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8445" windowWidth="4095" windowHeight="1110" tabRatio="874" activeTab="14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Imas" sheetId="18" r:id="rId8"/>
    <sheet name="Sofya" sheetId="16" r:id="rId9"/>
    <sheet name="Ghaisan" sheetId="20" r:id="rId10"/>
    <sheet name="Jarkasih" sheetId="19" r:id="rId11"/>
    <sheet name="Bambang" sheetId="30" r:id="rId12"/>
    <sheet name="PM" sheetId="4" r:id="rId13"/>
    <sheet name="LATIF" sheetId="29" r:id="rId14"/>
    <sheet name="Laporan" sheetId="15" r:id="rId15"/>
    <sheet name="Sheet3" sheetId="5" r:id="rId16"/>
    <sheet name="PYK" sheetId="21" r:id="rId17"/>
    <sheet name="Anang" sheetId="34" r:id="rId18"/>
    <sheet name="BOJES" sheetId="50" r:id="rId19"/>
    <sheet name="Aneka" sheetId="6" r:id="rId20"/>
    <sheet name="Okris" sheetId="33" r:id="rId21"/>
    <sheet name="Widya" sheetId="25" r:id="rId22"/>
    <sheet name="Aspuri" sheetId="11" r:id="rId23"/>
    <sheet name="Sambas" sheetId="40" r:id="rId24"/>
    <sheet name="Gafur" sheetId="46" r:id="rId25"/>
    <sheet name="Dudung" sheetId="41" r:id="rId26"/>
    <sheet name="Dadang S" sheetId="38" r:id="rId27"/>
    <sheet name="Heni" sheetId="42" r:id="rId28"/>
    <sheet name="Kusno" sheetId="39" r:id="rId29"/>
    <sheet name="ANDI" sheetId="47" r:id="rId30"/>
    <sheet name="Nina" sheetId="17" r:id="rId31"/>
    <sheet name="Arif Rah" sheetId="13" r:id="rId32"/>
    <sheet name="ARVAN" sheetId="48" r:id="rId33"/>
    <sheet name="Sheet5" sheetId="27" r:id="rId34"/>
    <sheet name="Dadang" sheetId="14" r:id="rId35"/>
    <sheet name="Sheet2" sheetId="9" r:id="rId36"/>
    <sheet name="Sheet1" sheetId="28" r:id="rId37"/>
    <sheet name="Sheet4" sheetId="45" r:id="rId38"/>
  </sheets>
  <definedNames>
    <definedName name="_xlnm.Print_Area" localSheetId="29">ANDI!$A$1:$J$38</definedName>
    <definedName name="_xlnm.Print_Area" localSheetId="32">ARVAN!$A$1:$J$38</definedName>
    <definedName name="_xlnm.Print_Area" localSheetId="3">Atlantis!$L$52:$M$67</definedName>
    <definedName name="_xlnm.Print_Area" localSheetId="11">Bambang!$M$41:$P$53</definedName>
    <definedName name="_xlnm.Print_Area" localSheetId="2">Bandros!$A$8:$J$234</definedName>
    <definedName name="_xlnm.Print_Area" localSheetId="18">BOJES!$A$1:$J$38</definedName>
    <definedName name="_xlnm.Print_Area" localSheetId="9">Ghaisan!$A$1:$J$126</definedName>
    <definedName name="_xlnm.Print_Area" localSheetId="1">'Indra Fashion'!$A$1:$J$7</definedName>
    <definedName name="_xlnm.Print_Area" localSheetId="10">Jarkasih!$A$1:$J$50</definedName>
    <definedName name="_xlnm.Print_Area" localSheetId="14">Laporan!$A$1:$C$21</definedName>
    <definedName name="_xlnm.Print_Area" localSheetId="12">PM!$A$1:$J$95</definedName>
    <definedName name="_xlnm.Print_Area" localSheetId="35">Sheet2!$A$4:$J$71</definedName>
    <definedName name="_xlnm.Print_Area" localSheetId="15">Sheet3!$A$1:$J$37</definedName>
    <definedName name="_xlnm.Print_Area" localSheetId="33">Sheet5!$A$4:$J$72</definedName>
    <definedName name="_xlnm.Print_Area" localSheetId="0">'Taufik ST'!$A$5:$J$96</definedName>
    <definedName name="_xlnm.Print_Area" localSheetId="21">Widya!$A$1:$J$25</definedName>
  </definedNames>
  <calcPr calcId="144525"/>
</workbook>
</file>

<file path=xl/calcChain.xml><?xml version="1.0" encoding="utf-8"?>
<calcChain xmlns="http://schemas.openxmlformats.org/spreadsheetml/2006/main">
  <c r="L2" i="49" l="1"/>
  <c r="L1" i="49"/>
  <c r="L1" i="2" l="1"/>
  <c r="L2" i="2" l="1"/>
  <c r="L2" i="54"/>
  <c r="L1" i="54"/>
  <c r="M3" i="49" l="1"/>
  <c r="I181" i="53" l="1"/>
  <c r="G181" i="53"/>
  <c r="H181" i="53"/>
  <c r="F181" i="53"/>
  <c r="L16" i="2" l="1"/>
  <c r="L15" i="2"/>
  <c r="L17" i="2" s="1"/>
  <c r="I42" i="30" l="1"/>
  <c r="I44" i="30"/>
  <c r="L1" i="12" l="1"/>
  <c r="I37" i="18" l="1"/>
  <c r="I39" i="18"/>
  <c r="L2" i="35" l="1"/>
  <c r="L1" i="35"/>
  <c r="L2" i="53" l="1"/>
  <c r="L1" i="53"/>
  <c r="L3" i="12" l="1"/>
  <c r="B15" i="15" l="1"/>
  <c r="B11" i="15"/>
  <c r="J95" i="54" l="1"/>
  <c r="J93" i="54"/>
  <c r="J91" i="54"/>
  <c r="J90" i="54"/>
  <c r="I88" i="54"/>
  <c r="H88" i="54"/>
  <c r="G88" i="54"/>
  <c r="F88" i="54"/>
  <c r="D88" i="54"/>
  <c r="C88" i="54"/>
  <c r="J92" i="54" l="1"/>
  <c r="J94" i="54" s="1"/>
  <c r="J96" i="54" s="1"/>
  <c r="I2" i="54" s="1"/>
  <c r="C5" i="15" s="1"/>
  <c r="L3" i="54"/>
  <c r="I96" i="54" l="1"/>
  <c r="J25" i="35" l="1"/>
  <c r="J29" i="35"/>
  <c r="J27" i="35"/>
  <c r="J24" i="35"/>
  <c r="G22" i="35"/>
  <c r="F22" i="35"/>
  <c r="J26" i="35" l="1"/>
  <c r="J28" i="35" s="1"/>
  <c r="J30" i="35" s="1"/>
  <c r="J188" i="53" l="1"/>
  <c r="J184" i="53"/>
  <c r="J183" i="53"/>
  <c r="J185" i="53" l="1"/>
  <c r="L3" i="49"/>
  <c r="L3" i="53" l="1"/>
  <c r="C181" i="53"/>
  <c r="D181" i="53"/>
  <c r="J186" i="53"/>
  <c r="J187" i="53" s="1"/>
  <c r="J189" i="53" l="1"/>
  <c r="I2" i="53" l="1"/>
  <c r="C7" i="15" s="1"/>
  <c r="I189" i="53"/>
  <c r="L3" i="2" l="1"/>
  <c r="C226" i="49" l="1"/>
  <c r="D226" i="49"/>
  <c r="L2" i="20" l="1"/>
  <c r="L4" i="20" s="1"/>
  <c r="L112" i="20" s="1"/>
  <c r="B12" i="15" l="1"/>
  <c r="L1" i="4" l="1"/>
  <c r="L2" i="33" l="1"/>
  <c r="J126" i="29" l="1"/>
  <c r="J124" i="29"/>
  <c r="J122" i="29"/>
  <c r="I2" i="35" l="1"/>
  <c r="C22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233" i="49"/>
  <c r="J231" i="49"/>
  <c r="J229" i="49"/>
  <c r="J228" i="49"/>
  <c r="I226" i="49"/>
  <c r="H226" i="49"/>
  <c r="G226" i="49"/>
  <c r="F226" i="49"/>
  <c r="J230" i="49" l="1"/>
  <c r="J232" i="49" s="1"/>
  <c r="J234" i="49" s="1"/>
  <c r="I2" i="49" s="1"/>
  <c r="I234" i="49" l="1"/>
  <c r="C8" i="15"/>
  <c r="J57" i="2" l="1"/>
  <c r="I52" i="2"/>
  <c r="H52" i="2"/>
  <c r="G52" i="2"/>
  <c r="F52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18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23" i="32"/>
  <c r="J21" i="32"/>
  <c r="J19" i="32"/>
  <c r="F16" i="32"/>
  <c r="C16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30" i="12"/>
  <c r="J28" i="12"/>
  <c r="J26" i="12"/>
  <c r="J25" i="12"/>
  <c r="F23" i="12"/>
  <c r="C23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59" i="2"/>
  <c r="J55" i="2"/>
  <c r="J54" i="2"/>
  <c r="D52" i="2"/>
  <c r="C52" i="2"/>
  <c r="J52" i="18" l="1"/>
  <c r="I2" i="18" s="1"/>
  <c r="C11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56" i="2"/>
  <c r="J58" i="2" s="1"/>
  <c r="J60" i="2" s="1"/>
  <c r="I60" i="2" s="1"/>
  <c r="J55" i="11"/>
  <c r="J57" i="11" s="1"/>
  <c r="J59" i="11" s="1"/>
  <c r="J59" i="34"/>
  <c r="I2" i="21"/>
  <c r="I59" i="21"/>
  <c r="J122" i="20"/>
  <c r="J124" i="20" s="1"/>
  <c r="J126" i="20" s="1"/>
  <c r="I2" i="20" s="1"/>
  <c r="J27" i="12"/>
  <c r="J29" i="12" s="1"/>
  <c r="J31" i="12" s="1"/>
  <c r="J25" i="25"/>
  <c r="I2" i="25" s="1"/>
  <c r="J77" i="33"/>
  <c r="J79" i="33" s="1"/>
  <c r="I2" i="33" s="1"/>
  <c r="J91" i="4"/>
  <c r="J93" i="4" s="1"/>
  <c r="J95" i="4" s="1"/>
  <c r="I2" i="4" s="1"/>
  <c r="J20" i="32"/>
  <c r="J22" i="32" s="1"/>
  <c r="J24" i="32" s="1"/>
  <c r="J38" i="6"/>
  <c r="I38" i="6" s="1"/>
  <c r="I2" i="30"/>
  <c r="C15" i="15" s="1"/>
  <c r="J46" i="19"/>
  <c r="J59" i="17"/>
  <c r="J61" i="17" s="1"/>
  <c r="J63" i="17" s="1"/>
  <c r="I63" i="17" s="1"/>
  <c r="C17" i="15"/>
  <c r="L3" i="39"/>
  <c r="J160" i="39"/>
  <c r="J162" i="39" s="1"/>
  <c r="J164" i="39" s="1"/>
  <c r="I2" i="12" l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C6" i="15" s="1"/>
  <c r="I79" i="33"/>
  <c r="I31" i="12"/>
  <c r="I126" i="20"/>
  <c r="I52" i="18"/>
  <c r="I95" i="4"/>
  <c r="I24" i="32"/>
  <c r="I2" i="32"/>
  <c r="C16" i="15" s="1"/>
  <c r="I2" i="6"/>
  <c r="I2" i="17"/>
  <c r="I2" i="16"/>
  <c r="C12" i="15" s="1"/>
  <c r="I25" i="25"/>
  <c r="I30" i="35"/>
  <c r="I2" i="39"/>
  <c r="I164" i="39"/>
  <c r="J3" i="19" l="1"/>
  <c r="C13" i="15" s="1"/>
  <c r="C20" i="15" s="1"/>
  <c r="I50" i="19"/>
  <c r="J121" i="29" l="1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charset val="1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charset val="1"/>
          </rPr>
          <t xml:space="preserve"> PEND
TRSF E-BANKING CR
0903/FTSCY/WS95011
2029038.00
Atlantis to INF
Rp.2.029.038
ABDUL RAHIM
0000
2,029,038.00
CR
277,215,213.72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<sst xmlns="http://schemas.openxmlformats.org/spreadsheetml/2006/main" count="1605" uniqueCount="194">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</sst>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74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" fontId="0" fillId="0" borderId="1" xfId="0" applyNumberFormat="1" applyFill="1" applyBorder="1" applyAlignment="1">
      <alignment horizontal="center"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96"/>
  <sheetViews>
    <sheetView zoomScale="85" zoomScaleNormal="85" workbookViewId="0">
      <pane ySplit="7" topLeftCell="A70" activePane="bottomLeft" state="frozen"/>
      <selection pane="bottomLeft" activeCell="E82" sqref="E82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18" t="s">
        <v>22</v>
      </c>
      <c r="G1" s="318"/>
      <c r="H1" s="318"/>
      <c r="I1" s="220" t="s">
        <v>20</v>
      </c>
      <c r="J1" s="218"/>
      <c r="L1" s="277">
        <f>SUM(D60:D72)</f>
        <v>16130451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18" t="s">
        <v>21</v>
      </c>
      <c r="G2" s="318"/>
      <c r="H2" s="318"/>
      <c r="I2" s="220">
        <f>J96*-1</f>
        <v>10805726</v>
      </c>
      <c r="J2" s="218"/>
      <c r="L2" s="278">
        <f>SUM(G60:G72)</f>
        <v>1382940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3"/>
      <c r="G3" s="313"/>
      <c r="H3" s="313"/>
      <c r="I3" s="220"/>
      <c r="J3" s="218"/>
      <c r="L3" s="278">
        <f>L1-L2</f>
        <v>14747511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19" t="s">
        <v>61</v>
      </c>
      <c r="B5" s="319"/>
      <c r="C5" s="319"/>
      <c r="D5" s="319"/>
      <c r="E5" s="319"/>
      <c r="F5" s="319"/>
      <c r="G5" s="319"/>
      <c r="H5" s="319"/>
      <c r="I5" s="319"/>
      <c r="J5" s="319"/>
      <c r="L5" s="276"/>
      <c r="M5" s="239"/>
      <c r="N5" s="239"/>
      <c r="O5" s="239"/>
    </row>
    <row r="6" spans="1:15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22" t="s">
        <v>5</v>
      </c>
      <c r="J6" s="323" t="s">
        <v>6</v>
      </c>
    </row>
    <row r="7" spans="1:15" x14ac:dyDescent="0.25">
      <c r="A7" s="320"/>
      <c r="B7" s="314" t="s">
        <v>7</v>
      </c>
      <c r="C7" s="315" t="s">
        <v>8</v>
      </c>
      <c r="D7" s="315" t="s">
        <v>9</v>
      </c>
      <c r="E7" s="314" t="s">
        <v>10</v>
      </c>
      <c r="F7" s="316" t="s">
        <v>8</v>
      </c>
      <c r="G7" s="315" t="s">
        <v>9</v>
      </c>
      <c r="H7" s="321"/>
      <c r="I7" s="322"/>
      <c r="J7" s="323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10">
        <v>43164</v>
      </c>
      <c r="B73" s="115">
        <v>180155836</v>
      </c>
      <c r="C73" s="309">
        <v>12</v>
      </c>
      <c r="D73" s="117">
        <v>1130675</v>
      </c>
      <c r="E73" s="118">
        <v>180040835</v>
      </c>
      <c r="F73" s="120">
        <v>1</v>
      </c>
      <c r="G73" s="117">
        <v>128625</v>
      </c>
      <c r="H73" s="118"/>
      <c r="I73" s="213"/>
      <c r="J73" s="117"/>
    </row>
    <row r="74" spans="1:10" ht="15.75" customHeight="1" x14ac:dyDescent="0.25">
      <c r="A74" s="210">
        <v>43164</v>
      </c>
      <c r="B74" s="115">
        <v>180155883</v>
      </c>
      <c r="C74" s="309">
        <v>9</v>
      </c>
      <c r="D74" s="117">
        <v>1070388</v>
      </c>
      <c r="E74" s="118"/>
      <c r="F74" s="120"/>
      <c r="G74" s="117"/>
      <c r="H74" s="118"/>
      <c r="I74" s="213"/>
      <c r="J74" s="117"/>
    </row>
    <row r="75" spans="1:10" ht="15.75" customHeight="1" x14ac:dyDescent="0.25">
      <c r="A75" s="210">
        <v>43165</v>
      </c>
      <c r="B75" s="115">
        <v>180155931</v>
      </c>
      <c r="C75" s="309">
        <v>17</v>
      </c>
      <c r="D75" s="117">
        <v>1702225</v>
      </c>
      <c r="E75" s="118">
        <v>180040866</v>
      </c>
      <c r="F75" s="120">
        <v>1</v>
      </c>
      <c r="G75" s="117">
        <v>101500</v>
      </c>
      <c r="H75" s="118"/>
      <c r="I75" s="213"/>
      <c r="J75" s="117"/>
    </row>
    <row r="76" spans="1:10" ht="15.75" customHeight="1" x14ac:dyDescent="0.25">
      <c r="A76" s="210">
        <v>43165</v>
      </c>
      <c r="B76" s="115">
        <v>180155995</v>
      </c>
      <c r="C76" s="309">
        <v>4</v>
      </c>
      <c r="D76" s="117">
        <v>490875</v>
      </c>
      <c r="E76" s="118"/>
      <c r="F76" s="120"/>
      <c r="G76" s="117"/>
      <c r="H76" s="118"/>
      <c r="I76" s="213"/>
      <c r="J76" s="117"/>
    </row>
    <row r="77" spans="1:10" ht="15.75" customHeight="1" x14ac:dyDescent="0.25">
      <c r="A77" s="210">
        <v>43166</v>
      </c>
      <c r="B77" s="115">
        <v>180156058</v>
      </c>
      <c r="C77" s="309">
        <v>29</v>
      </c>
      <c r="D77" s="117">
        <v>3023563</v>
      </c>
      <c r="E77" s="118">
        <v>180040901</v>
      </c>
      <c r="F77" s="120">
        <v>2</v>
      </c>
      <c r="G77" s="117">
        <v>154963</v>
      </c>
      <c r="H77" s="118"/>
      <c r="I77" s="213"/>
      <c r="J77" s="117"/>
    </row>
    <row r="78" spans="1:10" ht="15.75" customHeight="1" x14ac:dyDescent="0.25">
      <c r="A78" s="210">
        <v>43166</v>
      </c>
      <c r="B78" s="115">
        <v>180156096</v>
      </c>
      <c r="C78" s="309">
        <v>9</v>
      </c>
      <c r="D78" s="117">
        <v>952263</v>
      </c>
      <c r="E78" s="118"/>
      <c r="F78" s="120"/>
      <c r="G78" s="117"/>
      <c r="H78" s="118"/>
      <c r="I78" s="213"/>
      <c r="J78" s="117"/>
    </row>
    <row r="79" spans="1:10" ht="15.75" customHeight="1" x14ac:dyDescent="0.25">
      <c r="A79" s="210">
        <v>43167</v>
      </c>
      <c r="B79" s="115">
        <v>180156148</v>
      </c>
      <c r="C79" s="309">
        <v>12</v>
      </c>
      <c r="D79" s="117">
        <v>1157188</v>
      </c>
      <c r="E79" s="118">
        <v>180040923</v>
      </c>
      <c r="F79" s="120">
        <v>3</v>
      </c>
      <c r="G79" s="117">
        <v>262238</v>
      </c>
      <c r="H79" s="118"/>
      <c r="I79" s="213"/>
      <c r="J79" s="117"/>
    </row>
    <row r="80" spans="1:10" ht="15.75" customHeight="1" x14ac:dyDescent="0.25">
      <c r="A80" s="210">
        <v>43167</v>
      </c>
      <c r="B80" s="115">
        <v>180156206</v>
      </c>
      <c r="C80" s="309">
        <v>4</v>
      </c>
      <c r="D80" s="117">
        <v>434613</v>
      </c>
      <c r="E80" s="118"/>
      <c r="F80" s="120"/>
      <c r="G80" s="117"/>
      <c r="H80" s="118"/>
      <c r="I80" s="213"/>
      <c r="J80" s="117"/>
    </row>
    <row r="81" spans="1:10" ht="15.75" customHeight="1" x14ac:dyDescent="0.25">
      <c r="A81" s="210">
        <v>43168</v>
      </c>
      <c r="B81" s="115">
        <v>180156285</v>
      </c>
      <c r="C81" s="309">
        <v>14</v>
      </c>
      <c r="D81" s="117">
        <v>1801800</v>
      </c>
      <c r="E81" s="118">
        <v>180040946</v>
      </c>
      <c r="F81" s="120">
        <v>7</v>
      </c>
      <c r="G81" s="117">
        <v>631663</v>
      </c>
      <c r="H81" s="118"/>
      <c r="I81" s="213"/>
      <c r="J81" s="117"/>
    </row>
    <row r="82" spans="1:10" ht="15.75" customHeight="1" x14ac:dyDescent="0.25">
      <c r="A82" s="210">
        <v>43168</v>
      </c>
      <c r="B82" s="115">
        <v>180156273</v>
      </c>
      <c r="C82" s="309">
        <v>1</v>
      </c>
      <c r="D82" s="117">
        <v>117863</v>
      </c>
      <c r="E82" s="118">
        <v>180040948</v>
      </c>
      <c r="F82" s="120">
        <v>1</v>
      </c>
      <c r="G82" s="117">
        <v>111738</v>
      </c>
      <c r="H82" s="118"/>
      <c r="I82" s="213"/>
      <c r="J82" s="117"/>
    </row>
    <row r="83" spans="1:10" ht="15.75" customHeight="1" x14ac:dyDescent="0.25">
      <c r="A83" s="210">
        <v>43168</v>
      </c>
      <c r="B83" s="115">
        <v>180156323</v>
      </c>
      <c r="C83" s="309">
        <v>4</v>
      </c>
      <c r="D83" s="117">
        <v>315000</v>
      </c>
      <c r="E83" s="118"/>
      <c r="F83" s="120"/>
      <c r="G83" s="117"/>
      <c r="H83" s="118"/>
      <c r="I83" s="213"/>
      <c r="J83" s="117"/>
    </row>
    <row r="84" spans="1:10" ht="15.75" customHeight="1" x14ac:dyDescent="0.25">
      <c r="A84" s="210"/>
      <c r="B84" s="115"/>
      <c r="C84" s="309"/>
      <c r="D84" s="117"/>
      <c r="E84" s="118"/>
      <c r="F84" s="120"/>
      <c r="G84" s="117"/>
      <c r="H84" s="118"/>
      <c r="I84" s="213"/>
      <c r="J84" s="117"/>
    </row>
    <row r="85" spans="1:10" ht="15.75" customHeight="1" x14ac:dyDescent="0.25">
      <c r="A85" s="210"/>
      <c r="B85" s="115"/>
      <c r="C85" s="309"/>
      <c r="D85" s="117"/>
      <c r="E85" s="118"/>
      <c r="F85" s="120"/>
      <c r="G85" s="117"/>
      <c r="H85" s="118"/>
      <c r="I85" s="213"/>
      <c r="J85" s="117"/>
    </row>
    <row r="86" spans="1:10" ht="15.75" customHeight="1" x14ac:dyDescent="0.25">
      <c r="A86" s="210"/>
      <c r="B86" s="115"/>
      <c r="C86" s="309"/>
      <c r="D86" s="117"/>
      <c r="E86" s="118"/>
      <c r="F86" s="120"/>
      <c r="G86" s="117"/>
      <c r="H86" s="118"/>
      <c r="I86" s="213"/>
      <c r="J86" s="117"/>
    </row>
    <row r="87" spans="1:10" x14ac:dyDescent="0.25">
      <c r="A87" s="236"/>
      <c r="B87" s="235"/>
      <c r="C87" s="12"/>
      <c r="D87" s="237"/>
      <c r="E87" s="238"/>
      <c r="F87" s="241"/>
      <c r="G87" s="237"/>
      <c r="H87" s="238"/>
      <c r="I87" s="240"/>
      <c r="J87" s="237"/>
    </row>
    <row r="88" spans="1:10" x14ac:dyDescent="0.25">
      <c r="A88" s="236"/>
      <c r="B88" s="224" t="s">
        <v>11</v>
      </c>
      <c r="C88" s="230">
        <f>SUM(C8:C87)</f>
        <v>838</v>
      </c>
      <c r="D88" s="225">
        <f>SUM(D8:D87)</f>
        <v>85530391</v>
      </c>
      <c r="E88" s="224" t="s">
        <v>11</v>
      </c>
      <c r="F88" s="233">
        <f>SUM(F8:F87)</f>
        <v>86</v>
      </c>
      <c r="G88" s="225">
        <f>SUM(G8:G87)</f>
        <v>8773196</v>
      </c>
      <c r="H88" s="233">
        <f>SUM(H8:H87)</f>
        <v>0</v>
      </c>
      <c r="I88" s="233">
        <f>SUM(I8:I87)</f>
        <v>65951469</v>
      </c>
      <c r="J88" s="5"/>
    </row>
    <row r="89" spans="1:10" x14ac:dyDescent="0.25">
      <c r="A89" s="236"/>
      <c r="B89" s="224"/>
      <c r="C89" s="230"/>
      <c r="D89" s="225"/>
      <c r="E89" s="224"/>
      <c r="F89" s="233"/>
      <c r="G89" s="225"/>
      <c r="H89" s="233"/>
      <c r="I89" s="233"/>
      <c r="J89" s="5"/>
    </row>
    <row r="90" spans="1:10" x14ac:dyDescent="0.25">
      <c r="A90" s="226"/>
      <c r="B90" s="227"/>
      <c r="C90" s="12"/>
      <c r="D90" s="237"/>
      <c r="E90" s="224"/>
      <c r="F90" s="241"/>
      <c r="G90" s="324" t="s">
        <v>12</v>
      </c>
      <c r="H90" s="324"/>
      <c r="I90" s="240"/>
      <c r="J90" s="228">
        <f>SUM(D8:D87)</f>
        <v>85530391</v>
      </c>
    </row>
    <row r="91" spans="1:10" x14ac:dyDescent="0.25">
      <c r="A91" s="236"/>
      <c r="B91" s="235"/>
      <c r="C91" s="12"/>
      <c r="D91" s="237"/>
      <c r="E91" s="238"/>
      <c r="F91" s="241"/>
      <c r="G91" s="324" t="s">
        <v>13</v>
      </c>
      <c r="H91" s="324"/>
      <c r="I91" s="240"/>
      <c r="J91" s="228">
        <f>SUM(G8:G87)</f>
        <v>8773196</v>
      </c>
    </row>
    <row r="92" spans="1:10" x14ac:dyDescent="0.25">
      <c r="A92" s="229"/>
      <c r="B92" s="238"/>
      <c r="C92" s="12"/>
      <c r="D92" s="237"/>
      <c r="E92" s="238"/>
      <c r="F92" s="241"/>
      <c r="G92" s="324" t="s">
        <v>14</v>
      </c>
      <c r="H92" s="324"/>
      <c r="I92" s="41"/>
      <c r="J92" s="230">
        <f>J90-J91</f>
        <v>76757195</v>
      </c>
    </row>
    <row r="93" spans="1:10" x14ac:dyDescent="0.25">
      <c r="A93" s="236"/>
      <c r="B93" s="231"/>
      <c r="C93" s="12"/>
      <c r="D93" s="232"/>
      <c r="E93" s="238"/>
      <c r="F93" s="241"/>
      <c r="G93" s="324" t="s">
        <v>15</v>
      </c>
      <c r="H93" s="324"/>
      <c r="I93" s="240"/>
      <c r="J93" s="228">
        <f>SUM(H8:H87)</f>
        <v>0</v>
      </c>
    </row>
    <row r="94" spans="1:10" x14ac:dyDescent="0.25">
      <c r="A94" s="236"/>
      <c r="B94" s="231"/>
      <c r="C94" s="12"/>
      <c r="D94" s="232"/>
      <c r="E94" s="238"/>
      <c r="F94" s="241"/>
      <c r="G94" s="324" t="s">
        <v>16</v>
      </c>
      <c r="H94" s="324"/>
      <c r="I94" s="240"/>
      <c r="J94" s="228">
        <f>J92+J93</f>
        <v>76757195</v>
      </c>
    </row>
    <row r="95" spans="1:10" x14ac:dyDescent="0.25">
      <c r="A95" s="236"/>
      <c r="B95" s="231"/>
      <c r="C95" s="12"/>
      <c r="D95" s="232"/>
      <c r="E95" s="238"/>
      <c r="F95" s="241"/>
      <c r="G95" s="324" t="s">
        <v>5</v>
      </c>
      <c r="H95" s="324"/>
      <c r="I95" s="240"/>
      <c r="J95" s="228">
        <f>SUM(I8:I87)</f>
        <v>65951469</v>
      </c>
    </row>
    <row r="96" spans="1:10" x14ac:dyDescent="0.25">
      <c r="A96" s="236"/>
      <c r="B96" s="231"/>
      <c r="C96" s="12"/>
      <c r="D96" s="232"/>
      <c r="E96" s="238"/>
      <c r="F96" s="241"/>
      <c r="G96" s="324" t="s">
        <v>32</v>
      </c>
      <c r="H96" s="324"/>
      <c r="I96" s="241" t="str">
        <f>IF(J96&gt;0,"SALDO",IF(J96&lt;0,"PIUTANG",IF(J96=0,"LUNAS")))</f>
        <v>PIUTANG</v>
      </c>
      <c r="J96" s="228">
        <f>J95-J94</f>
        <v>-10805726</v>
      </c>
    </row>
  </sheetData>
  <mergeCells count="15">
    <mergeCell ref="G96:H96"/>
    <mergeCell ref="G90:H90"/>
    <mergeCell ref="G91:H91"/>
    <mergeCell ref="G92:H92"/>
    <mergeCell ref="G93:H93"/>
    <mergeCell ref="G94:H94"/>
    <mergeCell ref="G95:H95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C3" sqref="C3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18" t="s">
        <v>22</v>
      </c>
      <c r="G1" s="318"/>
      <c r="H1" s="318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18" t="s">
        <v>21</v>
      </c>
      <c r="G2" s="318"/>
      <c r="H2" s="318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2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30"/>
      <c r="I7" s="344"/>
      <c r="J7" s="334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9">
        <v>42796</v>
      </c>
      <c r="B76" s="300">
        <v>170114592</v>
      </c>
      <c r="C76" s="301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9"/>
      <c r="B77" s="300"/>
      <c r="C77" s="301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24" t="s">
        <v>12</v>
      </c>
      <c r="H120" s="324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24" t="s">
        <v>13</v>
      </c>
      <c r="H121" s="324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24" t="s">
        <v>14</v>
      </c>
      <c r="H122" s="324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24" t="s">
        <v>15</v>
      </c>
      <c r="H123" s="324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24" t="s">
        <v>16</v>
      </c>
      <c r="H124" s="324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24" t="s">
        <v>5</v>
      </c>
      <c r="H125" s="324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24" t="s">
        <v>32</v>
      </c>
      <c r="H126" s="324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C4" sqref="C4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47" t="s">
        <v>21</v>
      </c>
      <c r="H1" s="347"/>
      <c r="I1" s="347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47" t="s">
        <v>111</v>
      </c>
      <c r="H2" s="347"/>
      <c r="I2" s="347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47" t="s">
        <v>112</v>
      </c>
      <c r="H3" s="347"/>
      <c r="I3" s="347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3" x14ac:dyDescent="0.25">
      <c r="A7" s="339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30"/>
      <c r="I7" s="344"/>
      <c r="J7" s="334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24" t="s">
        <v>12</v>
      </c>
      <c r="H44" s="324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24" t="s">
        <v>13</v>
      </c>
      <c r="H45" s="324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24" t="s">
        <v>14</v>
      </c>
      <c r="H46" s="324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24" t="s">
        <v>15</v>
      </c>
      <c r="H47" s="324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24" t="s">
        <v>16</v>
      </c>
      <c r="H48" s="324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24" t="s">
        <v>5</v>
      </c>
      <c r="H49" s="324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24" t="s">
        <v>32</v>
      </c>
      <c r="H50" s="324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J43" sqref="J4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18" t="s">
        <v>21</v>
      </c>
      <c r="G2" s="318"/>
      <c r="H2" s="318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30"/>
      <c r="I7" s="344"/>
      <c r="J7" s="334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8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8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24" t="s">
        <v>12</v>
      </c>
      <c r="H49" s="324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24" t="s">
        <v>13</v>
      </c>
      <c r="H50" s="324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24" t="s">
        <v>14</v>
      </c>
      <c r="H51" s="324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24" t="s">
        <v>15</v>
      </c>
      <c r="H52" s="324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24" t="s">
        <v>16</v>
      </c>
      <c r="H53" s="324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24" t="s">
        <v>5</v>
      </c>
      <c r="H54" s="324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24" t="s">
        <v>32</v>
      </c>
      <c r="H55" s="324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M92" sqref="M92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49" t="s">
        <v>22</v>
      </c>
      <c r="G1" s="349"/>
      <c r="H1" s="349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49" t="s">
        <v>21</v>
      </c>
      <c r="G2" s="349"/>
      <c r="H2" s="349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7"/>
      <c r="G3" s="297"/>
      <c r="H3" s="297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50"/>
      <c r="B5" s="350"/>
      <c r="C5" s="350"/>
      <c r="D5" s="350"/>
      <c r="E5" s="350"/>
      <c r="F5" s="350"/>
      <c r="G5" s="350"/>
      <c r="H5" s="350"/>
      <c r="I5" s="350"/>
      <c r="J5" s="350"/>
    </row>
    <row r="6" spans="1:13" x14ac:dyDescent="0.25">
      <c r="A6" s="351" t="s">
        <v>2</v>
      </c>
      <c r="B6" s="352" t="s">
        <v>3</v>
      </c>
      <c r="C6" s="352"/>
      <c r="D6" s="352"/>
      <c r="E6" s="352"/>
      <c r="F6" s="352"/>
      <c r="G6" s="352"/>
      <c r="H6" s="353" t="s">
        <v>4</v>
      </c>
      <c r="I6" s="355" t="s">
        <v>5</v>
      </c>
      <c r="J6" s="356" t="s">
        <v>6</v>
      </c>
    </row>
    <row r="7" spans="1:13" x14ac:dyDescent="0.25">
      <c r="A7" s="351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54"/>
      <c r="I7" s="355"/>
      <c r="J7" s="356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7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8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8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48" t="s">
        <v>12</v>
      </c>
      <c r="H89" s="348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48" t="s">
        <v>13</v>
      </c>
      <c r="H90" s="348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48" t="s">
        <v>14</v>
      </c>
      <c r="H91" s="348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48" t="s">
        <v>15</v>
      </c>
      <c r="H92" s="348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48" t="s">
        <v>16</v>
      </c>
      <c r="H93" s="348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48" t="s">
        <v>5</v>
      </c>
      <c r="H94" s="348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48" t="s">
        <v>32</v>
      </c>
      <c r="H95" s="348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10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18" t="s">
        <v>22</v>
      </c>
      <c r="G1" s="318"/>
      <c r="H1" s="318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18" t="s">
        <v>21</v>
      </c>
      <c r="G2" s="318"/>
      <c r="H2" s="318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3" t="s">
        <v>6</v>
      </c>
    </row>
    <row r="6" spans="1:15" x14ac:dyDescent="0.25">
      <c r="A6" s="339"/>
      <c r="B6" s="165" t="s">
        <v>7</v>
      </c>
      <c r="C6" s="306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46"/>
      <c r="I6" s="344"/>
      <c r="J6" s="334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24" t="s">
        <v>12</v>
      </c>
      <c r="H121" s="324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24" t="s">
        <v>13</v>
      </c>
      <c r="H122" s="324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24" t="s">
        <v>14</v>
      </c>
      <c r="H123" s="324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24" t="s">
        <v>15</v>
      </c>
      <c r="H124" s="324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24" t="s">
        <v>16</v>
      </c>
      <c r="H125" s="324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24" t="s">
        <v>5</v>
      </c>
      <c r="H126" s="324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24" t="s">
        <v>32</v>
      </c>
      <c r="H127" s="324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1"/>
  <sheetViews>
    <sheetView tabSelected="1" zoomScale="90" zoomScaleNormal="90" workbookViewId="0">
      <pane ySplit="4" topLeftCell="A5" activePane="bottomLeft" state="frozen"/>
      <selection pane="bottomLeft" activeCell="C3" sqref="C3:E8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7" t="s">
        <v>49</v>
      </c>
      <c r="B1" s="357"/>
      <c r="C1" s="357"/>
    </row>
    <row r="2" spans="1:5" ht="15" customHeight="1" x14ac:dyDescent="0.25">
      <c r="A2" s="357"/>
      <c r="B2" s="357"/>
      <c r="C2" s="357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90" t="s">
        <v>6</v>
      </c>
    </row>
    <row r="5" spans="1:5" s="269" customFormat="1" ht="18.75" customHeight="1" x14ac:dyDescent="0.25">
      <c r="A5" s="185" t="s">
        <v>50</v>
      </c>
      <c r="B5" s="283">
        <v>43164</v>
      </c>
      <c r="C5" s="284">
        <f>'Taufik ST'!I2</f>
        <v>10805726</v>
      </c>
      <c r="E5" s="292" t="s">
        <v>160</v>
      </c>
    </row>
    <row r="6" spans="1:5" s="269" customFormat="1" ht="18.75" customHeight="1" x14ac:dyDescent="0.25">
      <c r="A6" s="185" t="s">
        <v>66</v>
      </c>
      <c r="B6" s="283">
        <v>43164</v>
      </c>
      <c r="C6" s="284">
        <f>'Indra Fashion'!I2</f>
        <v>4538952</v>
      </c>
      <c r="E6" s="292" t="s">
        <v>161</v>
      </c>
    </row>
    <row r="7" spans="1:5" s="269" customFormat="1" ht="18.75" customHeight="1" x14ac:dyDescent="0.25">
      <c r="A7" s="185" t="s">
        <v>67</v>
      </c>
      <c r="B7" s="283">
        <v>43168</v>
      </c>
      <c r="C7" s="284">
        <f>Atlantis!I2</f>
        <v>5230664</v>
      </c>
      <c r="E7" s="292" t="s">
        <v>159</v>
      </c>
    </row>
    <row r="8" spans="1:5" s="269" customFormat="1" ht="18.75" customHeight="1" x14ac:dyDescent="0.25">
      <c r="A8" s="185" t="s">
        <v>51</v>
      </c>
      <c r="B8" s="283">
        <v>43168</v>
      </c>
      <c r="C8" s="284">
        <f>Bandros!I2</f>
        <v>6622001</v>
      </c>
      <c r="E8" s="292" t="s">
        <v>162</v>
      </c>
    </row>
    <row r="9" spans="1:5" s="269" customFormat="1" ht="18.75" customHeight="1" x14ac:dyDescent="0.25">
      <c r="A9" s="185" t="s">
        <v>52</v>
      </c>
      <c r="B9" s="283" t="s">
        <v>40</v>
      </c>
      <c r="C9" s="284">
        <v>0</v>
      </c>
      <c r="E9" s="292" t="s">
        <v>163</v>
      </c>
    </row>
    <row r="10" spans="1:5" s="269" customFormat="1" ht="18.75" customHeight="1" x14ac:dyDescent="0.25">
      <c r="A10" s="185" t="s">
        <v>53</v>
      </c>
      <c r="B10" s="283" t="s">
        <v>40</v>
      </c>
      <c r="C10" s="284">
        <v>0</v>
      </c>
      <c r="E10" s="292" t="s">
        <v>165</v>
      </c>
    </row>
    <row r="11" spans="1:5" s="269" customFormat="1" ht="18.75" customHeight="1" x14ac:dyDescent="0.25">
      <c r="A11" s="185" t="s">
        <v>152</v>
      </c>
      <c r="B11" s="283">
        <f>Imas!A29</f>
        <v>42667</v>
      </c>
      <c r="C11" s="284">
        <f>Imas!I2</f>
        <v>3266276</v>
      </c>
      <c r="E11" s="292" t="s">
        <v>166</v>
      </c>
    </row>
    <row r="12" spans="1:5" s="269" customFormat="1" ht="18.75" customHeight="1" x14ac:dyDescent="0.25">
      <c r="A12" s="185" t="s">
        <v>153</v>
      </c>
      <c r="B12" s="283">
        <f>Sofya!A60</f>
        <v>42891</v>
      </c>
      <c r="C12" s="284">
        <f>Sofya!I2</f>
        <v>419663</v>
      </c>
      <c r="E12" s="292" t="s">
        <v>166</v>
      </c>
    </row>
    <row r="13" spans="1:5" s="269" customFormat="1" ht="18.75" customHeight="1" x14ac:dyDescent="0.25">
      <c r="A13" s="185" t="s">
        <v>70</v>
      </c>
      <c r="B13" s="283">
        <v>42767</v>
      </c>
      <c r="C13" s="284">
        <f>Jarkasih!J3</f>
        <v>5929850</v>
      </c>
      <c r="E13" s="292" t="s">
        <v>164</v>
      </c>
    </row>
    <row r="14" spans="1:5" s="269" customFormat="1" ht="18.75" customHeight="1" x14ac:dyDescent="0.25">
      <c r="A14" s="185" t="s">
        <v>154</v>
      </c>
      <c r="B14" s="283" t="s">
        <v>40</v>
      </c>
      <c r="C14" s="284">
        <v>0</v>
      </c>
      <c r="E14" s="292" t="s">
        <v>167</v>
      </c>
    </row>
    <row r="15" spans="1:5" s="269" customFormat="1" ht="18.75" customHeight="1" x14ac:dyDescent="0.25">
      <c r="A15" s="185" t="s">
        <v>76</v>
      </c>
      <c r="B15" s="283">
        <f>Bambang!A43</f>
        <v>42876</v>
      </c>
      <c r="C15" s="284">
        <f>Bambang!I2</f>
        <v>258363.5</v>
      </c>
      <c r="E15" s="292" t="s">
        <v>168</v>
      </c>
    </row>
    <row r="16" spans="1:5" s="269" customFormat="1" ht="18.75" customHeight="1" x14ac:dyDescent="0.25">
      <c r="A16" s="185" t="s">
        <v>77</v>
      </c>
      <c r="B16" s="283">
        <v>43143</v>
      </c>
      <c r="C16" s="284">
        <f>'Agus A'!I2</f>
        <v>4654688</v>
      </c>
      <c r="E16" s="292" t="s">
        <v>166</v>
      </c>
    </row>
    <row r="17" spans="1:5" s="269" customFormat="1" ht="18.75" customHeight="1" x14ac:dyDescent="0.25">
      <c r="A17" s="185" t="s">
        <v>89</v>
      </c>
      <c r="B17" s="283">
        <v>43167</v>
      </c>
      <c r="C17" s="284">
        <f>AnipAssunah!I2</f>
        <v>101575</v>
      </c>
      <c r="E17" s="292" t="s">
        <v>169</v>
      </c>
    </row>
    <row r="18" spans="1:5" s="269" customFormat="1" ht="18.75" customHeight="1" x14ac:dyDescent="0.25">
      <c r="A18" s="185" t="s">
        <v>175</v>
      </c>
      <c r="B18" s="283" t="s">
        <v>40</v>
      </c>
      <c r="C18" s="284">
        <v>0</v>
      </c>
      <c r="E18" s="291"/>
    </row>
    <row r="19" spans="1:5" s="269" customFormat="1" ht="18.75" customHeight="1" x14ac:dyDescent="0.25">
      <c r="A19" s="29"/>
      <c r="B19" s="29"/>
      <c r="C19" s="232"/>
      <c r="E19" s="291"/>
    </row>
    <row r="20" spans="1:5" s="269" customFormat="1" ht="15" customHeight="1" x14ac:dyDescent="0.25">
      <c r="A20" s="360" t="s">
        <v>11</v>
      </c>
      <c r="B20" s="361"/>
      <c r="C20" s="358">
        <f>SUM(C5:C19)</f>
        <v>41827758.5</v>
      </c>
    </row>
    <row r="21" spans="1:5" s="269" customFormat="1" ht="15" customHeight="1" x14ac:dyDescent="0.25">
      <c r="A21" s="362"/>
      <c r="B21" s="363"/>
      <c r="C21" s="359"/>
    </row>
  </sheetData>
  <mergeCells count="3">
    <mergeCell ref="A1:C2"/>
    <mergeCell ref="C20:C21"/>
    <mergeCell ref="A20:B21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18" t="s">
        <v>22</v>
      </c>
      <c r="G1" s="318"/>
      <c r="H1" s="318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18" t="s">
        <v>21</v>
      </c>
      <c r="G2" s="318"/>
      <c r="H2" s="318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19"/>
      <c r="B4" s="319"/>
      <c r="C4" s="319"/>
      <c r="D4" s="319"/>
      <c r="E4" s="319"/>
      <c r="F4" s="319"/>
      <c r="G4" s="319"/>
      <c r="H4" s="319"/>
      <c r="I4" s="319"/>
      <c r="J4" s="319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0" t="s">
        <v>2</v>
      </c>
      <c r="B5" s="321" t="s">
        <v>3</v>
      </c>
      <c r="C5" s="321"/>
      <c r="D5" s="321"/>
      <c r="E5" s="321"/>
      <c r="F5" s="321"/>
      <c r="G5" s="321"/>
      <c r="H5" s="321" t="s">
        <v>4</v>
      </c>
      <c r="I5" s="364" t="s">
        <v>5</v>
      </c>
      <c r="J5" s="323" t="s">
        <v>6</v>
      </c>
      <c r="L5" s="37"/>
      <c r="M5" s="37"/>
      <c r="N5" s="37"/>
      <c r="O5" s="37"/>
      <c r="P5" s="37"/>
      <c r="Q5" s="37"/>
    </row>
    <row r="6" spans="1:17" x14ac:dyDescent="0.25">
      <c r="A6" s="320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1"/>
      <c r="I6" s="364"/>
      <c r="J6" s="323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24" t="s">
        <v>12</v>
      </c>
      <c r="H31" s="324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24" t="s">
        <v>13</v>
      </c>
      <c r="H32" s="324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24" t="s">
        <v>14</v>
      </c>
      <c r="H33" s="324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24" t="s">
        <v>15</v>
      </c>
      <c r="H34" s="324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24" t="s">
        <v>16</v>
      </c>
      <c r="H35" s="324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24" t="s">
        <v>5</v>
      </c>
      <c r="H36" s="324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24" t="s">
        <v>32</v>
      </c>
      <c r="H37" s="324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37:H37"/>
    <mergeCell ref="G31:H31"/>
    <mergeCell ref="G32:H32"/>
    <mergeCell ref="G33:H33"/>
    <mergeCell ref="G34:H34"/>
    <mergeCell ref="G35:H35"/>
    <mergeCell ref="G36:H36"/>
  </mergeCells>
  <pageMargins left="0.15" right="0.12" top="0.75" bottom="0.75" header="0.3" footer="0.3"/>
  <pageSetup orientation="portrait" horizontalDpi="120" verticalDpi="72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18" t="s">
        <v>22</v>
      </c>
      <c r="G1" s="318"/>
      <c r="H1" s="318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18" t="s">
        <v>21</v>
      </c>
      <c r="G2" s="318"/>
      <c r="H2" s="318"/>
      <c r="I2" s="38">
        <f>J59*-1</f>
        <v>-34807202</v>
      </c>
      <c r="J2" s="20"/>
    </row>
    <row r="4" spans="1:10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0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3" t="s">
        <v>6</v>
      </c>
    </row>
    <row r="6" spans="1:10" x14ac:dyDescent="0.25">
      <c r="A6" s="339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46"/>
      <c r="I6" s="344"/>
      <c r="J6" s="334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65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66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65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66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65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66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65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66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65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66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65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66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65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66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65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66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65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66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65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66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24" t="s">
        <v>12</v>
      </c>
      <c r="H53" s="324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24" t="s">
        <v>13</v>
      </c>
      <c r="H54" s="324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24" t="s">
        <v>14</v>
      </c>
      <c r="H55" s="324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24" t="s">
        <v>15</v>
      </c>
      <c r="H56" s="324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24" t="s">
        <v>16</v>
      </c>
      <c r="H57" s="324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24" t="s">
        <v>5</v>
      </c>
      <c r="H58" s="324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24" t="s">
        <v>32</v>
      </c>
      <c r="H59" s="324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18" t="s">
        <v>21</v>
      </c>
      <c r="G2" s="318"/>
      <c r="H2" s="318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239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  <c r="L6" s="239"/>
    </row>
    <row r="7" spans="1:12" x14ac:dyDescent="0.25">
      <c r="A7" s="339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46"/>
      <c r="I7" s="344"/>
      <c r="J7" s="334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24" t="s">
        <v>12</v>
      </c>
      <c r="H53" s="324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24" t="s">
        <v>13</v>
      </c>
      <c r="H54" s="324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24" t="s">
        <v>14</v>
      </c>
      <c r="H55" s="324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24" t="s">
        <v>15</v>
      </c>
      <c r="H56" s="324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24" t="s">
        <v>16</v>
      </c>
      <c r="H57" s="324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24" t="s">
        <v>5</v>
      </c>
      <c r="H58" s="324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24" t="s">
        <v>32</v>
      </c>
      <c r="H59" s="324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18" t="s">
        <v>22</v>
      </c>
      <c r="G1" s="318"/>
      <c r="H1" s="318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8" t="s">
        <v>21</v>
      </c>
      <c r="G2" s="318"/>
      <c r="H2" s="318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6"/>
      <c r="G3" s="286"/>
      <c r="H3" s="28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64" t="s">
        <v>5</v>
      </c>
      <c r="J6" s="323" t="s">
        <v>6</v>
      </c>
      <c r="L6" s="219"/>
      <c r="M6" s="219"/>
      <c r="N6" s="219"/>
      <c r="O6" s="219"/>
      <c r="P6" s="219"/>
      <c r="Q6" s="219"/>
    </row>
    <row r="7" spans="1:17" x14ac:dyDescent="0.25">
      <c r="A7" s="320"/>
      <c r="B7" s="287" t="s">
        <v>7</v>
      </c>
      <c r="C7" s="289" t="s">
        <v>8</v>
      </c>
      <c r="D7" s="288" t="s">
        <v>9</v>
      </c>
      <c r="E7" s="287" t="s">
        <v>10</v>
      </c>
      <c r="F7" s="289" t="s">
        <v>8</v>
      </c>
      <c r="G7" s="288" t="s">
        <v>9</v>
      </c>
      <c r="H7" s="321"/>
      <c r="I7" s="364"/>
      <c r="J7" s="323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9">
        <v>42811</v>
      </c>
      <c r="B18" s="300">
        <v>170116921</v>
      </c>
      <c r="C18" s="302">
        <v>6</v>
      </c>
      <c r="D18" s="108">
        <v>568225</v>
      </c>
      <c r="E18" s="303"/>
      <c r="F18" s="302"/>
      <c r="G18" s="108"/>
      <c r="H18" s="304"/>
      <c r="I18" s="304">
        <v>500300</v>
      </c>
      <c r="J18" s="108" t="s">
        <v>171</v>
      </c>
    </row>
    <row r="19" spans="1:17" x14ac:dyDescent="0.25">
      <c r="A19" s="299">
        <v>42816</v>
      </c>
      <c r="B19" s="300">
        <v>170117541</v>
      </c>
      <c r="C19" s="302">
        <v>50</v>
      </c>
      <c r="D19" s="108">
        <v>5275113</v>
      </c>
      <c r="E19" s="303"/>
      <c r="F19" s="302"/>
      <c r="G19" s="108"/>
      <c r="H19" s="304"/>
      <c r="I19" s="304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4" t="s">
        <v>12</v>
      </c>
      <c r="H32" s="324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4" t="s">
        <v>13</v>
      </c>
      <c r="H33" s="324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24" t="s">
        <v>14</v>
      </c>
      <c r="H34" s="324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24" t="s">
        <v>15</v>
      </c>
      <c r="H35" s="324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4" t="s">
        <v>16</v>
      </c>
      <c r="H36" s="324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24" t="s">
        <v>5</v>
      </c>
      <c r="H37" s="324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24" t="s">
        <v>32</v>
      </c>
      <c r="H38" s="324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60"/>
  <sheetViews>
    <sheetView workbookViewId="0">
      <pane ySplit="7" topLeftCell="A38" activePane="bottomLeft" state="frozen"/>
      <selection pane="bottomLeft" activeCell="B50" sqref="B50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0.5703125" style="219" bestFit="1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18" t="s">
        <v>22</v>
      </c>
      <c r="G1" s="318"/>
      <c r="H1" s="318"/>
      <c r="I1" s="42" t="s">
        <v>20</v>
      </c>
      <c r="J1" s="20"/>
      <c r="L1" s="279">
        <f>SUM(D37:D42)</f>
        <v>5374689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J60*-1</f>
        <v>4538952</v>
      </c>
      <c r="J2" s="20"/>
      <c r="L2" s="279">
        <f>SUM(G37:G42)</f>
        <v>840251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4534438</v>
      </c>
      <c r="M3" s="219"/>
      <c r="N3" s="219"/>
      <c r="O3" s="219"/>
      <c r="P3" s="219"/>
      <c r="Q3" s="219"/>
      <c r="R3" s="219"/>
    </row>
    <row r="5" spans="1:18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</row>
    <row r="6" spans="1:18" x14ac:dyDescent="0.25">
      <c r="A6" s="325" t="s">
        <v>2</v>
      </c>
      <c r="B6" s="321" t="s">
        <v>3</v>
      </c>
      <c r="C6" s="321"/>
      <c r="D6" s="321"/>
      <c r="E6" s="321"/>
      <c r="F6" s="321"/>
      <c r="G6" s="321"/>
      <c r="H6" s="326" t="s">
        <v>4</v>
      </c>
      <c r="I6" s="322" t="s">
        <v>5</v>
      </c>
      <c r="J6" s="323" t="s">
        <v>6</v>
      </c>
    </row>
    <row r="7" spans="1:18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6"/>
      <c r="I7" s="322"/>
      <c r="J7" s="323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2">
        <v>43164</v>
      </c>
      <c r="B43" s="235">
        <v>180155876</v>
      </c>
      <c r="C43" s="241">
        <v>11</v>
      </c>
      <c r="D43" s="237">
        <v>1089900</v>
      </c>
      <c r="E43" s="238">
        <v>180040848</v>
      </c>
      <c r="F43" s="241">
        <v>1</v>
      </c>
      <c r="G43" s="237">
        <v>131513</v>
      </c>
      <c r="H43" s="240"/>
      <c r="I43" s="240"/>
      <c r="J43" s="23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2">
        <v>43164</v>
      </c>
      <c r="B44" s="235">
        <v>180155888</v>
      </c>
      <c r="C44" s="241">
        <v>1</v>
      </c>
      <c r="D44" s="237">
        <v>149538</v>
      </c>
      <c r="E44" s="238"/>
      <c r="F44" s="241"/>
      <c r="G44" s="237"/>
      <c r="H44" s="240"/>
      <c r="I44" s="240"/>
      <c r="J44" s="23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2">
        <v>43165</v>
      </c>
      <c r="B45" s="235">
        <v>180155990</v>
      </c>
      <c r="C45" s="241">
        <v>12</v>
      </c>
      <c r="D45" s="237">
        <v>1123938</v>
      </c>
      <c r="E45" s="238"/>
      <c r="F45" s="241"/>
      <c r="G45" s="237"/>
      <c r="H45" s="240"/>
      <c r="I45" s="240"/>
      <c r="J45" s="23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2">
        <v>43165</v>
      </c>
      <c r="B46" s="235">
        <v>180155998</v>
      </c>
      <c r="C46" s="241">
        <v>6</v>
      </c>
      <c r="D46" s="237">
        <v>379925</v>
      </c>
      <c r="E46" s="238"/>
      <c r="F46" s="241"/>
      <c r="G46" s="237"/>
      <c r="H46" s="240"/>
      <c r="I46" s="240"/>
      <c r="J46" s="23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2">
        <v>43165</v>
      </c>
      <c r="B47" s="235">
        <v>180156002</v>
      </c>
      <c r="C47" s="241">
        <v>1</v>
      </c>
      <c r="D47" s="237">
        <v>46463</v>
      </c>
      <c r="E47" s="238"/>
      <c r="F47" s="241"/>
      <c r="G47" s="237"/>
      <c r="H47" s="240"/>
      <c r="I47" s="240"/>
      <c r="J47" s="23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2">
        <v>43166</v>
      </c>
      <c r="B48" s="235">
        <v>180156075</v>
      </c>
      <c r="C48" s="241">
        <v>2</v>
      </c>
      <c r="D48" s="237">
        <v>212188</v>
      </c>
      <c r="E48" s="238">
        <v>180040903</v>
      </c>
      <c r="F48" s="241">
        <v>1</v>
      </c>
      <c r="G48" s="237">
        <v>61863</v>
      </c>
      <c r="H48" s="240"/>
      <c r="I48" s="240"/>
      <c r="J48" s="23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2">
        <v>43167</v>
      </c>
      <c r="B49" s="235">
        <v>180156201</v>
      </c>
      <c r="C49" s="241">
        <v>11</v>
      </c>
      <c r="D49" s="237">
        <v>1159638</v>
      </c>
      <c r="E49" s="238"/>
      <c r="F49" s="241"/>
      <c r="G49" s="237"/>
      <c r="H49" s="240"/>
      <c r="I49" s="240"/>
      <c r="J49" s="23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2">
        <v>43168</v>
      </c>
      <c r="B50" s="235">
        <v>180156327</v>
      </c>
      <c r="C50" s="241">
        <v>5</v>
      </c>
      <c r="D50" s="237">
        <v>573738</v>
      </c>
      <c r="E50" s="238"/>
      <c r="F50" s="241"/>
      <c r="G50" s="237"/>
      <c r="H50" s="240"/>
      <c r="I50" s="240"/>
      <c r="J50" s="237"/>
      <c r="K50" s="219"/>
      <c r="L50" s="219"/>
      <c r="M50" s="219"/>
      <c r="N50" s="219"/>
      <c r="O50" s="219"/>
      <c r="P50" s="219"/>
      <c r="Q50" s="219"/>
      <c r="R50" s="219"/>
    </row>
    <row r="51" spans="1:18" x14ac:dyDescent="0.25">
      <c r="A51" s="162"/>
      <c r="B51" s="3"/>
      <c r="C51" s="40"/>
      <c r="D51" s="6"/>
      <c r="E51" s="7"/>
      <c r="F51" s="40"/>
      <c r="G51" s="6"/>
      <c r="H51" s="39"/>
      <c r="I51" s="39"/>
      <c r="J51" s="6"/>
    </row>
    <row r="52" spans="1:18" x14ac:dyDescent="0.25">
      <c r="A52" s="162"/>
      <c r="B52" s="8" t="s">
        <v>11</v>
      </c>
      <c r="C52" s="77">
        <f>SUM(C8:C51)</f>
        <v>298</v>
      </c>
      <c r="D52" s="9">
        <f>SUM(D8:D51)</f>
        <v>31413123</v>
      </c>
      <c r="E52" s="8" t="s">
        <v>11</v>
      </c>
      <c r="F52" s="77">
        <f>SUM(F8:F51)</f>
        <v>28</v>
      </c>
      <c r="G52" s="5">
        <f>SUM(G8:G51)</f>
        <v>12012477</v>
      </c>
      <c r="H52" s="40">
        <f>SUM(H8:H51)</f>
        <v>0</v>
      </c>
      <c r="I52" s="40">
        <f>SUM(I8:I51)</f>
        <v>14861694</v>
      </c>
      <c r="J52" s="5"/>
    </row>
    <row r="53" spans="1:18" x14ac:dyDescent="0.25">
      <c r="A53" s="162"/>
      <c r="B53" s="8"/>
      <c r="C53" s="77"/>
      <c r="D53" s="9"/>
      <c r="E53" s="8"/>
      <c r="F53" s="77"/>
      <c r="G53" s="5"/>
      <c r="H53" s="40"/>
      <c r="I53" s="40"/>
      <c r="J53" s="5"/>
    </row>
    <row r="54" spans="1:18" x14ac:dyDescent="0.25">
      <c r="A54" s="163"/>
      <c r="B54" s="11"/>
      <c r="C54" s="40"/>
      <c r="D54" s="6"/>
      <c r="E54" s="8"/>
      <c r="F54" s="40"/>
      <c r="G54" s="324" t="s">
        <v>12</v>
      </c>
      <c r="H54" s="324"/>
      <c r="I54" s="39"/>
      <c r="J54" s="13">
        <f>SUM(D8:D51)</f>
        <v>31413123</v>
      </c>
    </row>
    <row r="55" spans="1:18" x14ac:dyDescent="0.25">
      <c r="A55" s="162"/>
      <c r="B55" s="3"/>
      <c r="C55" s="40"/>
      <c r="D55" s="6"/>
      <c r="E55" s="7"/>
      <c r="F55" s="40"/>
      <c r="G55" s="324" t="s">
        <v>13</v>
      </c>
      <c r="H55" s="324"/>
      <c r="I55" s="39"/>
      <c r="J55" s="13">
        <f>SUM(G8:G51)</f>
        <v>12012477</v>
      </c>
    </row>
    <row r="56" spans="1:18" x14ac:dyDescent="0.25">
      <c r="A56" s="164"/>
      <c r="B56" s="7"/>
      <c r="C56" s="40"/>
      <c r="D56" s="6"/>
      <c r="E56" s="7"/>
      <c r="F56" s="40"/>
      <c r="G56" s="324" t="s">
        <v>14</v>
      </c>
      <c r="H56" s="324"/>
      <c r="I56" s="41"/>
      <c r="J56" s="15">
        <f>J54-J55</f>
        <v>19400646</v>
      </c>
    </row>
    <row r="57" spans="1:18" x14ac:dyDescent="0.25">
      <c r="A57" s="162"/>
      <c r="B57" s="16"/>
      <c r="C57" s="40"/>
      <c r="D57" s="17"/>
      <c r="E57" s="7"/>
      <c r="F57" s="40"/>
      <c r="G57" s="324" t="s">
        <v>15</v>
      </c>
      <c r="H57" s="324"/>
      <c r="I57" s="39"/>
      <c r="J57" s="13">
        <f>SUM(H8:H51)</f>
        <v>0</v>
      </c>
    </row>
    <row r="58" spans="1:18" x14ac:dyDescent="0.25">
      <c r="A58" s="162"/>
      <c r="B58" s="16"/>
      <c r="C58" s="40"/>
      <c r="D58" s="17"/>
      <c r="E58" s="7"/>
      <c r="F58" s="40"/>
      <c r="G58" s="324" t="s">
        <v>16</v>
      </c>
      <c r="H58" s="324"/>
      <c r="I58" s="39"/>
      <c r="J58" s="13">
        <f>J56+J57</f>
        <v>19400646</v>
      </c>
    </row>
    <row r="59" spans="1:18" x14ac:dyDescent="0.25">
      <c r="A59" s="162"/>
      <c r="B59" s="16"/>
      <c r="C59" s="40"/>
      <c r="D59" s="17"/>
      <c r="E59" s="7"/>
      <c r="F59" s="40"/>
      <c r="G59" s="324" t="s">
        <v>5</v>
      </c>
      <c r="H59" s="324"/>
      <c r="I59" s="39"/>
      <c r="J59" s="13">
        <f>SUM(I8:I51)</f>
        <v>14861694</v>
      </c>
    </row>
    <row r="60" spans="1:18" x14ac:dyDescent="0.25">
      <c r="A60" s="162"/>
      <c r="B60" s="16"/>
      <c r="C60" s="40"/>
      <c r="D60" s="17"/>
      <c r="E60" s="7"/>
      <c r="F60" s="40"/>
      <c r="G60" s="324" t="s">
        <v>32</v>
      </c>
      <c r="H60" s="324"/>
      <c r="I60" s="40" t="str">
        <f>IF(J60&gt;0,"SALDO",IF(J60&lt;0,"PIUTANG",IF(J60=0,"LUNAS")))</f>
        <v>PIUTANG</v>
      </c>
      <c r="J60" s="13">
        <f>J59-J58</f>
        <v>-4538952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60:H60"/>
    <mergeCell ref="G54:H54"/>
    <mergeCell ref="G55:H55"/>
    <mergeCell ref="G56:H56"/>
    <mergeCell ref="G57:H57"/>
    <mergeCell ref="G58:H58"/>
  </mergeCells>
  <pageMargins left="0.24" right="0.15" top="0.75" bottom="0.75" header="0.3" footer="0.3"/>
  <pageSetup paperSize="9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18" t="s">
        <v>22</v>
      </c>
      <c r="G1" s="318"/>
      <c r="H1" s="318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19" t="s">
        <v>63</v>
      </c>
      <c r="B5" s="319"/>
      <c r="C5" s="319"/>
      <c r="D5" s="319"/>
      <c r="E5" s="319"/>
      <c r="F5" s="319"/>
      <c r="G5" s="319"/>
      <c r="H5" s="319"/>
      <c r="I5" s="319"/>
      <c r="J5" s="319"/>
    </row>
    <row r="6" spans="1:19" x14ac:dyDescent="0.25">
      <c r="A6" s="325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22" t="s">
        <v>5</v>
      </c>
      <c r="J6" s="323" t="s">
        <v>6</v>
      </c>
    </row>
    <row r="7" spans="1:19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1"/>
      <c r="I7" s="322"/>
      <c r="J7" s="323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5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5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24" t="s">
        <v>12</v>
      </c>
      <c r="H32" s="324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24" t="s">
        <v>13</v>
      </c>
      <c r="H33" s="324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24" t="s">
        <v>14</v>
      </c>
      <c r="H34" s="324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24" t="s">
        <v>15</v>
      </c>
      <c r="H35" s="324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24" t="s">
        <v>16</v>
      </c>
      <c r="H36" s="324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24" t="s">
        <v>5</v>
      </c>
      <c r="H37" s="324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24" t="s">
        <v>32</v>
      </c>
      <c r="H38" s="324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18" t="s">
        <v>21</v>
      </c>
      <c r="G2" s="318"/>
      <c r="H2" s="318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3" x14ac:dyDescent="0.25">
      <c r="A7" s="339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30"/>
      <c r="I7" s="344"/>
      <c r="J7" s="334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24" t="s">
        <v>12</v>
      </c>
      <c r="H73" s="324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24" t="s">
        <v>13</v>
      </c>
      <c r="H74" s="324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24" t="s">
        <v>14</v>
      </c>
      <c r="H75" s="324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24" t="s">
        <v>15</v>
      </c>
      <c r="H76" s="324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24" t="s">
        <v>16</v>
      </c>
      <c r="H77" s="324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24" t="s">
        <v>5</v>
      </c>
      <c r="H78" s="324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24" t="s">
        <v>32</v>
      </c>
      <c r="H79" s="324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18" t="s">
        <v>127</v>
      </c>
      <c r="G2" s="318"/>
      <c r="H2" s="318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  <c r="L5" s="18"/>
      <c r="N5" s="18"/>
      <c r="O5" s="37"/>
    </row>
    <row r="6" spans="1:15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67" t="s">
        <v>4</v>
      </c>
      <c r="I6" s="369" t="s">
        <v>5</v>
      </c>
      <c r="J6" s="370" t="s">
        <v>6</v>
      </c>
      <c r="L6" s="18"/>
      <c r="N6" s="18"/>
      <c r="O6" s="37"/>
    </row>
    <row r="7" spans="1:15" x14ac:dyDescent="0.25">
      <c r="A7" s="320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68"/>
      <c r="I7" s="369"/>
      <c r="J7" s="370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71" t="s">
        <v>12</v>
      </c>
      <c r="H19" s="371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71" t="s">
        <v>13</v>
      </c>
      <c r="H20" s="371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71" t="s">
        <v>14</v>
      </c>
      <c r="H21" s="371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71" t="s">
        <v>15</v>
      </c>
      <c r="H22" s="371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71" t="s">
        <v>16</v>
      </c>
      <c r="H23" s="371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71" t="s">
        <v>5</v>
      </c>
      <c r="H24" s="371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71" t="s">
        <v>32</v>
      </c>
      <c r="H25" s="371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18" t="s">
        <v>22</v>
      </c>
      <c r="G1" s="318"/>
      <c r="H1" s="318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18" t="s">
        <v>21</v>
      </c>
      <c r="G2" s="318"/>
      <c r="H2" s="318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4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24" t="s">
        <v>12</v>
      </c>
      <c r="H53" s="324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24" t="s">
        <v>13</v>
      </c>
      <c r="H54" s="324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24" t="s">
        <v>14</v>
      </c>
      <c r="H55" s="324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24" t="s">
        <v>15</v>
      </c>
      <c r="H56" s="324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24" t="s">
        <v>16</v>
      </c>
      <c r="H57" s="324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24" t="s">
        <v>5</v>
      </c>
      <c r="H58" s="324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24" t="s">
        <v>32</v>
      </c>
      <c r="H59" s="324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18" t="s">
        <v>22</v>
      </c>
      <c r="G1" s="318"/>
      <c r="H1" s="318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30"/>
      <c r="I7" s="344"/>
      <c r="J7" s="334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4" t="s">
        <v>12</v>
      </c>
      <c r="H35" s="324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24" t="s">
        <v>13</v>
      </c>
      <c r="H36" s="324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24" t="s">
        <v>14</v>
      </c>
      <c r="H37" s="324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24" t="s">
        <v>15</v>
      </c>
      <c r="H38" s="324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24" t="s">
        <v>16</v>
      </c>
      <c r="H39" s="324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24" t="s">
        <v>5</v>
      </c>
      <c r="H40" s="324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24" t="s">
        <v>32</v>
      </c>
      <c r="H41" s="324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18" t="s">
        <v>22</v>
      </c>
      <c r="G1" s="318"/>
      <c r="H1" s="318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18" t="s">
        <v>21</v>
      </c>
      <c r="G2" s="318"/>
      <c r="H2" s="318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30"/>
      <c r="I7" s="344"/>
      <c r="J7" s="334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24" t="s">
        <v>12</v>
      </c>
      <c r="H35" s="324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24" t="s">
        <v>13</v>
      </c>
      <c r="H36" s="324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24" t="s">
        <v>14</v>
      </c>
      <c r="H37" s="324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24" t="s">
        <v>15</v>
      </c>
      <c r="H38" s="324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24" t="s">
        <v>16</v>
      </c>
      <c r="H39" s="324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24" t="s">
        <v>5</v>
      </c>
      <c r="H40" s="324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24" t="s">
        <v>32</v>
      </c>
      <c r="H41" s="324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18" t="s">
        <v>22</v>
      </c>
      <c r="G1" s="318"/>
      <c r="H1" s="318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18" t="s">
        <v>21</v>
      </c>
      <c r="G2" s="318"/>
      <c r="H2" s="318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7" x14ac:dyDescent="0.25">
      <c r="A7" s="339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30"/>
      <c r="I7" s="344"/>
      <c r="J7" s="334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4" t="s">
        <v>12</v>
      </c>
      <c r="H35" s="324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24" t="s">
        <v>13</v>
      </c>
      <c r="H36" s="324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24" t="s">
        <v>14</v>
      </c>
      <c r="H37" s="324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24" t="s">
        <v>15</v>
      </c>
      <c r="H38" s="324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4" t="s">
        <v>16</v>
      </c>
      <c r="H39" s="324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24" t="s">
        <v>5</v>
      </c>
      <c r="H40" s="324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24" t="s">
        <v>32</v>
      </c>
      <c r="H41" s="324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18" t="s">
        <v>21</v>
      </c>
      <c r="G2" s="318"/>
      <c r="H2" s="318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30"/>
      <c r="I7" s="344"/>
      <c r="J7" s="334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24" t="s">
        <v>12</v>
      </c>
      <c r="H35" s="324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24" t="s">
        <v>13</v>
      </c>
      <c r="H36" s="324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24" t="s">
        <v>14</v>
      </c>
      <c r="H37" s="324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24" t="s">
        <v>15</v>
      </c>
      <c r="H38" s="324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24" t="s">
        <v>16</v>
      </c>
      <c r="H39" s="324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24" t="s">
        <v>5</v>
      </c>
      <c r="H40" s="324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24" t="s">
        <v>32</v>
      </c>
      <c r="H41" s="324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18" t="s">
        <v>22</v>
      </c>
      <c r="G1" s="318"/>
      <c r="H1" s="318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18" t="s">
        <v>21</v>
      </c>
      <c r="G2" s="318"/>
      <c r="H2" s="318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30"/>
      <c r="I7" s="344"/>
      <c r="J7" s="334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4" t="s">
        <v>12</v>
      </c>
      <c r="H35" s="324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24" t="s">
        <v>13</v>
      </c>
      <c r="H36" s="324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24" t="s">
        <v>14</v>
      </c>
      <c r="H37" s="324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24" t="s">
        <v>15</v>
      </c>
      <c r="H38" s="324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4" t="s">
        <v>16</v>
      </c>
      <c r="H39" s="324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24" t="s">
        <v>5</v>
      </c>
      <c r="H40" s="324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24" t="s">
        <v>32</v>
      </c>
      <c r="H41" s="324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18" t="s">
        <v>22</v>
      </c>
      <c r="G1" s="318"/>
      <c r="H1" s="318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6" x14ac:dyDescent="0.25">
      <c r="A7" s="339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30"/>
      <c r="I7" s="344"/>
      <c r="J7" s="334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24" t="s">
        <v>12</v>
      </c>
      <c r="H158" s="324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24" t="s">
        <v>13</v>
      </c>
      <c r="H159" s="324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24" t="s">
        <v>14</v>
      </c>
      <c r="H160" s="324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24" t="s">
        <v>15</v>
      </c>
      <c r="H161" s="324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24" t="s">
        <v>16</v>
      </c>
      <c r="H162" s="324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24" t="s">
        <v>5</v>
      </c>
      <c r="H163" s="324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24" t="s">
        <v>32</v>
      </c>
      <c r="H164" s="324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234"/>
  <sheetViews>
    <sheetView workbookViewId="0">
      <pane ySplit="7" topLeftCell="A212" activePane="bottomLeft" state="frozen"/>
      <selection pane="bottomLeft" activeCell="E218" sqref="E218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8" style="223" customWidth="1"/>
    <col min="4" max="4" width="15.140625" style="234" customWidth="1"/>
    <col min="5" max="5" width="10.28515625" style="234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18"/>
      <c r="F1" s="72" t="s">
        <v>123</v>
      </c>
      <c r="G1" s="72"/>
      <c r="H1" s="72" t="s">
        <v>122</v>
      </c>
      <c r="I1" s="221" t="s">
        <v>27</v>
      </c>
      <c r="J1" s="218"/>
      <c r="L1" s="219">
        <f>SUM(D211:D216)</f>
        <v>8147039</v>
      </c>
      <c r="M1" s="219">
        <v>0</v>
      </c>
    </row>
    <row r="2" spans="1:18" x14ac:dyDescent="0.25">
      <c r="A2" s="218" t="s">
        <v>1</v>
      </c>
      <c r="B2" s="218"/>
      <c r="C2" s="222" t="s">
        <v>19</v>
      </c>
      <c r="D2" s="218"/>
      <c r="E2" s="218"/>
      <c r="F2" s="72" t="s">
        <v>124</v>
      </c>
      <c r="G2" s="72"/>
      <c r="H2" s="72" t="s">
        <v>122</v>
      </c>
      <c r="I2" s="220">
        <f>J234*-1</f>
        <v>6622001</v>
      </c>
      <c r="J2" s="218"/>
      <c r="L2" s="219">
        <f>SUM(G211:G216)</f>
        <v>871325</v>
      </c>
      <c r="M2" s="219">
        <v>0</v>
      </c>
    </row>
    <row r="3" spans="1:18" x14ac:dyDescent="0.25">
      <c r="A3" s="218" t="s">
        <v>118</v>
      </c>
      <c r="B3" s="218"/>
      <c r="C3" s="222" t="s">
        <v>120</v>
      </c>
      <c r="D3" s="218"/>
      <c r="E3" s="218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7275714</v>
      </c>
      <c r="M3" s="219">
        <f>M1-M2</f>
        <v>0</v>
      </c>
    </row>
    <row r="4" spans="1:18" x14ac:dyDescent="0.25">
      <c r="L4" s="234"/>
    </row>
    <row r="5" spans="1:18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</row>
    <row r="6" spans="1:18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9" t="s">
        <v>4</v>
      </c>
      <c r="I6" s="331" t="s">
        <v>5</v>
      </c>
      <c r="J6" s="333" t="s">
        <v>6</v>
      </c>
    </row>
    <row r="7" spans="1:18" x14ac:dyDescent="0.25">
      <c r="A7" s="320"/>
      <c r="B7" s="267" t="s">
        <v>7</v>
      </c>
      <c r="C7" s="270" t="s">
        <v>8</v>
      </c>
      <c r="D7" s="268" t="s">
        <v>9</v>
      </c>
      <c r="E7" s="267" t="s">
        <v>10</v>
      </c>
      <c r="F7" s="270" t="s">
        <v>8</v>
      </c>
      <c r="G7" s="268" t="s">
        <v>9</v>
      </c>
      <c r="H7" s="330"/>
      <c r="I7" s="332"/>
      <c r="J7" s="334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5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5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5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5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5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5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5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5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5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5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5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5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5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5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5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5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5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5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5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5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5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5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5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5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5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5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5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5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5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5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5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5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5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5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5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5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5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5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5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5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5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5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5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5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5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5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5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5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5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5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5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5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5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5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5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5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5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5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5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5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5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5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5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5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5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5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5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5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5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5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5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5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5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5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5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5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5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5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5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5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5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5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5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5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5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5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5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5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5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5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5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5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5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5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5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5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5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5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5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5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5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5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5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5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5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5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5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5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5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5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5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5"/>
      <c r="F121" s="248"/>
      <c r="G121" s="247"/>
      <c r="H121" s="246"/>
      <c r="I121" s="246">
        <v>3473751</v>
      </c>
      <c r="J121" s="247" t="s">
        <v>17</v>
      </c>
      <c r="K121" s="138"/>
      <c r="L121" s="317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5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5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5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5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5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5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5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5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5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5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5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5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5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5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5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5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5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5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5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5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5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5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5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5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5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5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5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5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5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5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5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5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5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5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5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5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5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5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5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5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5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5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5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5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5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5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5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5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5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5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5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5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5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5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5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5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5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5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5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5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5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5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5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5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5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5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5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5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5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5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5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5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5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5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5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5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5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5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5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5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5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5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5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5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5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5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5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5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5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5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5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5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5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5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5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98">
        <v>43168</v>
      </c>
      <c r="B217" s="99">
        <v>180156240</v>
      </c>
      <c r="C217" s="100">
        <v>27</v>
      </c>
      <c r="D217" s="34">
        <v>2907013</v>
      </c>
      <c r="E217" s="101">
        <v>180040934</v>
      </c>
      <c r="F217" s="100">
        <v>6</v>
      </c>
      <c r="G217" s="34">
        <v>715488</v>
      </c>
      <c r="H217" s="102"/>
      <c r="I217" s="102"/>
      <c r="J217" s="34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98">
        <v>43168</v>
      </c>
      <c r="B218" s="99">
        <v>180156246</v>
      </c>
      <c r="C218" s="100">
        <v>7</v>
      </c>
      <c r="D218" s="34">
        <v>844638</v>
      </c>
      <c r="E218" s="101">
        <v>180040941</v>
      </c>
      <c r="F218" s="100">
        <v>1</v>
      </c>
      <c r="G218" s="34">
        <v>79625</v>
      </c>
      <c r="H218" s="102"/>
      <c r="I218" s="102"/>
      <c r="J218" s="34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98">
        <v>43168</v>
      </c>
      <c r="B219" s="99">
        <v>180156264</v>
      </c>
      <c r="C219" s="100">
        <v>8</v>
      </c>
      <c r="D219" s="34">
        <v>1027775</v>
      </c>
      <c r="E219" s="101"/>
      <c r="F219" s="100"/>
      <c r="G219" s="34"/>
      <c r="H219" s="102"/>
      <c r="I219" s="102"/>
      <c r="J219" s="34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98">
        <v>43168</v>
      </c>
      <c r="B220" s="99">
        <v>180156288</v>
      </c>
      <c r="C220" s="100">
        <v>23</v>
      </c>
      <c r="D220" s="34">
        <v>2637688</v>
      </c>
      <c r="E220" s="101"/>
      <c r="F220" s="100"/>
      <c r="G220" s="34"/>
      <c r="H220" s="102"/>
      <c r="I220" s="102"/>
      <c r="J220" s="34"/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98"/>
      <c r="B221" s="99"/>
      <c r="C221" s="100"/>
      <c r="D221" s="34"/>
      <c r="E221" s="101"/>
      <c r="F221" s="100"/>
      <c r="G221" s="34"/>
      <c r="H221" s="102"/>
      <c r="I221" s="102"/>
      <c r="J221" s="34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98"/>
      <c r="B222" s="99"/>
      <c r="C222" s="100"/>
      <c r="D222" s="34"/>
      <c r="E222" s="101"/>
      <c r="F222" s="100"/>
      <c r="G222" s="34"/>
      <c r="H222" s="102"/>
      <c r="I222" s="102"/>
      <c r="J222" s="34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98"/>
      <c r="B223" s="99"/>
      <c r="C223" s="100"/>
      <c r="D223" s="34"/>
      <c r="E223" s="101"/>
      <c r="F223" s="100"/>
      <c r="G223" s="34"/>
      <c r="H223" s="102"/>
      <c r="I223" s="102"/>
      <c r="J223" s="34"/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98"/>
      <c r="B224" s="99"/>
      <c r="C224" s="100"/>
      <c r="D224" s="34"/>
      <c r="E224" s="101"/>
      <c r="F224" s="100"/>
      <c r="G224" s="34"/>
      <c r="H224" s="102"/>
      <c r="I224" s="102"/>
      <c r="J224" s="34"/>
      <c r="K224" s="138"/>
      <c r="L224" s="138"/>
      <c r="M224" s="138"/>
      <c r="N224" s="138"/>
      <c r="O224" s="138"/>
      <c r="P224" s="138"/>
      <c r="Q224" s="138"/>
      <c r="R224" s="138"/>
    </row>
    <row r="225" spans="1:18" x14ac:dyDescent="0.25">
      <c r="A225" s="236"/>
      <c r="B225" s="235"/>
      <c r="C225" s="241"/>
      <c r="D225" s="237"/>
      <c r="E225" s="238"/>
      <c r="F225" s="241"/>
      <c r="G225" s="237"/>
      <c r="H225" s="240"/>
      <c r="I225" s="240"/>
      <c r="J225" s="237"/>
    </row>
    <row r="226" spans="1:18" s="218" customFormat="1" x14ac:dyDescent="0.25">
      <c r="A226" s="227"/>
      <c r="B226" s="224" t="s">
        <v>11</v>
      </c>
      <c r="C226" s="233">
        <f>SUM(C8:C225)</f>
        <v>2222</v>
      </c>
      <c r="D226" s="225">
        <f>SUM(D8:D225)</f>
        <v>242952642</v>
      </c>
      <c r="E226" s="224" t="s">
        <v>11</v>
      </c>
      <c r="F226" s="233">
        <f>SUM(F8:F225)</f>
        <v>185</v>
      </c>
      <c r="G226" s="225">
        <f>SUM(G8:G225)</f>
        <v>20304819</v>
      </c>
      <c r="H226" s="233">
        <f>SUM(H8:H225)</f>
        <v>0</v>
      </c>
      <c r="I226" s="233">
        <f>SUM(I8:I225)</f>
        <v>216025822</v>
      </c>
      <c r="J226" s="225"/>
      <c r="K226" s="220"/>
      <c r="L226" s="220"/>
      <c r="M226" s="220"/>
      <c r="N226" s="220"/>
      <c r="O226" s="220"/>
      <c r="P226" s="220"/>
      <c r="Q226" s="220"/>
      <c r="R226" s="220"/>
    </row>
    <row r="227" spans="1:18" s="218" customFormat="1" x14ac:dyDescent="0.25">
      <c r="A227" s="227"/>
      <c r="B227" s="224"/>
      <c r="C227" s="233"/>
      <c r="D227" s="225"/>
      <c r="E227" s="224"/>
      <c r="F227" s="233"/>
      <c r="G227" s="225"/>
      <c r="H227" s="233"/>
      <c r="I227" s="233"/>
      <c r="J227" s="225"/>
      <c r="K227" s="220"/>
      <c r="M227" s="220"/>
      <c r="N227" s="220"/>
      <c r="O227" s="220"/>
      <c r="P227" s="220"/>
      <c r="Q227" s="220"/>
      <c r="R227" s="220"/>
    </row>
    <row r="228" spans="1:18" x14ac:dyDescent="0.25">
      <c r="A228" s="226"/>
      <c r="B228" s="227"/>
      <c r="C228" s="241"/>
      <c r="D228" s="237"/>
      <c r="E228" s="224"/>
      <c r="F228" s="241"/>
      <c r="G228" s="327" t="s">
        <v>12</v>
      </c>
      <c r="H228" s="328"/>
      <c r="I228" s="237"/>
      <c r="J228" s="228">
        <f>SUM(D8:D225)</f>
        <v>242952642</v>
      </c>
      <c r="P228" s="220"/>
      <c r="Q228" s="220"/>
      <c r="R228" s="234"/>
    </row>
    <row r="229" spans="1:18" x14ac:dyDescent="0.25">
      <c r="A229" s="236"/>
      <c r="B229" s="235"/>
      <c r="C229" s="241"/>
      <c r="D229" s="237"/>
      <c r="E229" s="238"/>
      <c r="F229" s="241"/>
      <c r="G229" s="327" t="s">
        <v>13</v>
      </c>
      <c r="H229" s="328"/>
      <c r="I229" s="238"/>
      <c r="J229" s="228">
        <f>SUM(G8:G225)</f>
        <v>20304819</v>
      </c>
      <c r="R229" s="234"/>
    </row>
    <row r="230" spans="1:18" x14ac:dyDescent="0.25">
      <c r="A230" s="229"/>
      <c r="B230" s="238"/>
      <c r="C230" s="241"/>
      <c r="D230" s="237"/>
      <c r="E230" s="238"/>
      <c r="F230" s="241"/>
      <c r="G230" s="327" t="s">
        <v>14</v>
      </c>
      <c r="H230" s="328"/>
      <c r="I230" s="230"/>
      <c r="J230" s="230">
        <f>J228-J229</f>
        <v>222647823</v>
      </c>
      <c r="L230" s="220"/>
      <c r="R230" s="234"/>
    </row>
    <row r="231" spans="1:18" x14ac:dyDescent="0.25">
      <c r="A231" s="236"/>
      <c r="B231" s="231"/>
      <c r="C231" s="241"/>
      <c r="D231" s="232"/>
      <c r="E231" s="238"/>
      <c r="F231" s="241"/>
      <c r="G231" s="327" t="s">
        <v>15</v>
      </c>
      <c r="H231" s="328"/>
      <c r="I231" s="238"/>
      <c r="J231" s="228">
        <f>SUM(H8:H225)</f>
        <v>0</v>
      </c>
      <c r="R231" s="234"/>
    </row>
    <row r="232" spans="1:18" x14ac:dyDescent="0.25">
      <c r="A232" s="236"/>
      <c r="B232" s="231"/>
      <c r="C232" s="241"/>
      <c r="D232" s="232"/>
      <c r="E232" s="238"/>
      <c r="F232" s="241"/>
      <c r="G232" s="327" t="s">
        <v>16</v>
      </c>
      <c r="H232" s="328"/>
      <c r="I232" s="238"/>
      <c r="J232" s="228">
        <f>J230+J231</f>
        <v>222647823</v>
      </c>
      <c r="R232" s="234"/>
    </row>
    <row r="233" spans="1:18" x14ac:dyDescent="0.25">
      <c r="A233" s="236"/>
      <c r="B233" s="231"/>
      <c r="C233" s="241"/>
      <c r="D233" s="232"/>
      <c r="E233" s="238"/>
      <c r="F233" s="241"/>
      <c r="G233" s="327" t="s">
        <v>5</v>
      </c>
      <c r="H233" s="328"/>
      <c r="I233" s="238"/>
      <c r="J233" s="228">
        <f>SUM(I8:I225)</f>
        <v>216025822</v>
      </c>
      <c r="R233" s="234"/>
    </row>
    <row r="234" spans="1:18" x14ac:dyDescent="0.25">
      <c r="A234" s="236"/>
      <c r="B234" s="231"/>
      <c r="C234" s="241"/>
      <c r="D234" s="232"/>
      <c r="E234" s="238"/>
      <c r="F234" s="241"/>
      <c r="G234" s="327" t="s">
        <v>32</v>
      </c>
      <c r="H234" s="328"/>
      <c r="I234" s="235" t="str">
        <f>IF(J234&gt;0,"SALDO",IF(J234&lt;0,"PIUTANG",IF(J234=0,"LUNAS")))</f>
        <v>PIUTANG</v>
      </c>
      <c r="J234" s="228">
        <f>J233-J232</f>
        <v>-6622001</v>
      </c>
      <c r="R234" s="234"/>
    </row>
  </sheetData>
  <mergeCells count="13">
    <mergeCell ref="A5:J5"/>
    <mergeCell ref="A6:A7"/>
    <mergeCell ref="B6:G6"/>
    <mergeCell ref="H6:H7"/>
    <mergeCell ref="I6:I7"/>
    <mergeCell ref="J6:J7"/>
    <mergeCell ref="G234:H234"/>
    <mergeCell ref="G228:H228"/>
    <mergeCell ref="G229:H229"/>
    <mergeCell ref="G230:H230"/>
    <mergeCell ref="G231:H231"/>
    <mergeCell ref="G232:H232"/>
    <mergeCell ref="G233:H233"/>
  </mergeCells>
  <hyperlinks>
    <hyperlink ref="I3" r:id="rId1"/>
  </hyperlinks>
  <pageMargins left="0.15" right="0.12" top="0.75" bottom="0.75" header="0.3" footer="0.3"/>
  <pageSetup scale="90"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18" t="s">
        <v>22</v>
      </c>
      <c r="G1" s="318"/>
      <c r="H1" s="318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18" t="s">
        <v>21</v>
      </c>
      <c r="G2" s="318"/>
      <c r="H2" s="318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64" t="s">
        <v>5</v>
      </c>
      <c r="J6" s="323" t="s">
        <v>6</v>
      </c>
      <c r="L6" s="219"/>
      <c r="M6" s="219"/>
      <c r="N6" s="219"/>
      <c r="O6" s="219"/>
      <c r="P6" s="219"/>
      <c r="Q6" s="219"/>
    </row>
    <row r="7" spans="1:17" x14ac:dyDescent="0.25">
      <c r="A7" s="320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1"/>
      <c r="I7" s="364"/>
      <c r="J7" s="323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3">
        <v>170112843</v>
      </c>
      <c r="C16" s="294">
        <v>2</v>
      </c>
      <c r="D16" s="295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3">
        <v>170112848</v>
      </c>
      <c r="C17" s="294">
        <v>1</v>
      </c>
      <c r="D17" s="295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4" t="s">
        <v>12</v>
      </c>
      <c r="H32" s="324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4" t="s">
        <v>13</v>
      </c>
      <c r="H33" s="324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24" t="s">
        <v>14</v>
      </c>
      <c r="H34" s="324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24" t="s">
        <v>15</v>
      </c>
      <c r="H35" s="324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4" t="s">
        <v>16</v>
      </c>
      <c r="H36" s="324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24" t="s">
        <v>5</v>
      </c>
      <c r="H37" s="324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24" t="s">
        <v>32</v>
      </c>
      <c r="H38" s="324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18" t="s">
        <v>22</v>
      </c>
      <c r="G1" s="318"/>
      <c r="H1" s="318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74"/>
      <c r="M5" s="18"/>
      <c r="O5" s="18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  <c r="L6" s="174"/>
    </row>
    <row r="7" spans="1:15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0"/>
      <c r="I7" s="344"/>
      <c r="J7" s="334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24" t="s">
        <v>12</v>
      </c>
      <c r="H57" s="324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24" t="s">
        <v>13</v>
      </c>
      <c r="H58" s="324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24" t="s">
        <v>14</v>
      </c>
      <c r="H59" s="324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24" t="s">
        <v>15</v>
      </c>
      <c r="H60" s="324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24" t="s">
        <v>16</v>
      </c>
      <c r="H61" s="324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24" t="s">
        <v>5</v>
      </c>
      <c r="H62" s="324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24" t="s">
        <v>32</v>
      </c>
      <c r="H63" s="324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18" t="s">
        <v>22</v>
      </c>
      <c r="G1" s="318"/>
      <c r="H1" s="318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18" t="s">
        <v>21</v>
      </c>
      <c r="G2" s="318"/>
      <c r="H2" s="318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1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1" x14ac:dyDescent="0.25">
      <c r="A7" s="339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4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5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5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5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24" t="s">
        <v>12</v>
      </c>
      <c r="H116" s="324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24" t="s">
        <v>13</v>
      </c>
      <c r="H117" s="324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24" t="s">
        <v>14</v>
      </c>
      <c r="H118" s="324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24" t="s">
        <v>15</v>
      </c>
      <c r="H119" s="324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24" t="s">
        <v>16</v>
      </c>
      <c r="H120" s="324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24" t="s">
        <v>5</v>
      </c>
      <c r="H121" s="324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24" t="s">
        <v>32</v>
      </c>
      <c r="H122" s="324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18" t="s">
        <v>22</v>
      </c>
      <c r="G1" s="318"/>
      <c r="H1" s="318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8" t="s">
        <v>21</v>
      </c>
      <c r="G2" s="318"/>
      <c r="H2" s="318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64" t="s">
        <v>5</v>
      </c>
      <c r="J6" s="323" t="s">
        <v>6</v>
      </c>
      <c r="L6" s="219"/>
      <c r="M6" s="219"/>
      <c r="N6" s="219"/>
      <c r="O6" s="219"/>
      <c r="P6" s="219"/>
      <c r="Q6" s="219"/>
    </row>
    <row r="7" spans="1:17" x14ac:dyDescent="0.25">
      <c r="A7" s="320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1"/>
      <c r="I7" s="364"/>
      <c r="J7" s="323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4" t="s">
        <v>12</v>
      </c>
      <c r="H32" s="324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4" t="s">
        <v>13</v>
      </c>
      <c r="H33" s="324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24" t="s">
        <v>14</v>
      </c>
      <c r="H34" s="324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24" t="s">
        <v>15</v>
      </c>
      <c r="H35" s="324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4" t="s">
        <v>16</v>
      </c>
      <c r="H36" s="324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24" t="s">
        <v>5</v>
      </c>
      <c r="H37" s="324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24" t="s">
        <v>32</v>
      </c>
      <c r="H38" s="324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18" t="s">
        <v>22</v>
      </c>
      <c r="G1" s="318"/>
      <c r="H1" s="318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18" t="s">
        <v>21</v>
      </c>
      <c r="G2" s="318"/>
      <c r="H2" s="318"/>
      <c r="I2" s="21">
        <f>J72*-1</f>
        <v>0</v>
      </c>
    </row>
    <row r="4" spans="1:10" ht="19.5" x14ac:dyDescent="0.25">
      <c r="A4" s="319"/>
      <c r="B4" s="319"/>
      <c r="C4" s="319"/>
      <c r="D4" s="319"/>
      <c r="E4" s="319"/>
      <c r="F4" s="319"/>
      <c r="G4" s="319"/>
      <c r="H4" s="319"/>
      <c r="I4" s="319"/>
      <c r="J4" s="319"/>
    </row>
    <row r="5" spans="1:10" x14ac:dyDescent="0.25">
      <c r="A5" s="320" t="s">
        <v>2</v>
      </c>
      <c r="B5" s="321" t="s">
        <v>3</v>
      </c>
      <c r="C5" s="321"/>
      <c r="D5" s="321"/>
      <c r="E5" s="321"/>
      <c r="F5" s="321"/>
      <c r="G5" s="321"/>
      <c r="H5" s="372" t="s">
        <v>4</v>
      </c>
      <c r="I5" s="369" t="s">
        <v>5</v>
      </c>
      <c r="J5" s="370" t="s">
        <v>6</v>
      </c>
    </row>
    <row r="6" spans="1:10" x14ac:dyDescent="0.25">
      <c r="A6" s="320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69"/>
      <c r="J6" s="370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71" t="s">
        <v>12</v>
      </c>
      <c r="H66" s="371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1" t="s">
        <v>13</v>
      </c>
      <c r="H67" s="371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71" t="s">
        <v>14</v>
      </c>
      <c r="H68" s="371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1" t="s">
        <v>15</v>
      </c>
      <c r="H69" s="371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1" t="s">
        <v>16</v>
      </c>
      <c r="H70" s="371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1" t="s">
        <v>5</v>
      </c>
      <c r="H71" s="371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71" t="s">
        <v>32</v>
      </c>
      <c r="H72" s="371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18" t="s">
        <v>22</v>
      </c>
      <c r="G1" s="318"/>
      <c r="H1" s="318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J40*-1</f>
        <v>0</v>
      </c>
      <c r="J2" s="20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3" t="s">
        <v>6</v>
      </c>
    </row>
    <row r="6" spans="1:15" x14ac:dyDescent="0.25">
      <c r="A6" s="339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46"/>
      <c r="I6" s="344"/>
      <c r="J6" s="334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24" t="s">
        <v>12</v>
      </c>
      <c r="H34" s="324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24" t="s">
        <v>13</v>
      </c>
      <c r="H35" s="324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24" t="s">
        <v>14</v>
      </c>
      <c r="H36" s="324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24" t="s">
        <v>15</v>
      </c>
      <c r="H37" s="324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24" t="s">
        <v>16</v>
      </c>
      <c r="H38" s="324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24" t="s">
        <v>5</v>
      </c>
      <c r="H39" s="324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24" t="s">
        <v>32</v>
      </c>
      <c r="H40" s="324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18" t="s">
        <v>22</v>
      </c>
      <c r="G1" s="318"/>
      <c r="H1" s="318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18" t="s">
        <v>21</v>
      </c>
      <c r="G2" s="318"/>
      <c r="H2" s="318"/>
      <c r="I2" s="21">
        <f>J71*-1</f>
        <v>12110891</v>
      </c>
    </row>
    <row r="4" spans="1:10" ht="19.5" x14ac:dyDescent="0.25">
      <c r="A4" s="319"/>
      <c r="B4" s="319"/>
      <c r="C4" s="319"/>
      <c r="D4" s="319"/>
      <c r="E4" s="319"/>
      <c r="F4" s="319"/>
      <c r="G4" s="319"/>
      <c r="H4" s="319"/>
      <c r="I4" s="319"/>
      <c r="J4" s="319"/>
    </row>
    <row r="5" spans="1:10" x14ac:dyDescent="0.25">
      <c r="A5" s="320" t="s">
        <v>2</v>
      </c>
      <c r="B5" s="321" t="s">
        <v>3</v>
      </c>
      <c r="C5" s="321"/>
      <c r="D5" s="321"/>
      <c r="E5" s="321"/>
      <c r="F5" s="321"/>
      <c r="G5" s="321"/>
      <c r="H5" s="372" t="s">
        <v>4</v>
      </c>
      <c r="I5" s="369" t="s">
        <v>5</v>
      </c>
      <c r="J5" s="370" t="s">
        <v>6</v>
      </c>
    </row>
    <row r="6" spans="1:10" x14ac:dyDescent="0.25">
      <c r="A6" s="320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69"/>
      <c r="J6" s="370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71" t="s">
        <v>12</v>
      </c>
      <c r="H65" s="371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71" t="s">
        <v>13</v>
      </c>
      <c r="H66" s="371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1" t="s">
        <v>14</v>
      </c>
      <c r="H67" s="371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71" t="s">
        <v>15</v>
      </c>
      <c r="H68" s="371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1" t="s">
        <v>16</v>
      </c>
      <c r="H69" s="371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1" t="s">
        <v>5</v>
      </c>
      <c r="H70" s="371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1" t="s">
        <v>32</v>
      </c>
      <c r="H71" s="371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190"/>
  <sheetViews>
    <sheetView workbookViewId="0">
      <pane ySplit="6" topLeftCell="A164" activePane="bottomLeft" state="frozen"/>
      <selection pane="bottomLeft" activeCell="E172" sqref="E172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18" t="s">
        <v>22</v>
      </c>
      <c r="G1" s="318"/>
      <c r="H1" s="318"/>
      <c r="I1" s="220" t="s">
        <v>27</v>
      </c>
      <c r="J1" s="218"/>
      <c r="L1" s="219">
        <f>SUM(D30:D35)</f>
        <v>3437088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18" t="s">
        <v>21</v>
      </c>
      <c r="G2" s="318"/>
      <c r="H2" s="318"/>
      <c r="I2" s="220">
        <f>J189*-1</f>
        <v>5230664</v>
      </c>
      <c r="J2" s="218"/>
      <c r="L2" s="219">
        <f>SUM(G30:G35)</f>
        <v>414838</v>
      </c>
    </row>
    <row r="3" spans="1:16" x14ac:dyDescent="0.25">
      <c r="L3" s="219">
        <f>L1-L2</f>
        <v>3022250</v>
      </c>
    </row>
    <row r="4" spans="1:16" ht="19.5" x14ac:dyDescent="0.25">
      <c r="A4" s="335"/>
      <c r="B4" s="336"/>
      <c r="C4" s="336"/>
      <c r="D4" s="336"/>
      <c r="E4" s="336"/>
      <c r="F4" s="336"/>
      <c r="G4" s="336"/>
      <c r="H4" s="336"/>
      <c r="I4" s="336"/>
      <c r="J4" s="337"/>
    </row>
    <row r="5" spans="1:16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29" t="s">
        <v>4</v>
      </c>
      <c r="I5" s="343" t="s">
        <v>5</v>
      </c>
      <c r="J5" s="333" t="s">
        <v>6</v>
      </c>
    </row>
    <row r="6" spans="1:16" x14ac:dyDescent="0.25">
      <c r="A6" s="339"/>
      <c r="B6" s="310" t="s">
        <v>7</v>
      </c>
      <c r="C6" s="312" t="s">
        <v>8</v>
      </c>
      <c r="D6" s="311" t="s">
        <v>9</v>
      </c>
      <c r="E6" s="310" t="s">
        <v>10</v>
      </c>
      <c r="F6" s="312" t="s">
        <v>8</v>
      </c>
      <c r="G6" s="311" t="s">
        <v>9</v>
      </c>
      <c r="H6" s="330"/>
      <c r="I6" s="344"/>
      <c r="J6" s="334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36">
        <v>43168</v>
      </c>
      <c r="B172" s="235">
        <v>180156238</v>
      </c>
      <c r="C172" s="241">
        <v>8</v>
      </c>
      <c r="D172" s="34">
        <v>560000</v>
      </c>
      <c r="E172" s="238">
        <v>180040933</v>
      </c>
      <c r="F172" s="241">
        <v>1</v>
      </c>
      <c r="G172" s="237">
        <v>92575</v>
      </c>
      <c r="H172" s="238"/>
      <c r="I172" s="240"/>
      <c r="J172" s="237"/>
      <c r="K172" s="234"/>
      <c r="L172" s="234"/>
      <c r="M172" s="234"/>
      <c r="N172" s="234"/>
      <c r="O172" s="234"/>
      <c r="P172" s="234"/>
    </row>
    <row r="173" spans="1:16" x14ac:dyDescent="0.25">
      <c r="A173" s="236">
        <v>43168</v>
      </c>
      <c r="B173" s="235">
        <v>180156259</v>
      </c>
      <c r="C173" s="241">
        <v>3</v>
      </c>
      <c r="D173" s="34">
        <v>137288</v>
      </c>
      <c r="E173" s="238"/>
      <c r="F173" s="241"/>
      <c r="G173" s="237"/>
      <c r="H173" s="238"/>
      <c r="I173" s="240"/>
      <c r="J173" s="237"/>
      <c r="K173" s="234"/>
      <c r="L173" s="234"/>
      <c r="M173" s="234"/>
      <c r="N173" s="234"/>
      <c r="O173" s="234"/>
      <c r="P173" s="234"/>
    </row>
    <row r="174" spans="1:16" x14ac:dyDescent="0.25">
      <c r="A174" s="236">
        <v>43168</v>
      </c>
      <c r="B174" s="235">
        <v>180156274</v>
      </c>
      <c r="C174" s="241">
        <v>18</v>
      </c>
      <c r="D174" s="34">
        <v>1929900</v>
      </c>
      <c r="E174" s="238"/>
      <c r="F174" s="241"/>
      <c r="G174" s="237"/>
      <c r="H174" s="238"/>
      <c r="I174" s="240"/>
      <c r="J174" s="237"/>
      <c r="K174" s="234"/>
      <c r="L174" s="234"/>
      <c r="M174" s="234"/>
      <c r="N174" s="234"/>
      <c r="O174" s="234"/>
      <c r="P174" s="234"/>
    </row>
    <row r="175" spans="1:16" x14ac:dyDescent="0.25">
      <c r="A175" s="236">
        <v>43168</v>
      </c>
      <c r="B175" s="235">
        <v>180156284</v>
      </c>
      <c r="C175" s="241">
        <v>4</v>
      </c>
      <c r="D175" s="34">
        <v>326113</v>
      </c>
      <c r="E175" s="238"/>
      <c r="F175" s="241"/>
      <c r="G175" s="237"/>
      <c r="H175" s="238"/>
      <c r="I175" s="240"/>
      <c r="J175" s="237"/>
      <c r="K175" s="234"/>
      <c r="L175" s="234"/>
      <c r="M175" s="234"/>
      <c r="N175" s="234"/>
      <c r="O175" s="234"/>
      <c r="P175" s="234"/>
    </row>
    <row r="176" spans="1:16" x14ac:dyDescent="0.25">
      <c r="A176" s="236">
        <v>43168</v>
      </c>
      <c r="B176" s="235">
        <v>180156320</v>
      </c>
      <c r="C176" s="241">
        <v>4</v>
      </c>
      <c r="D176" s="34">
        <v>305113</v>
      </c>
      <c r="E176" s="238"/>
      <c r="F176" s="241"/>
      <c r="G176" s="237"/>
      <c r="H176" s="238"/>
      <c r="I176" s="240"/>
      <c r="J176" s="237"/>
      <c r="K176" s="234"/>
      <c r="L176" s="234"/>
      <c r="M176" s="234"/>
      <c r="N176" s="234"/>
      <c r="O176" s="234"/>
      <c r="P176" s="234"/>
    </row>
    <row r="177" spans="1:16" x14ac:dyDescent="0.25">
      <c r="A177" s="236">
        <v>43168</v>
      </c>
      <c r="B177" s="235">
        <v>180156324</v>
      </c>
      <c r="C177" s="241">
        <v>21</v>
      </c>
      <c r="D177" s="34">
        <v>2064825</v>
      </c>
      <c r="E177" s="238"/>
      <c r="F177" s="241"/>
      <c r="G177" s="237"/>
      <c r="H177" s="238"/>
      <c r="I177" s="240"/>
      <c r="J177" s="237"/>
      <c r="K177" s="234"/>
      <c r="L177" s="234"/>
      <c r="M177" s="234"/>
      <c r="N177" s="234"/>
      <c r="O177" s="234"/>
      <c r="P177" s="234"/>
    </row>
    <row r="178" spans="1:16" x14ac:dyDescent="0.25">
      <c r="A178" s="236"/>
      <c r="B178" s="235"/>
      <c r="C178" s="241"/>
      <c r="D178" s="34"/>
      <c r="E178" s="238"/>
      <c r="F178" s="241"/>
      <c r="G178" s="237"/>
      <c r="H178" s="238"/>
      <c r="I178" s="240"/>
      <c r="J178" s="237"/>
      <c r="K178" s="234"/>
      <c r="L178" s="234"/>
      <c r="M178" s="234"/>
      <c r="N178" s="234"/>
      <c r="O178" s="234"/>
      <c r="P178" s="234"/>
    </row>
    <row r="179" spans="1:16" x14ac:dyDescent="0.25">
      <c r="A179" s="236"/>
      <c r="B179" s="235"/>
      <c r="C179" s="241"/>
      <c r="D179" s="34"/>
      <c r="E179" s="238"/>
      <c r="F179" s="241"/>
      <c r="G179" s="237"/>
      <c r="H179" s="238"/>
      <c r="I179" s="240"/>
      <c r="J179" s="237"/>
      <c r="K179" s="234"/>
      <c r="L179" s="234"/>
      <c r="M179" s="234"/>
      <c r="N179" s="234"/>
      <c r="O179" s="234"/>
      <c r="P179" s="234"/>
    </row>
    <row r="180" spans="1:16" x14ac:dyDescent="0.25">
      <c r="A180" s="236"/>
      <c r="B180" s="235"/>
      <c r="C180" s="241"/>
      <c r="D180" s="34"/>
      <c r="E180" s="238"/>
      <c r="F180" s="241"/>
      <c r="G180" s="237"/>
      <c r="H180" s="238"/>
      <c r="I180" s="240"/>
      <c r="J180" s="237"/>
      <c r="K180" s="234"/>
      <c r="L180" s="234"/>
      <c r="M180" s="234"/>
      <c r="N180" s="234"/>
      <c r="O180" s="234"/>
      <c r="P180" s="234"/>
    </row>
    <row r="181" spans="1:16" x14ac:dyDescent="0.25">
      <c r="A181" s="236"/>
      <c r="B181" s="224" t="s">
        <v>11</v>
      </c>
      <c r="C181" s="233">
        <f>SUM(C7:C180)</f>
        <v>1131</v>
      </c>
      <c r="D181" s="225">
        <f>SUM(D7:D180)</f>
        <v>107007553</v>
      </c>
      <c r="E181" s="224" t="s">
        <v>11</v>
      </c>
      <c r="F181" s="233">
        <f>SUM(F7:F180)</f>
        <v>226</v>
      </c>
      <c r="G181" s="225">
        <f>SUM(G7:G180)</f>
        <v>23283932</v>
      </c>
      <c r="H181" s="225">
        <f>SUM(H7:H180)</f>
        <v>0</v>
      </c>
      <c r="I181" s="233">
        <f>SUM(I7:I180)</f>
        <v>78492957</v>
      </c>
      <c r="J181" s="5"/>
      <c r="K181" s="234"/>
      <c r="L181" s="234"/>
      <c r="M181" s="234"/>
      <c r="N181" s="234"/>
      <c r="O181" s="234"/>
      <c r="P181" s="234"/>
    </row>
    <row r="182" spans="1:16" x14ac:dyDescent="0.25">
      <c r="A182" s="236"/>
      <c r="B182" s="224"/>
      <c r="C182" s="233"/>
      <c r="D182" s="225"/>
      <c r="E182" s="224"/>
      <c r="F182" s="233"/>
      <c r="G182" s="5"/>
      <c r="H182" s="235"/>
      <c r="I182" s="241"/>
      <c r="J182" s="5"/>
      <c r="K182" s="234"/>
      <c r="L182" s="234"/>
      <c r="M182" s="234"/>
      <c r="N182" s="234"/>
      <c r="O182" s="234"/>
      <c r="P182" s="234"/>
    </row>
    <row r="183" spans="1:16" x14ac:dyDescent="0.25">
      <c r="A183" s="236"/>
      <c r="B183" s="227"/>
      <c r="C183" s="241"/>
      <c r="D183" s="237"/>
      <c r="E183" s="224"/>
      <c r="F183" s="241"/>
      <c r="G183" s="324" t="s">
        <v>12</v>
      </c>
      <c r="H183" s="324"/>
      <c r="I183" s="240"/>
      <c r="J183" s="228">
        <f>SUM(D7:D180)</f>
        <v>107007553</v>
      </c>
      <c r="K183" s="234"/>
      <c r="L183" s="234"/>
      <c r="M183" s="234"/>
      <c r="N183" s="234"/>
      <c r="O183" s="234"/>
      <c r="P183" s="234"/>
    </row>
    <row r="184" spans="1:16" x14ac:dyDescent="0.25">
      <c r="A184" s="226"/>
      <c r="B184" s="235"/>
      <c r="C184" s="241"/>
      <c r="D184" s="237"/>
      <c r="E184" s="238"/>
      <c r="F184" s="241"/>
      <c r="G184" s="324" t="s">
        <v>13</v>
      </c>
      <c r="H184" s="324"/>
      <c r="I184" s="240"/>
      <c r="J184" s="228">
        <f>SUM(G7:G180)</f>
        <v>23283932</v>
      </c>
      <c r="K184" s="234"/>
      <c r="L184" s="234"/>
      <c r="M184" s="234"/>
      <c r="N184" s="234"/>
      <c r="O184" s="234"/>
      <c r="P184" s="234"/>
    </row>
    <row r="185" spans="1:16" x14ac:dyDescent="0.25">
      <c r="A185" s="236"/>
      <c r="B185" s="238"/>
      <c r="C185" s="241"/>
      <c r="D185" s="237"/>
      <c r="E185" s="238"/>
      <c r="F185" s="241"/>
      <c r="G185" s="324" t="s">
        <v>14</v>
      </c>
      <c r="H185" s="324"/>
      <c r="I185" s="41"/>
      <c r="J185" s="230">
        <f>J183-J184</f>
        <v>83723621</v>
      </c>
      <c r="K185" s="234"/>
      <c r="L185" s="234"/>
      <c r="M185" s="234"/>
      <c r="N185" s="234"/>
      <c r="O185" s="234"/>
      <c r="P185" s="234"/>
    </row>
    <row r="186" spans="1:16" x14ac:dyDescent="0.25">
      <c r="A186" s="229"/>
      <c r="B186" s="231"/>
      <c r="C186" s="241"/>
      <c r="D186" s="232"/>
      <c r="E186" s="238"/>
      <c r="F186" s="241"/>
      <c r="G186" s="324" t="s">
        <v>15</v>
      </c>
      <c r="H186" s="324"/>
      <c r="I186" s="240"/>
      <c r="J186" s="228">
        <f>SUM(H7:H180)</f>
        <v>0</v>
      </c>
      <c r="K186" s="234"/>
      <c r="L186" s="234"/>
      <c r="M186" s="234"/>
      <c r="N186" s="234"/>
      <c r="O186" s="234"/>
      <c r="P186" s="234"/>
    </row>
    <row r="187" spans="1:16" x14ac:dyDescent="0.25">
      <c r="A187" s="236"/>
      <c r="B187" s="231"/>
      <c r="C187" s="241"/>
      <c r="D187" s="232"/>
      <c r="E187" s="238"/>
      <c r="F187" s="241"/>
      <c r="G187" s="324" t="s">
        <v>16</v>
      </c>
      <c r="H187" s="324"/>
      <c r="I187" s="240"/>
      <c r="J187" s="228">
        <f>J185+J186</f>
        <v>83723621</v>
      </c>
      <c r="K187" s="234"/>
      <c r="L187" s="234"/>
      <c r="M187" s="234"/>
      <c r="N187" s="234"/>
      <c r="O187" s="234"/>
      <c r="P187" s="234"/>
    </row>
    <row r="188" spans="1:16" x14ac:dyDescent="0.25">
      <c r="A188" s="236"/>
      <c r="B188" s="231"/>
      <c r="C188" s="241"/>
      <c r="D188" s="232"/>
      <c r="E188" s="238"/>
      <c r="F188" s="241"/>
      <c r="G188" s="324" t="s">
        <v>5</v>
      </c>
      <c r="H188" s="324"/>
      <c r="I188" s="240"/>
      <c r="J188" s="228">
        <f>SUM(I7:I180)</f>
        <v>78492957</v>
      </c>
      <c r="K188" s="234"/>
      <c r="L188" s="234"/>
      <c r="M188" s="234"/>
      <c r="N188" s="234"/>
      <c r="O188" s="234"/>
      <c r="P188" s="234"/>
    </row>
    <row r="189" spans="1:16" x14ac:dyDescent="0.25">
      <c r="A189" s="236"/>
      <c r="B189" s="231"/>
      <c r="C189" s="241"/>
      <c r="D189" s="232"/>
      <c r="E189" s="238"/>
      <c r="F189" s="241"/>
      <c r="G189" s="324" t="s">
        <v>32</v>
      </c>
      <c r="H189" s="324"/>
      <c r="I189" s="241" t="str">
        <f>IF(J189&gt;0,"SALDO",IF(J189&lt;0,"PIUTANG",IF(J189=0,"LUNAS")))</f>
        <v>PIUTANG</v>
      </c>
      <c r="J189" s="228">
        <f>J188-J187</f>
        <v>-5230664</v>
      </c>
      <c r="K189" s="234"/>
      <c r="L189" s="234"/>
      <c r="M189" s="234"/>
      <c r="N189" s="234"/>
      <c r="O189" s="234"/>
      <c r="P189" s="234"/>
    </row>
    <row r="190" spans="1:16" x14ac:dyDescent="0.25">
      <c r="A190" s="236"/>
      <c r="K190" s="234"/>
      <c r="L190" s="234"/>
      <c r="M190" s="234"/>
      <c r="N190" s="234"/>
      <c r="O190" s="234"/>
      <c r="P190" s="234"/>
    </row>
  </sheetData>
  <mergeCells count="15">
    <mergeCell ref="G189:H189"/>
    <mergeCell ref="G183:H183"/>
    <mergeCell ref="G184:H184"/>
    <mergeCell ref="G185:H185"/>
    <mergeCell ref="G186:H186"/>
    <mergeCell ref="G187:H187"/>
    <mergeCell ref="G188:H188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36"/>
  <sheetViews>
    <sheetView workbookViewId="0">
      <pane ySplit="7" topLeftCell="A11" activePane="bottomLeft" state="frozen"/>
      <selection pane="bottomLeft" activeCell="H19" sqref="H19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18" t="s">
        <v>22</v>
      </c>
      <c r="G1" s="318"/>
      <c r="H1" s="318"/>
      <c r="I1" s="38" t="s">
        <v>90</v>
      </c>
      <c r="J1" s="20"/>
      <c r="L1" s="37">
        <f>SUM(D16:D17)</f>
        <v>305200</v>
      </c>
      <c r="M1" s="37">
        <v>305200</v>
      </c>
      <c r="N1" s="37">
        <f>L1-M1</f>
        <v>0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220">
        <f>J30*-1</f>
        <v>101575</v>
      </c>
      <c r="J2" s="20"/>
      <c r="L2" s="219">
        <f>SUM(H16:H17)</f>
        <v>93000</v>
      </c>
      <c r="M2" s="219">
        <v>93000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398200</v>
      </c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6" x14ac:dyDescent="0.25">
      <c r="A7" s="339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46"/>
      <c r="I7" s="344"/>
      <c r="J7" s="334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98">
        <v>43167</v>
      </c>
      <c r="B19" s="99">
        <v>180156166</v>
      </c>
      <c r="C19" s="100">
        <v>1</v>
      </c>
      <c r="D19" s="34">
        <v>92575</v>
      </c>
      <c r="E19" s="101"/>
      <c r="F19" s="99"/>
      <c r="G19" s="34"/>
      <c r="H19" s="102">
        <v>9000</v>
      </c>
      <c r="I19" s="102"/>
      <c r="J19" s="34"/>
      <c r="K19" s="219"/>
      <c r="L19" s="219"/>
      <c r="M19" s="219"/>
      <c r="N19" s="219"/>
      <c r="O19" s="219"/>
      <c r="P19" s="219"/>
    </row>
    <row r="20" spans="1:16" s="234" customFormat="1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  <c r="K20" s="219"/>
      <c r="L20" s="219"/>
      <c r="M20" s="219"/>
      <c r="N20" s="219"/>
      <c r="O20" s="219"/>
      <c r="P20" s="219"/>
    </row>
    <row r="21" spans="1:16" s="234" customFormat="1" x14ac:dyDescent="0.25">
      <c r="A21" s="236"/>
      <c r="B21" s="235"/>
      <c r="C21" s="241"/>
      <c r="D21" s="237"/>
      <c r="E21" s="238"/>
      <c r="F21" s="235"/>
      <c r="G21" s="237"/>
      <c r="H21" s="240"/>
      <c r="I21" s="240"/>
      <c r="J21" s="237"/>
      <c r="K21" s="219"/>
      <c r="L21" s="219"/>
      <c r="M21" s="219"/>
      <c r="N21" s="219"/>
      <c r="O21" s="219"/>
      <c r="P21" s="219"/>
    </row>
    <row r="22" spans="1:16" s="234" customFormat="1" x14ac:dyDescent="0.25">
      <c r="A22" s="4"/>
      <c r="B22" s="8" t="s">
        <v>11</v>
      </c>
      <c r="C22" s="77">
        <f>SUM(C8:C21)</f>
        <v>50</v>
      </c>
      <c r="D22" s="9"/>
      <c r="E22" s="224" t="s">
        <v>11</v>
      </c>
      <c r="F22" s="224">
        <f>SUM(F8:F21)</f>
        <v>1</v>
      </c>
      <c r="G22" s="225">
        <f>SUM(G8:G21)</f>
        <v>98525</v>
      </c>
      <c r="H22" s="240"/>
      <c r="I22" s="240"/>
      <c r="J22" s="237"/>
      <c r="K22" s="219"/>
      <c r="L22" s="219"/>
      <c r="M22" s="219"/>
      <c r="N22" s="219"/>
      <c r="O22" s="219"/>
      <c r="P22" s="219"/>
    </row>
    <row r="23" spans="1:16" s="234" customFormat="1" x14ac:dyDescent="0.25">
      <c r="A23" s="4"/>
      <c r="B23" s="8"/>
      <c r="C23" s="77"/>
      <c r="D23" s="9"/>
      <c r="E23" s="238"/>
      <c r="F23" s="235"/>
      <c r="G23" s="237"/>
      <c r="H23" s="240"/>
      <c r="I23" s="240"/>
      <c r="J23" s="237"/>
      <c r="K23" s="219"/>
      <c r="L23" s="219"/>
      <c r="M23" s="219"/>
      <c r="N23" s="219"/>
      <c r="O23" s="219"/>
      <c r="P23" s="219"/>
    </row>
    <row r="24" spans="1:16" s="234" customFormat="1" x14ac:dyDescent="0.25">
      <c r="A24" s="10"/>
      <c r="B24" s="11"/>
      <c r="C24" s="40"/>
      <c r="D24" s="6"/>
      <c r="E24" s="8"/>
      <c r="F24" s="235"/>
      <c r="G24" s="324" t="s">
        <v>12</v>
      </c>
      <c r="H24" s="324"/>
      <c r="I24" s="39"/>
      <c r="J24" s="13">
        <f>SUM(D8:D21)</f>
        <v>6807851</v>
      </c>
      <c r="K24" s="219"/>
      <c r="L24" s="219"/>
      <c r="M24" s="219"/>
      <c r="N24" s="219"/>
      <c r="O24" s="219"/>
      <c r="P24" s="219"/>
    </row>
    <row r="25" spans="1:16" s="234" customFormat="1" x14ac:dyDescent="0.25">
      <c r="A25" s="4"/>
      <c r="B25" s="3"/>
      <c r="C25" s="40"/>
      <c r="D25" s="6"/>
      <c r="E25" s="8"/>
      <c r="F25" s="235"/>
      <c r="G25" s="324" t="s">
        <v>13</v>
      </c>
      <c r="H25" s="324"/>
      <c r="I25" s="39"/>
      <c r="J25" s="13">
        <f>SUM(G8:G21)</f>
        <v>98525</v>
      </c>
      <c r="K25" s="219"/>
      <c r="L25" s="219"/>
      <c r="M25" s="219"/>
      <c r="N25" s="219"/>
      <c r="O25" s="219"/>
      <c r="P25" s="219"/>
    </row>
    <row r="26" spans="1:16" s="234" customFormat="1" x14ac:dyDescent="0.25">
      <c r="A26" s="14"/>
      <c r="B26" s="7"/>
      <c r="C26" s="40"/>
      <c r="D26" s="6"/>
      <c r="E26" s="7"/>
      <c r="F26" s="235"/>
      <c r="G26" s="324" t="s">
        <v>14</v>
      </c>
      <c r="H26" s="324"/>
      <c r="I26" s="41"/>
      <c r="J26" s="15">
        <f>J24-J25</f>
        <v>6709326</v>
      </c>
      <c r="K26" s="219"/>
      <c r="L26" s="219"/>
      <c r="M26" s="219"/>
      <c r="N26" s="219"/>
      <c r="O26" s="219"/>
      <c r="P26" s="219"/>
    </row>
    <row r="27" spans="1:16" s="234" customFormat="1" x14ac:dyDescent="0.25">
      <c r="A27" s="4"/>
      <c r="B27" s="16"/>
      <c r="C27" s="40"/>
      <c r="D27" s="17"/>
      <c r="E27" s="7"/>
      <c r="F27" s="8"/>
      <c r="G27" s="324" t="s">
        <v>15</v>
      </c>
      <c r="H27" s="324"/>
      <c r="I27" s="39"/>
      <c r="J27" s="13">
        <f>SUM(H8:H23)</f>
        <v>303000</v>
      </c>
      <c r="K27" s="219"/>
      <c r="L27" s="219"/>
      <c r="M27" s="219"/>
      <c r="N27" s="219"/>
      <c r="O27" s="219"/>
      <c r="P27" s="219"/>
    </row>
    <row r="28" spans="1:16" x14ac:dyDescent="0.25">
      <c r="A28" s="4"/>
      <c r="B28" s="16"/>
      <c r="C28" s="40"/>
      <c r="D28" s="17"/>
      <c r="E28" s="7"/>
      <c r="F28" s="8"/>
      <c r="G28" s="324" t="s">
        <v>16</v>
      </c>
      <c r="H28" s="324"/>
      <c r="I28" s="39"/>
      <c r="J28" s="13">
        <f>J26+J27</f>
        <v>7012326</v>
      </c>
    </row>
    <row r="29" spans="1:16" x14ac:dyDescent="0.25">
      <c r="A29" s="4"/>
      <c r="B29" s="16"/>
      <c r="C29" s="40"/>
      <c r="D29" s="17"/>
      <c r="E29" s="7"/>
      <c r="F29" s="3"/>
      <c r="G29" s="324" t="s">
        <v>5</v>
      </c>
      <c r="H29" s="324"/>
      <c r="I29" s="39"/>
      <c r="J29" s="13">
        <f>SUM(I8:I23)</f>
        <v>6910751</v>
      </c>
    </row>
    <row r="30" spans="1:16" x14ac:dyDescent="0.25">
      <c r="A30" s="4"/>
      <c r="B30" s="16"/>
      <c r="C30" s="40"/>
      <c r="D30" s="17"/>
      <c r="E30" s="7"/>
      <c r="F30" s="3"/>
      <c r="G30" s="324" t="s">
        <v>32</v>
      </c>
      <c r="H30" s="324"/>
      <c r="I30" s="40" t="str">
        <f>IF(J30&gt;0,"SALDO",IF(J30&lt;0,"PIUTANG",IF(J30=0,"LUNAS")))</f>
        <v>PIUTANG</v>
      </c>
      <c r="J30" s="13">
        <f>J29-J28</f>
        <v>-101575</v>
      </c>
    </row>
    <row r="31" spans="1:16" x14ac:dyDescent="0.25">
      <c r="F31" s="37"/>
      <c r="G31" s="37"/>
      <c r="J31" s="37"/>
    </row>
    <row r="32" spans="1:16" x14ac:dyDescent="0.25">
      <c r="C32" s="37"/>
      <c r="D32" s="37"/>
      <c r="F32" s="37"/>
      <c r="G32" s="37"/>
      <c r="J32" s="37"/>
      <c r="L32"/>
      <c r="M32"/>
      <c r="N32"/>
      <c r="O32"/>
      <c r="P32"/>
    </row>
    <row r="33" spans="3:16" x14ac:dyDescent="0.25">
      <c r="C33" s="37"/>
      <c r="D33" s="37"/>
      <c r="F33" s="37"/>
      <c r="G33" s="37"/>
      <c r="J33" s="37"/>
      <c r="L33"/>
      <c r="M33"/>
      <c r="N33"/>
      <c r="O33"/>
      <c r="P33"/>
    </row>
    <row r="34" spans="3:16" x14ac:dyDescent="0.25">
      <c r="C34" s="37"/>
      <c r="D34" s="37"/>
      <c r="F34" s="37"/>
      <c r="G34" s="37"/>
      <c r="J34" s="37"/>
      <c r="L34"/>
      <c r="M34"/>
      <c r="N34"/>
      <c r="O34"/>
      <c r="P34"/>
    </row>
    <row r="35" spans="3:16" x14ac:dyDescent="0.25">
      <c r="C35" s="37"/>
      <c r="D35" s="37"/>
      <c r="F35" s="37"/>
      <c r="G35" s="37"/>
      <c r="J35" s="37"/>
      <c r="L35"/>
      <c r="M35"/>
      <c r="N35"/>
      <c r="O35"/>
      <c r="P35"/>
    </row>
    <row r="36" spans="3:16" x14ac:dyDescent="0.25">
      <c r="C36" s="37"/>
      <c r="D36" s="37"/>
      <c r="L36"/>
      <c r="M36"/>
      <c r="N36"/>
      <c r="O36"/>
      <c r="P36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0:H30"/>
    <mergeCell ref="G24:H24"/>
    <mergeCell ref="G25:H25"/>
    <mergeCell ref="G26:H26"/>
    <mergeCell ref="G27:H27"/>
    <mergeCell ref="G28:H28"/>
    <mergeCell ref="G29:H29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31"/>
  <sheetViews>
    <sheetView workbookViewId="0">
      <pane ySplit="7" topLeftCell="A11" activePane="bottomLeft" state="frozen"/>
      <selection pane="bottomLeft" activeCell="H18" sqref="H18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18" t="s">
        <v>22</v>
      </c>
      <c r="G1" s="318"/>
      <c r="H1" s="318"/>
      <c r="I1" s="38" t="s">
        <v>37</v>
      </c>
      <c r="J1" s="20"/>
      <c r="L1" s="37">
        <f>D8+D10</f>
        <v>981926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J31*-1</f>
        <v>-962063</v>
      </c>
      <c r="J2" s="20"/>
      <c r="L2" s="37">
        <v>0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981926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M5" s="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  <c r="M6" s="37"/>
    </row>
    <row r="7" spans="1:17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4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98">
        <v>43167</v>
      </c>
      <c r="B18" s="99">
        <v>180156135</v>
      </c>
      <c r="C18" s="100">
        <v>7</v>
      </c>
      <c r="D18" s="34">
        <v>790650</v>
      </c>
      <c r="E18" s="101"/>
      <c r="F18" s="99"/>
      <c r="G18" s="34"/>
      <c r="H18" s="102"/>
      <c r="I18" s="102"/>
      <c r="J18" s="34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  <c r="K21" s="138"/>
      <c r="L21" s="138"/>
      <c r="M21" s="138"/>
      <c r="N21" s="138"/>
      <c r="O21" s="138"/>
      <c r="P21" s="138"/>
      <c r="Q21" s="138"/>
    </row>
    <row r="22" spans="1:17" x14ac:dyDescent="0.25">
      <c r="A22" s="4"/>
      <c r="B22" s="3"/>
      <c r="C22" s="40"/>
      <c r="D22" s="6"/>
      <c r="E22" s="7"/>
      <c r="F22" s="3"/>
      <c r="G22" s="6"/>
      <c r="H22" s="39"/>
      <c r="I22" s="39"/>
      <c r="J22" s="6"/>
      <c r="M22" s="37"/>
    </row>
    <row r="23" spans="1:17" x14ac:dyDescent="0.25">
      <c r="A23" s="4"/>
      <c r="B23" s="8" t="s">
        <v>11</v>
      </c>
      <c r="C23" s="77">
        <f>SUM(C8:C22)</f>
        <v>59</v>
      </c>
      <c r="D23" s="9"/>
      <c r="E23" s="8" t="s">
        <v>11</v>
      </c>
      <c r="F23" s="8">
        <f>SUM(F8:F22)</f>
        <v>14</v>
      </c>
      <c r="G23" s="5"/>
      <c r="H23" s="40"/>
      <c r="I23" s="40"/>
      <c r="J23" s="5"/>
      <c r="M23" s="37"/>
    </row>
    <row r="24" spans="1:17" x14ac:dyDescent="0.25">
      <c r="A24" s="4"/>
      <c r="B24" s="8"/>
      <c r="C24" s="77"/>
      <c r="D24" s="9"/>
      <c r="E24" s="8"/>
      <c r="F24" s="8"/>
      <c r="G24" s="32"/>
      <c r="H24" s="52"/>
      <c r="I24" s="40"/>
      <c r="J24" s="5"/>
      <c r="M24" s="37"/>
    </row>
    <row r="25" spans="1:17" x14ac:dyDescent="0.25">
      <c r="A25" s="10"/>
      <c r="B25" s="11"/>
      <c r="C25" s="40"/>
      <c r="D25" s="6"/>
      <c r="E25" s="8"/>
      <c r="F25" s="3"/>
      <c r="G25" s="324" t="s">
        <v>12</v>
      </c>
      <c r="H25" s="324"/>
      <c r="I25" s="39"/>
      <c r="J25" s="13">
        <f>SUM(D8:D22)</f>
        <v>6438340</v>
      </c>
      <c r="M25" s="37"/>
    </row>
    <row r="26" spans="1:17" x14ac:dyDescent="0.25">
      <c r="A26" s="4"/>
      <c r="B26" s="3"/>
      <c r="C26" s="40"/>
      <c r="D26" s="6"/>
      <c r="E26" s="7"/>
      <c r="F26" s="3"/>
      <c r="G26" s="324" t="s">
        <v>13</v>
      </c>
      <c r="H26" s="324"/>
      <c r="I26" s="39"/>
      <c r="J26" s="13">
        <f>SUM(G8:G22)</f>
        <v>1412600</v>
      </c>
      <c r="M26" s="37"/>
    </row>
    <row r="27" spans="1:17" x14ac:dyDescent="0.25">
      <c r="A27" s="14"/>
      <c r="B27" s="7"/>
      <c r="C27" s="40"/>
      <c r="D27" s="6"/>
      <c r="E27" s="7"/>
      <c r="F27" s="3"/>
      <c r="G27" s="324" t="s">
        <v>14</v>
      </c>
      <c r="H27" s="324"/>
      <c r="I27" s="41"/>
      <c r="J27" s="15">
        <f>J25-J26</f>
        <v>5025740</v>
      </c>
      <c r="M27" s="37"/>
    </row>
    <row r="28" spans="1:17" x14ac:dyDescent="0.25">
      <c r="A28" s="4"/>
      <c r="B28" s="16"/>
      <c r="C28" s="40"/>
      <c r="D28" s="17"/>
      <c r="E28" s="7"/>
      <c r="F28" s="3"/>
      <c r="G28" s="324" t="s">
        <v>15</v>
      </c>
      <c r="H28" s="324"/>
      <c r="I28" s="39"/>
      <c r="J28" s="13">
        <f>SUM(H8:H23)</f>
        <v>0</v>
      </c>
      <c r="M28" s="37"/>
    </row>
    <row r="29" spans="1:17" x14ac:dyDescent="0.25">
      <c r="A29" s="4"/>
      <c r="B29" s="16"/>
      <c r="C29" s="40"/>
      <c r="D29" s="17"/>
      <c r="E29" s="7"/>
      <c r="F29" s="3"/>
      <c r="G29" s="324" t="s">
        <v>16</v>
      </c>
      <c r="H29" s="324"/>
      <c r="I29" s="39"/>
      <c r="J29" s="13">
        <f>J27+J28</f>
        <v>5025740</v>
      </c>
      <c r="M29" s="37"/>
    </row>
    <row r="30" spans="1:17" x14ac:dyDescent="0.25">
      <c r="A30" s="4"/>
      <c r="B30" s="16"/>
      <c r="C30" s="40"/>
      <c r="D30" s="17"/>
      <c r="E30" s="7"/>
      <c r="F30" s="3"/>
      <c r="G30" s="324" t="s">
        <v>5</v>
      </c>
      <c r="H30" s="324"/>
      <c r="I30" s="39"/>
      <c r="J30" s="13">
        <f>SUM(I8:I23)</f>
        <v>5987803</v>
      </c>
      <c r="M30" s="37"/>
    </row>
    <row r="31" spans="1:17" x14ac:dyDescent="0.25">
      <c r="A31" s="4"/>
      <c r="B31" s="16"/>
      <c r="C31" s="40"/>
      <c r="D31" s="17"/>
      <c r="E31" s="7"/>
      <c r="F31" s="3"/>
      <c r="G31" s="324" t="s">
        <v>32</v>
      </c>
      <c r="H31" s="324"/>
      <c r="I31" s="40" t="str">
        <f>IF(J31&gt;0,"SALDO",IF(J31&lt;0,"PIUTANG",IF(J31=0,"LUNAS")))</f>
        <v>SALDO</v>
      </c>
      <c r="J31" s="13">
        <f>J30-J29</f>
        <v>962063</v>
      </c>
      <c r="M31" s="37"/>
    </row>
  </sheetData>
  <mergeCells count="15">
    <mergeCell ref="G31:H31"/>
    <mergeCell ref="G25:H25"/>
    <mergeCell ref="G26:H26"/>
    <mergeCell ref="G27:H27"/>
    <mergeCell ref="G28:H28"/>
    <mergeCell ref="G29:H29"/>
    <mergeCell ref="G30:H3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24"/>
  <sheetViews>
    <sheetView workbookViewId="0">
      <pane ySplit="7" topLeftCell="A8" activePane="bottomLeft" state="frozen"/>
      <selection pane="bottomLeft" activeCell="M13" sqref="M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18" t="s">
        <v>21</v>
      </c>
      <c r="G2" s="318"/>
      <c r="H2" s="318"/>
      <c r="I2" s="38">
        <f>J24*-1</f>
        <v>4654688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8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3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30"/>
      <c r="I7" s="344"/>
      <c r="J7" s="334"/>
    </row>
    <row r="8" spans="1:13" s="234" customFormat="1" x14ac:dyDescent="0.25">
      <c r="A8" s="98">
        <v>43143</v>
      </c>
      <c r="B8" s="99">
        <v>180153741</v>
      </c>
      <c r="C8" s="254">
        <v>16</v>
      </c>
      <c r="D8" s="34">
        <v>2064738</v>
      </c>
      <c r="E8" s="101">
        <v>180040333</v>
      </c>
      <c r="F8" s="99">
        <v>2</v>
      </c>
      <c r="G8" s="34">
        <v>318675</v>
      </c>
      <c r="H8" s="101"/>
      <c r="I8" s="102">
        <v>1746000</v>
      </c>
      <c r="J8" s="34" t="s">
        <v>80</v>
      </c>
      <c r="L8" s="239"/>
    </row>
    <row r="9" spans="1:13" s="234" customFormat="1" x14ac:dyDescent="0.25">
      <c r="A9" s="98">
        <v>43153</v>
      </c>
      <c r="B9" s="99">
        <v>180154665</v>
      </c>
      <c r="C9" s="254">
        <v>36</v>
      </c>
      <c r="D9" s="34">
        <v>4341313</v>
      </c>
      <c r="E9" s="101">
        <v>180040562</v>
      </c>
      <c r="F9" s="99">
        <v>3</v>
      </c>
      <c r="G9" s="34">
        <v>512663</v>
      </c>
      <c r="H9" s="101"/>
      <c r="I9" s="102"/>
      <c r="J9" s="34"/>
      <c r="L9" s="239"/>
    </row>
    <row r="10" spans="1:13" s="234" customFormat="1" x14ac:dyDescent="0.25">
      <c r="A10" s="98">
        <v>43158</v>
      </c>
      <c r="B10" s="99"/>
      <c r="C10" s="254"/>
      <c r="D10" s="34"/>
      <c r="E10" s="101">
        <v>180040694</v>
      </c>
      <c r="F10" s="99">
        <v>1</v>
      </c>
      <c r="G10" s="34">
        <v>-5000</v>
      </c>
      <c r="H10" s="101"/>
      <c r="I10" s="102"/>
      <c r="J10" s="34" t="s">
        <v>193</v>
      </c>
      <c r="L10" s="239"/>
    </row>
    <row r="11" spans="1:13" s="234" customFormat="1" x14ac:dyDescent="0.25">
      <c r="A11" s="98">
        <v>43163</v>
      </c>
      <c r="B11" s="99">
        <v>180155722</v>
      </c>
      <c r="C11" s="254">
        <v>48</v>
      </c>
      <c r="D11" s="34">
        <v>5446350</v>
      </c>
      <c r="E11" s="101">
        <v>180040801</v>
      </c>
      <c r="F11" s="99">
        <v>7</v>
      </c>
      <c r="G11" s="34">
        <v>795375</v>
      </c>
      <c r="H11" s="101"/>
      <c r="I11" s="102">
        <v>3830000</v>
      </c>
      <c r="J11" s="34" t="s">
        <v>17</v>
      </c>
      <c r="L11" s="239"/>
    </row>
    <row r="12" spans="1:13" s="234" customFormat="1" x14ac:dyDescent="0.25">
      <c r="A12" s="98"/>
      <c r="B12" s="99"/>
      <c r="C12" s="254"/>
      <c r="D12" s="34"/>
      <c r="E12" s="101"/>
      <c r="F12" s="99"/>
      <c r="G12" s="34"/>
      <c r="H12" s="101"/>
      <c r="I12" s="102"/>
      <c r="J12" s="34"/>
      <c r="L12" s="239"/>
    </row>
    <row r="13" spans="1:13" s="234" customFormat="1" x14ac:dyDescent="0.25">
      <c r="A13" s="98"/>
      <c r="B13" s="99"/>
      <c r="C13" s="254"/>
      <c r="D13" s="34"/>
      <c r="E13" s="101"/>
      <c r="F13" s="99"/>
      <c r="G13" s="34"/>
      <c r="H13" s="101"/>
      <c r="I13" s="102"/>
      <c r="J13" s="34"/>
      <c r="L13" s="239"/>
    </row>
    <row r="14" spans="1:13" s="234" customFormat="1" x14ac:dyDescent="0.25">
      <c r="A14" s="98"/>
      <c r="B14" s="99"/>
      <c r="C14" s="254"/>
      <c r="D14" s="34"/>
      <c r="E14" s="101"/>
      <c r="F14" s="99"/>
      <c r="G14" s="34"/>
      <c r="H14" s="101"/>
      <c r="I14" s="102"/>
      <c r="J14" s="34"/>
      <c r="L14" s="239"/>
    </row>
    <row r="15" spans="1:13" x14ac:dyDescent="0.25">
      <c r="A15" s="4"/>
      <c r="B15" s="3"/>
      <c r="C15" s="26"/>
      <c r="D15" s="6"/>
      <c r="E15" s="7"/>
      <c r="F15" s="3"/>
      <c r="G15" s="6"/>
      <c r="H15" s="7"/>
      <c r="I15" s="39"/>
      <c r="J15" s="6"/>
    </row>
    <row r="16" spans="1:13" x14ac:dyDescent="0.25">
      <c r="A16" s="4"/>
      <c r="B16" s="8" t="s">
        <v>11</v>
      </c>
      <c r="C16" s="27">
        <f>SUM(C8:C15)</f>
        <v>100</v>
      </c>
      <c r="D16" s="9"/>
      <c r="E16" s="8" t="s">
        <v>11</v>
      </c>
      <c r="F16" s="8">
        <f>SUM(F8:F15)</f>
        <v>13</v>
      </c>
      <c r="G16" s="5"/>
      <c r="H16" s="3"/>
      <c r="I16" s="40"/>
      <c r="J16" s="5"/>
    </row>
    <row r="17" spans="1:10" x14ac:dyDescent="0.25">
      <c r="A17" s="4"/>
      <c r="B17" s="8"/>
      <c r="C17" s="27"/>
      <c r="D17" s="9"/>
      <c r="E17" s="8"/>
      <c r="F17" s="8"/>
      <c r="G17" s="32"/>
      <c r="H17" s="33"/>
      <c r="I17" s="40"/>
      <c r="J17" s="5"/>
    </row>
    <row r="18" spans="1:10" x14ac:dyDescent="0.25">
      <c r="A18" s="10"/>
      <c r="B18" s="11"/>
      <c r="C18" s="26"/>
      <c r="D18" s="6"/>
      <c r="E18" s="8"/>
      <c r="F18" s="3"/>
      <c r="G18" s="324" t="s">
        <v>12</v>
      </c>
      <c r="H18" s="324"/>
      <c r="I18" s="39"/>
      <c r="J18" s="13">
        <f>SUM(D8:D15)</f>
        <v>11852401</v>
      </c>
    </row>
    <row r="19" spans="1:10" x14ac:dyDescent="0.25">
      <c r="A19" s="4"/>
      <c r="B19" s="3"/>
      <c r="C19" s="26"/>
      <c r="D19" s="6"/>
      <c r="E19" s="7"/>
      <c r="F19" s="3"/>
      <c r="G19" s="324" t="s">
        <v>13</v>
      </c>
      <c r="H19" s="324"/>
      <c r="I19" s="39"/>
      <c r="J19" s="13">
        <f>SUM(G8:G15)</f>
        <v>1621713</v>
      </c>
    </row>
    <row r="20" spans="1:10" x14ac:dyDescent="0.25">
      <c r="A20" s="14"/>
      <c r="B20" s="7"/>
      <c r="C20" s="26"/>
      <c r="D20" s="6"/>
      <c r="E20" s="7"/>
      <c r="F20" s="3"/>
      <c r="G20" s="324" t="s">
        <v>14</v>
      </c>
      <c r="H20" s="324"/>
      <c r="I20" s="41"/>
      <c r="J20" s="15">
        <f>J18-J19</f>
        <v>10230688</v>
      </c>
    </row>
    <row r="21" spans="1:10" x14ac:dyDescent="0.25">
      <c r="A21" s="4"/>
      <c r="B21" s="16"/>
      <c r="C21" s="26"/>
      <c r="D21" s="17"/>
      <c r="E21" s="7"/>
      <c r="F21" s="3"/>
      <c r="G21" s="324" t="s">
        <v>15</v>
      </c>
      <c r="H21" s="324"/>
      <c r="I21" s="39"/>
      <c r="J21" s="13">
        <f>SUM(H8:H16)</f>
        <v>0</v>
      </c>
    </row>
    <row r="22" spans="1:10" x14ac:dyDescent="0.25">
      <c r="A22" s="4"/>
      <c r="B22" s="16"/>
      <c r="C22" s="26"/>
      <c r="D22" s="17"/>
      <c r="E22" s="7"/>
      <c r="F22" s="3"/>
      <c r="G22" s="324" t="s">
        <v>16</v>
      </c>
      <c r="H22" s="324"/>
      <c r="I22" s="39"/>
      <c r="J22" s="13">
        <f>J20+J21</f>
        <v>10230688</v>
      </c>
    </row>
    <row r="23" spans="1:10" x14ac:dyDescent="0.25">
      <c r="A23" s="4"/>
      <c r="B23" s="16"/>
      <c r="C23" s="26"/>
      <c r="D23" s="17"/>
      <c r="E23" s="7"/>
      <c r="F23" s="3"/>
      <c r="G23" s="324" t="s">
        <v>5</v>
      </c>
      <c r="H23" s="324"/>
      <c r="I23" s="39"/>
      <c r="J23" s="13">
        <f>SUM(I8:I16)</f>
        <v>5576000</v>
      </c>
    </row>
    <row r="24" spans="1:10" x14ac:dyDescent="0.25">
      <c r="A24" s="4"/>
      <c r="B24" s="16"/>
      <c r="C24" s="26"/>
      <c r="D24" s="17"/>
      <c r="E24" s="7"/>
      <c r="F24" s="3"/>
      <c r="G24" s="324" t="s">
        <v>32</v>
      </c>
      <c r="H24" s="324"/>
      <c r="I24" s="40" t="str">
        <f>IF(J24&gt;0,"SALDO",IF(J24&lt;0,"PIUTANG",IF(J24=0,"LUNAS")))</f>
        <v>PIUTANG</v>
      </c>
      <c r="J24" s="13">
        <f>J23-J22</f>
        <v>-4654688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4:H24"/>
    <mergeCell ref="G18:H18"/>
    <mergeCell ref="G19:H19"/>
    <mergeCell ref="G20:H20"/>
    <mergeCell ref="G21:H21"/>
    <mergeCell ref="G22:H22"/>
    <mergeCell ref="G23:H23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26" activePane="bottomLeft" state="frozen"/>
      <selection pane="bottomLeft" activeCell="D3" sqref="D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18" t="s">
        <v>21</v>
      </c>
      <c r="G2" s="318"/>
      <c r="H2" s="318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46"/>
      <c r="I7" s="344"/>
      <c r="J7" s="334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24" t="s">
        <v>12</v>
      </c>
      <c r="H46" s="324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24" t="s">
        <v>13</v>
      </c>
      <c r="H47" s="324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24" t="s">
        <v>14</v>
      </c>
      <c r="H48" s="324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24" t="s">
        <v>15</v>
      </c>
      <c r="H49" s="324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24" t="s">
        <v>16</v>
      </c>
      <c r="H50" s="324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24" t="s">
        <v>5</v>
      </c>
      <c r="H51" s="324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24" t="s">
        <v>32</v>
      </c>
      <c r="H52" s="324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26" activePane="bottomLeft" state="frozen"/>
      <selection pane="bottomLeft" activeCell="C3" sqref="C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18" t="s">
        <v>21</v>
      </c>
      <c r="G2" s="318"/>
      <c r="H2" s="318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6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4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6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24" t="s">
        <v>12</v>
      </c>
      <c r="H69" s="324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24" t="s">
        <v>13</v>
      </c>
      <c r="H70" s="324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24" t="s">
        <v>14</v>
      </c>
      <c r="H71" s="324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24" t="s">
        <v>15</v>
      </c>
      <c r="H72" s="324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24" t="s">
        <v>16</v>
      </c>
      <c r="H73" s="324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24" t="s">
        <v>5</v>
      </c>
      <c r="H74" s="324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24" t="s">
        <v>32</v>
      </c>
      <c r="H75" s="324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71" orientation="portrait" horizontalDpi="120" verticalDpi="7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16</vt:i4>
      </vt:variant>
    </vt:vector>
  </HeadingPairs>
  <TitlesOfParts>
    <vt:vector size="54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Imas</vt:lpstr>
      <vt:lpstr>Sofya</vt:lpstr>
      <vt:lpstr>Ghaisan</vt:lpstr>
      <vt:lpstr>Jarkasih</vt:lpstr>
      <vt:lpstr>Bambang</vt:lpstr>
      <vt:lpstr>PM</vt:lpstr>
      <vt:lpstr>LATIF</vt:lpstr>
      <vt:lpstr>Laporan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2018-02-14T01:58:45Z</cp:lastPrinted>
  <dcterms:created xsi:type="dcterms:W3CDTF">2016-05-07T01:49:09Z</dcterms:created>
  <dcterms:modified xsi:type="dcterms:W3CDTF">2018-03-09T11:36:01Z</dcterms:modified>
</cp:coreProperties>
</file>