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095" activeTab="2"/>
  </bookViews>
  <sheets>
    <sheet name="SEMUA ASSET" sheetId="2" r:id="rId1"/>
    <sheet name="KOMPUTER" sheetId="1" r:id="rId2"/>
    <sheet name="Perlengkapan" sheetId="3" r:id="rId3"/>
    <sheet name="Peralatan" sheetId="4" r:id="rId4"/>
    <sheet name="Kendaraan" sheetId="5" r:id="rId5"/>
    <sheet name="Sewa dibayar dimuka" sheetId="6" r:id="rId6"/>
  </sheets>
  <definedNames>
    <definedName name="_xlnm._FilterDatabase" localSheetId="3" hidden="1">Peralatan!$A$2:$M$136</definedName>
    <definedName name="_xlnm._FilterDatabase" localSheetId="2" hidden="1">Perlengkapan!$A$2:$K$290</definedName>
    <definedName name="_xlnm._FilterDatabase" localSheetId="0" hidden="1">'SEMUA ASSET'!$A$2:$K$429</definedName>
  </definedNames>
  <calcPr calcId="144525"/>
</workbook>
</file>

<file path=xl/calcChain.xml><?xml version="1.0" encoding="utf-8"?>
<calcChain xmlns="http://schemas.openxmlformats.org/spreadsheetml/2006/main">
  <c r="F433" i="2" l="1"/>
  <c r="E12" i="5"/>
  <c r="E433" i="2"/>
  <c r="E432" i="2"/>
  <c r="D294" i="3"/>
  <c r="D293" i="3"/>
  <c r="F432" i="2" l="1"/>
  <c r="C138" i="4"/>
  <c r="F431" i="2" l="1"/>
  <c r="E431" i="2"/>
  <c r="L132" i="4" l="1"/>
  <c r="M132" i="4"/>
  <c r="J7" i="6" l="1"/>
  <c r="S7" i="6"/>
  <c r="R4" i="6"/>
  <c r="O4" i="6"/>
  <c r="P4" i="6" s="1"/>
  <c r="M4" i="6"/>
  <c r="R3" i="6"/>
  <c r="O3" i="6"/>
  <c r="M3" i="6"/>
  <c r="S3" i="6" s="1"/>
  <c r="S4" i="6" l="1"/>
  <c r="P3" i="6"/>
  <c r="P7" i="6" s="1"/>
  <c r="R6" i="6"/>
  <c r="O6" i="6"/>
  <c r="M6" i="6"/>
  <c r="R5" i="6"/>
  <c r="O5" i="6"/>
  <c r="M5" i="6"/>
  <c r="P5" i="6" l="1"/>
  <c r="S6" i="6"/>
  <c r="S5" i="6"/>
  <c r="P6" i="6"/>
  <c r="M284" i="3" l="1"/>
  <c r="Q9" i="5" l="1"/>
  <c r="P8" i="5"/>
  <c r="S8" i="5"/>
  <c r="S4" i="5"/>
  <c r="S5" i="5"/>
  <c r="S6" i="5"/>
  <c r="S7" i="5"/>
  <c r="S3" i="5"/>
  <c r="R4" i="5"/>
  <c r="R5" i="5"/>
  <c r="R6" i="5"/>
  <c r="R7" i="5"/>
  <c r="R3" i="5"/>
  <c r="P4" i="5"/>
  <c r="P5" i="5"/>
  <c r="P6" i="5"/>
  <c r="P7" i="5"/>
  <c r="P3" i="5"/>
  <c r="O4" i="5"/>
  <c r="O5" i="5"/>
  <c r="O6" i="5"/>
  <c r="O7" i="5"/>
  <c r="O3" i="5"/>
  <c r="M4" i="5"/>
  <c r="M5" i="5"/>
  <c r="M6" i="5"/>
  <c r="M7" i="5"/>
  <c r="M3" i="5"/>
  <c r="L4" i="5"/>
  <c r="L5" i="5"/>
  <c r="L6" i="5"/>
  <c r="L7" i="5"/>
  <c r="L3" i="5"/>
  <c r="R133" i="4"/>
  <c r="R46" i="4"/>
  <c r="R101" i="4"/>
  <c r="R26" i="4"/>
  <c r="R81" i="4"/>
  <c r="R48" i="4"/>
  <c r="R103" i="4"/>
  <c r="R28" i="4"/>
  <c r="R83" i="4"/>
  <c r="R50" i="4"/>
  <c r="R105" i="4"/>
  <c r="R30" i="4"/>
  <c r="R85" i="4"/>
  <c r="R52" i="4"/>
  <c r="R107" i="4"/>
  <c r="R32" i="4"/>
  <c r="R87" i="4"/>
  <c r="R54" i="4"/>
  <c r="R109" i="4"/>
  <c r="R34" i="4"/>
  <c r="R89" i="4"/>
  <c r="R56" i="4"/>
  <c r="R111" i="4"/>
  <c r="R36" i="4"/>
  <c r="R91" i="4"/>
  <c r="R58" i="4"/>
  <c r="R113" i="4"/>
  <c r="R38" i="4"/>
  <c r="R93" i="4"/>
  <c r="R60" i="4"/>
  <c r="R115" i="4"/>
  <c r="R40" i="4"/>
  <c r="R95" i="4"/>
  <c r="R61" i="4"/>
  <c r="R116" i="4"/>
  <c r="R41" i="4"/>
  <c r="R96" i="4"/>
  <c r="R62" i="4"/>
  <c r="R117" i="4"/>
  <c r="R42" i="4"/>
  <c r="R97" i="4"/>
  <c r="R64" i="4"/>
  <c r="R67" i="4"/>
  <c r="R43" i="4"/>
  <c r="R68" i="4"/>
  <c r="R69" i="4"/>
  <c r="R70" i="4"/>
  <c r="R63" i="4"/>
  <c r="R44" i="4"/>
  <c r="R45" i="4"/>
  <c r="R100" i="4"/>
  <c r="R25" i="4"/>
  <c r="R80" i="4"/>
  <c r="R47" i="4"/>
  <c r="R102" i="4"/>
  <c r="R27" i="4"/>
  <c r="R82" i="4"/>
  <c r="R49" i="4"/>
  <c r="R104" i="4"/>
  <c r="R29" i="4"/>
  <c r="R84" i="4"/>
  <c r="R51" i="4"/>
  <c r="R106" i="4"/>
  <c r="R31" i="4"/>
  <c r="R86" i="4"/>
  <c r="R53" i="4"/>
  <c r="R108" i="4"/>
  <c r="R33" i="4"/>
  <c r="R88" i="4"/>
  <c r="R55" i="4"/>
  <c r="R110" i="4"/>
  <c r="R35" i="4"/>
  <c r="R90" i="4"/>
  <c r="R57" i="4"/>
  <c r="R112" i="4"/>
  <c r="R37" i="4"/>
  <c r="R92" i="4"/>
  <c r="R59" i="4"/>
  <c r="R114" i="4"/>
  <c r="R39" i="4"/>
  <c r="R94" i="4"/>
  <c r="R66" i="4"/>
  <c r="R65" i="4"/>
  <c r="R134" i="4"/>
  <c r="R77" i="4"/>
  <c r="S77" i="4" s="1"/>
  <c r="R21" i="4"/>
  <c r="R22" i="4"/>
  <c r="R23" i="4"/>
  <c r="R24" i="4"/>
  <c r="R71" i="4"/>
  <c r="R72" i="4"/>
  <c r="R14" i="4"/>
  <c r="R73" i="4"/>
  <c r="R15" i="4"/>
  <c r="R74" i="4"/>
  <c r="R16" i="4"/>
  <c r="R75" i="4"/>
  <c r="R17" i="4"/>
  <c r="R76" i="4"/>
  <c r="R18" i="4"/>
  <c r="R131" i="4"/>
  <c r="R13" i="4"/>
  <c r="R19" i="4"/>
  <c r="R20" i="4"/>
  <c r="R118" i="4"/>
  <c r="R119" i="4"/>
  <c r="R78" i="4"/>
  <c r="R79" i="4"/>
  <c r="R98" i="4"/>
  <c r="R99" i="4"/>
  <c r="R2" i="4"/>
  <c r="R3" i="4"/>
  <c r="R4" i="4"/>
  <c r="R5" i="4"/>
  <c r="R6" i="4"/>
  <c r="R7" i="4"/>
  <c r="R121" i="4"/>
  <c r="R123" i="4"/>
  <c r="R124" i="4"/>
  <c r="R120" i="4"/>
  <c r="R122" i="4"/>
  <c r="R8" i="4"/>
  <c r="R9" i="4"/>
  <c r="R127" i="4"/>
  <c r="R128" i="4"/>
  <c r="R129" i="4"/>
  <c r="R125" i="4"/>
  <c r="R126" i="4"/>
  <c r="R130" i="4"/>
  <c r="R11" i="4"/>
  <c r="R12" i="4"/>
  <c r="R10" i="4"/>
  <c r="R132" i="4"/>
  <c r="S132" i="4" s="1"/>
  <c r="O133" i="4"/>
  <c r="O46" i="4"/>
  <c r="O101" i="4"/>
  <c r="O26" i="4"/>
  <c r="O81" i="4"/>
  <c r="O48" i="4"/>
  <c r="O103" i="4"/>
  <c r="O28" i="4"/>
  <c r="O83" i="4"/>
  <c r="O50" i="4"/>
  <c r="O105" i="4"/>
  <c r="O30" i="4"/>
  <c r="O85" i="4"/>
  <c r="O52" i="4"/>
  <c r="O107" i="4"/>
  <c r="O32" i="4"/>
  <c r="O87" i="4"/>
  <c r="O54" i="4"/>
  <c r="O109" i="4"/>
  <c r="O34" i="4"/>
  <c r="O89" i="4"/>
  <c r="O56" i="4"/>
  <c r="O111" i="4"/>
  <c r="O36" i="4"/>
  <c r="O91" i="4"/>
  <c r="O58" i="4"/>
  <c r="O113" i="4"/>
  <c r="O38" i="4"/>
  <c r="O93" i="4"/>
  <c r="O60" i="4"/>
  <c r="O115" i="4"/>
  <c r="O40" i="4"/>
  <c r="O95" i="4"/>
  <c r="O61" i="4"/>
  <c r="O116" i="4"/>
  <c r="O41" i="4"/>
  <c r="O96" i="4"/>
  <c r="O62" i="4"/>
  <c r="O117" i="4"/>
  <c r="O42" i="4"/>
  <c r="O97" i="4"/>
  <c r="O64" i="4"/>
  <c r="O67" i="4"/>
  <c r="O43" i="4"/>
  <c r="O68" i="4"/>
  <c r="O69" i="4"/>
  <c r="O70" i="4"/>
  <c r="O63" i="4"/>
  <c r="O44" i="4"/>
  <c r="O45" i="4"/>
  <c r="O100" i="4"/>
  <c r="O25" i="4"/>
  <c r="O80" i="4"/>
  <c r="O47" i="4"/>
  <c r="O102" i="4"/>
  <c r="O27" i="4"/>
  <c r="O82" i="4"/>
  <c r="O49" i="4"/>
  <c r="O104" i="4"/>
  <c r="O29" i="4"/>
  <c r="O84" i="4"/>
  <c r="O51" i="4"/>
  <c r="O106" i="4"/>
  <c r="O31" i="4"/>
  <c r="O86" i="4"/>
  <c r="O53" i="4"/>
  <c r="O108" i="4"/>
  <c r="O33" i="4"/>
  <c r="O88" i="4"/>
  <c r="O55" i="4"/>
  <c r="O110" i="4"/>
  <c r="O35" i="4"/>
  <c r="O90" i="4"/>
  <c r="O57" i="4"/>
  <c r="O112" i="4"/>
  <c r="O37" i="4"/>
  <c r="O92" i="4"/>
  <c r="O59" i="4"/>
  <c r="O114" i="4"/>
  <c r="O39" i="4"/>
  <c r="O94" i="4"/>
  <c r="O66" i="4"/>
  <c r="O65" i="4"/>
  <c r="O134" i="4"/>
  <c r="O77" i="4"/>
  <c r="P77" i="4" s="1"/>
  <c r="O21" i="4"/>
  <c r="O22" i="4"/>
  <c r="O23" i="4"/>
  <c r="O24" i="4"/>
  <c r="O71" i="4"/>
  <c r="O72" i="4"/>
  <c r="O14" i="4"/>
  <c r="O73" i="4"/>
  <c r="O15" i="4"/>
  <c r="O74" i="4"/>
  <c r="O16" i="4"/>
  <c r="O75" i="4"/>
  <c r="O17" i="4"/>
  <c r="O76" i="4"/>
  <c r="O18" i="4"/>
  <c r="O131" i="4"/>
  <c r="O13" i="4"/>
  <c r="O19" i="4"/>
  <c r="O20" i="4"/>
  <c r="O118" i="4"/>
  <c r="O119" i="4"/>
  <c r="O78" i="4"/>
  <c r="O79" i="4"/>
  <c r="O98" i="4"/>
  <c r="O99" i="4"/>
  <c r="O2" i="4"/>
  <c r="O3" i="4"/>
  <c r="O4" i="4"/>
  <c r="O5" i="4"/>
  <c r="O6" i="4"/>
  <c r="O7" i="4"/>
  <c r="O121" i="4"/>
  <c r="O123" i="4"/>
  <c r="O124" i="4"/>
  <c r="O120" i="4"/>
  <c r="O122" i="4"/>
  <c r="O8" i="4"/>
  <c r="O9" i="4"/>
  <c r="O127" i="4"/>
  <c r="O128" i="4"/>
  <c r="O129" i="4"/>
  <c r="O125" i="4"/>
  <c r="O126" i="4"/>
  <c r="O11" i="4"/>
  <c r="O12" i="4"/>
  <c r="O132" i="4"/>
  <c r="P132" i="4" s="1"/>
  <c r="M133" i="4"/>
  <c r="M46" i="4"/>
  <c r="M101" i="4"/>
  <c r="M26" i="4"/>
  <c r="M81" i="4"/>
  <c r="M48" i="4"/>
  <c r="M103" i="4"/>
  <c r="M28" i="4"/>
  <c r="M83" i="4"/>
  <c r="M50" i="4"/>
  <c r="M105" i="4"/>
  <c r="M30" i="4"/>
  <c r="M85" i="4"/>
  <c r="M52" i="4"/>
  <c r="M107" i="4"/>
  <c r="M32" i="4"/>
  <c r="M87" i="4"/>
  <c r="M54" i="4"/>
  <c r="M109" i="4"/>
  <c r="M34" i="4"/>
  <c r="M89" i="4"/>
  <c r="M56" i="4"/>
  <c r="M111" i="4"/>
  <c r="M36" i="4"/>
  <c r="M91" i="4"/>
  <c r="M58" i="4"/>
  <c r="M113" i="4"/>
  <c r="M38" i="4"/>
  <c r="M93" i="4"/>
  <c r="M60" i="4"/>
  <c r="M115" i="4"/>
  <c r="M40" i="4"/>
  <c r="M95" i="4"/>
  <c r="M61" i="4"/>
  <c r="M116" i="4"/>
  <c r="M41" i="4"/>
  <c r="M96" i="4"/>
  <c r="M62" i="4"/>
  <c r="M117" i="4"/>
  <c r="M42" i="4"/>
  <c r="M97" i="4"/>
  <c r="M64" i="4"/>
  <c r="M67" i="4"/>
  <c r="M43" i="4"/>
  <c r="M68" i="4"/>
  <c r="M69" i="4"/>
  <c r="M70" i="4"/>
  <c r="M63" i="4"/>
  <c r="M44" i="4"/>
  <c r="M45" i="4"/>
  <c r="M100" i="4"/>
  <c r="M25" i="4"/>
  <c r="M80" i="4"/>
  <c r="M47" i="4"/>
  <c r="M102" i="4"/>
  <c r="M27" i="4"/>
  <c r="M82" i="4"/>
  <c r="M49" i="4"/>
  <c r="M104" i="4"/>
  <c r="M29" i="4"/>
  <c r="M84" i="4"/>
  <c r="M51" i="4"/>
  <c r="M106" i="4"/>
  <c r="M31" i="4"/>
  <c r="M86" i="4"/>
  <c r="M53" i="4"/>
  <c r="M108" i="4"/>
  <c r="M33" i="4"/>
  <c r="M88" i="4"/>
  <c r="M55" i="4"/>
  <c r="M110" i="4"/>
  <c r="M35" i="4"/>
  <c r="M90" i="4"/>
  <c r="M57" i="4"/>
  <c r="M112" i="4"/>
  <c r="M37" i="4"/>
  <c r="M92" i="4"/>
  <c r="M59" i="4"/>
  <c r="M114" i="4"/>
  <c r="M39" i="4"/>
  <c r="M94" i="4"/>
  <c r="M66" i="4"/>
  <c r="M65" i="4"/>
  <c r="M134" i="4"/>
  <c r="M21" i="4"/>
  <c r="M22" i="4"/>
  <c r="M23" i="4"/>
  <c r="M24" i="4"/>
  <c r="M71" i="4"/>
  <c r="M72" i="4"/>
  <c r="M14" i="4"/>
  <c r="M73" i="4"/>
  <c r="M15" i="4"/>
  <c r="M74" i="4"/>
  <c r="M16" i="4"/>
  <c r="M75" i="4"/>
  <c r="M17" i="4"/>
  <c r="M76" i="4"/>
  <c r="M18" i="4"/>
  <c r="M131" i="4"/>
  <c r="M13" i="4"/>
  <c r="M19" i="4"/>
  <c r="M20" i="4"/>
  <c r="M118" i="4"/>
  <c r="M119" i="4"/>
  <c r="M78" i="4"/>
  <c r="M79" i="4"/>
  <c r="M98" i="4"/>
  <c r="M99" i="4"/>
  <c r="M2" i="4"/>
  <c r="M3" i="4"/>
  <c r="M4" i="4"/>
  <c r="M5" i="4"/>
  <c r="M6" i="4"/>
  <c r="M7" i="4"/>
  <c r="M121" i="4"/>
  <c r="M123" i="4"/>
  <c r="M124" i="4"/>
  <c r="M120" i="4"/>
  <c r="M122" i="4"/>
  <c r="M8" i="4"/>
  <c r="M9" i="4"/>
  <c r="M127" i="4"/>
  <c r="M128" i="4"/>
  <c r="M129" i="4"/>
  <c r="M125" i="4"/>
  <c r="M126" i="4"/>
  <c r="M130" i="4"/>
  <c r="P130" i="4" s="1"/>
  <c r="M11" i="4"/>
  <c r="M12" i="4"/>
  <c r="M10" i="4"/>
  <c r="P10" i="4" s="1"/>
  <c r="L119" i="4"/>
  <c r="L118" i="4"/>
  <c r="L20" i="4"/>
  <c r="L19" i="4"/>
  <c r="L122" i="4"/>
  <c r="L120" i="4"/>
  <c r="L124" i="4"/>
  <c r="L123" i="4"/>
  <c r="L121" i="4"/>
  <c r="L130" i="4"/>
  <c r="L126" i="4"/>
  <c r="L125" i="4"/>
  <c r="L129" i="4"/>
  <c r="L128" i="4"/>
  <c r="L127" i="4"/>
  <c r="L13" i="4"/>
  <c r="L131" i="4"/>
  <c r="L10" i="4"/>
  <c r="L12" i="4"/>
  <c r="L11" i="4"/>
  <c r="L39" i="4"/>
  <c r="L37" i="4"/>
  <c r="L35" i="4"/>
  <c r="L33" i="4"/>
  <c r="L31" i="4"/>
  <c r="L29" i="4"/>
  <c r="L27" i="4"/>
  <c r="L25" i="4"/>
  <c r="L44" i="4"/>
  <c r="L43" i="4"/>
  <c r="L42" i="4"/>
  <c r="L41" i="4"/>
  <c r="L40" i="4"/>
  <c r="L38" i="4"/>
  <c r="L36" i="4"/>
  <c r="L34" i="4"/>
  <c r="L32" i="4"/>
  <c r="L30" i="4"/>
  <c r="L28" i="4"/>
  <c r="L26" i="4"/>
  <c r="L133" i="4"/>
  <c r="L46" i="4"/>
  <c r="L81" i="4"/>
  <c r="L48" i="4"/>
  <c r="L83" i="4"/>
  <c r="L50" i="4"/>
  <c r="L85" i="4"/>
  <c r="L52" i="4"/>
  <c r="L87" i="4"/>
  <c r="L54" i="4"/>
  <c r="L89" i="4"/>
  <c r="L56" i="4"/>
  <c r="L91" i="4"/>
  <c r="L58" i="4"/>
  <c r="L93" i="4"/>
  <c r="L60" i="4"/>
  <c r="L95" i="4"/>
  <c r="L61" i="4"/>
  <c r="L96" i="4"/>
  <c r="L62" i="4"/>
  <c r="L97" i="4"/>
  <c r="L64" i="4"/>
  <c r="L67" i="4"/>
  <c r="L68" i="4"/>
  <c r="L69" i="4"/>
  <c r="L70" i="4"/>
  <c r="L63" i="4"/>
  <c r="L45" i="4"/>
  <c r="L80" i="4"/>
  <c r="L47" i="4"/>
  <c r="L82" i="4"/>
  <c r="L49" i="4"/>
  <c r="L84" i="4"/>
  <c r="L51" i="4"/>
  <c r="L86" i="4"/>
  <c r="L53" i="4"/>
  <c r="L88" i="4"/>
  <c r="L55" i="4"/>
  <c r="L90" i="4"/>
  <c r="L57" i="4"/>
  <c r="L92" i="4"/>
  <c r="L59" i="4"/>
  <c r="L94" i="4"/>
  <c r="L66" i="4"/>
  <c r="L65" i="4"/>
  <c r="L134" i="4"/>
  <c r="L77" i="4"/>
  <c r="L24" i="4"/>
  <c r="L71" i="4"/>
  <c r="L72" i="4"/>
  <c r="L14" i="4"/>
  <c r="L73" i="4"/>
  <c r="L15" i="4"/>
  <c r="L74" i="4"/>
  <c r="L16" i="4"/>
  <c r="L75" i="4"/>
  <c r="L17" i="4"/>
  <c r="L76" i="4"/>
  <c r="L18" i="4"/>
  <c r="L78" i="4"/>
  <c r="L79" i="4"/>
  <c r="L2" i="4"/>
  <c r="L3" i="4"/>
  <c r="L4" i="4"/>
  <c r="L5" i="4"/>
  <c r="L6" i="4"/>
  <c r="L7" i="4"/>
  <c r="L8" i="4"/>
  <c r="L9" i="4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90" i="3" s="1"/>
  <c r="S285" i="3"/>
  <c r="S286" i="3"/>
  <c r="S287" i="3"/>
  <c r="S288" i="3"/>
  <c r="S289" i="3"/>
  <c r="S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6" i="3"/>
  <c r="O287" i="3"/>
  <c r="O288" i="3"/>
  <c r="O289" i="3"/>
  <c r="O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5" i="3"/>
  <c r="M286" i="3"/>
  <c r="M287" i="3"/>
  <c r="M288" i="3"/>
  <c r="M289" i="3"/>
  <c r="M3" i="3"/>
  <c r="L286" i="3"/>
  <c r="L267" i="3"/>
  <c r="L266" i="3"/>
  <c r="L265" i="3"/>
  <c r="L264" i="3"/>
  <c r="L26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22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63" i="3"/>
  <c r="L190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4" i="3"/>
  <c r="L5" i="3"/>
  <c r="L6" i="3"/>
  <c r="L7" i="3"/>
  <c r="L8" i="3"/>
  <c r="L9" i="3"/>
  <c r="L10" i="3"/>
  <c r="L11" i="3"/>
  <c r="L12" i="3"/>
  <c r="L13" i="3"/>
  <c r="L14" i="3"/>
  <c r="L15" i="3"/>
  <c r="L3" i="3"/>
  <c r="J9" i="5"/>
  <c r="J136" i="4"/>
  <c r="J290" i="3"/>
  <c r="P11" i="4" l="1"/>
  <c r="P12" i="4"/>
  <c r="P126" i="4"/>
  <c r="P129" i="4"/>
  <c r="P127" i="4"/>
  <c r="P8" i="4"/>
  <c r="P120" i="4"/>
  <c r="P123" i="4"/>
  <c r="P7" i="4"/>
  <c r="P5" i="4"/>
  <c r="P3" i="4"/>
  <c r="P99" i="4"/>
  <c r="P79" i="4"/>
  <c r="P119" i="4"/>
  <c r="P20" i="4"/>
  <c r="P13" i="4"/>
  <c r="P18" i="4"/>
  <c r="P17" i="4"/>
  <c r="P16" i="4"/>
  <c r="P15" i="4"/>
  <c r="P14" i="4"/>
  <c r="P71" i="4"/>
  <c r="P23" i="4"/>
  <c r="P21" i="4"/>
  <c r="P134" i="4"/>
  <c r="P66" i="4"/>
  <c r="P39" i="4"/>
  <c r="P59" i="4"/>
  <c r="P125" i="4"/>
  <c r="P128" i="4"/>
  <c r="P9" i="4"/>
  <c r="P122" i="4"/>
  <c r="P124" i="4"/>
  <c r="P121" i="4"/>
  <c r="P6" i="4"/>
  <c r="P4" i="4"/>
  <c r="P2" i="4"/>
  <c r="P98" i="4"/>
  <c r="P78" i="4"/>
  <c r="P118" i="4"/>
  <c r="P19" i="4"/>
  <c r="P131" i="4"/>
  <c r="P76" i="4"/>
  <c r="P75" i="4"/>
  <c r="P74" i="4"/>
  <c r="P73" i="4"/>
  <c r="P72" i="4"/>
  <c r="P24" i="4"/>
  <c r="P22" i="4"/>
  <c r="P65" i="4"/>
  <c r="P94" i="4"/>
  <c r="P114" i="4"/>
  <c r="P92" i="4"/>
  <c r="P112" i="4"/>
  <c r="P90" i="4"/>
  <c r="P110" i="4"/>
  <c r="P88" i="4"/>
  <c r="P108" i="4"/>
  <c r="P86" i="4"/>
  <c r="P106" i="4"/>
  <c r="P84" i="4"/>
  <c r="P104" i="4"/>
  <c r="P82" i="4"/>
  <c r="P102" i="4"/>
  <c r="P80" i="4"/>
  <c r="P100" i="4"/>
  <c r="P44" i="4"/>
  <c r="P70" i="4"/>
  <c r="P68" i="4"/>
  <c r="P67" i="4"/>
  <c r="P97" i="4"/>
  <c r="P117" i="4"/>
  <c r="P96" i="4"/>
  <c r="P116" i="4"/>
  <c r="P95" i="4"/>
  <c r="P115" i="4"/>
  <c r="P93" i="4"/>
  <c r="P113" i="4"/>
  <c r="P91" i="4"/>
  <c r="P111" i="4"/>
  <c r="P89" i="4"/>
  <c r="P109" i="4"/>
  <c r="P87" i="4"/>
  <c r="P107" i="4"/>
  <c r="P85" i="4"/>
  <c r="P105" i="4"/>
  <c r="P83" i="4"/>
  <c r="P103" i="4"/>
  <c r="P81" i="4"/>
  <c r="P101" i="4"/>
  <c r="P133" i="4"/>
  <c r="P37" i="4"/>
  <c r="P57" i="4"/>
  <c r="P35" i="4"/>
  <c r="P55" i="4"/>
  <c r="P33" i="4"/>
  <c r="P53" i="4"/>
  <c r="P31" i="4"/>
  <c r="P51" i="4"/>
  <c r="P29" i="4"/>
  <c r="P49" i="4"/>
  <c r="P27" i="4"/>
  <c r="P47" i="4"/>
  <c r="P25" i="4"/>
  <c r="P45" i="4"/>
  <c r="P63" i="4"/>
  <c r="P69" i="4"/>
  <c r="P43" i="4"/>
  <c r="P64" i="4"/>
  <c r="P42" i="4"/>
  <c r="P62" i="4"/>
  <c r="P41" i="4"/>
  <c r="P61" i="4"/>
  <c r="P40" i="4"/>
  <c r="P60" i="4"/>
  <c r="P38" i="4"/>
  <c r="P58" i="4"/>
  <c r="P36" i="4"/>
  <c r="P56" i="4"/>
  <c r="P34" i="4"/>
  <c r="P54" i="4"/>
  <c r="P32" i="4"/>
  <c r="P52" i="4"/>
  <c r="P30" i="4"/>
  <c r="P50" i="4"/>
  <c r="P28" i="4"/>
  <c r="P48" i="4"/>
  <c r="P26" i="4"/>
  <c r="P46" i="4"/>
  <c r="S12" i="4"/>
  <c r="S130" i="4"/>
  <c r="S125" i="4"/>
  <c r="S128" i="4"/>
  <c r="S9" i="4"/>
  <c r="S122" i="4"/>
  <c r="S124" i="4"/>
  <c r="S121" i="4"/>
  <c r="S6" i="4"/>
  <c r="S4" i="4"/>
  <c r="S2" i="4"/>
  <c r="S98" i="4"/>
  <c r="S78" i="4"/>
  <c r="S118" i="4"/>
  <c r="S19" i="4"/>
  <c r="S131" i="4"/>
  <c r="S76" i="4"/>
  <c r="S75" i="4"/>
  <c r="S74" i="4"/>
  <c r="S73" i="4"/>
  <c r="S72" i="4"/>
  <c r="S24" i="4"/>
  <c r="S22" i="4"/>
  <c r="S65" i="4"/>
  <c r="S94" i="4"/>
  <c r="S114" i="4"/>
  <c r="S92" i="4"/>
  <c r="S112" i="4"/>
  <c r="S90" i="4"/>
  <c r="S110" i="4"/>
  <c r="S88" i="4"/>
  <c r="S108" i="4"/>
  <c r="S86" i="4"/>
  <c r="S106" i="4"/>
  <c r="S84" i="4"/>
  <c r="S104" i="4"/>
  <c r="S82" i="4"/>
  <c r="S102" i="4"/>
  <c r="S80" i="4"/>
  <c r="S100" i="4"/>
  <c r="S44" i="4"/>
  <c r="S70" i="4"/>
  <c r="S68" i="4"/>
  <c r="S67" i="4"/>
  <c r="S97" i="4"/>
  <c r="S117" i="4"/>
  <c r="S96" i="4"/>
  <c r="S116" i="4"/>
  <c r="S95" i="4"/>
  <c r="S115" i="4"/>
  <c r="S93" i="4"/>
  <c r="S113" i="4"/>
  <c r="S91" i="4"/>
  <c r="S111" i="4"/>
  <c r="S89" i="4"/>
  <c r="S109" i="4"/>
  <c r="S87" i="4"/>
  <c r="S107" i="4"/>
  <c r="S85" i="4"/>
  <c r="S105" i="4"/>
  <c r="S83" i="4"/>
  <c r="S103" i="4"/>
  <c r="S81" i="4"/>
  <c r="S101" i="4"/>
  <c r="S133" i="4"/>
  <c r="S10" i="4"/>
  <c r="S11" i="4"/>
  <c r="S126" i="4"/>
  <c r="S129" i="4"/>
  <c r="S127" i="4"/>
  <c r="S8" i="4"/>
  <c r="S120" i="4"/>
  <c r="S123" i="4"/>
  <c r="S7" i="4"/>
  <c r="S5" i="4"/>
  <c r="S3" i="4"/>
  <c r="S99" i="4"/>
  <c r="S79" i="4"/>
  <c r="S119" i="4"/>
  <c r="S20" i="4"/>
  <c r="S13" i="4"/>
  <c r="S18" i="4"/>
  <c r="S17" i="4"/>
  <c r="S16" i="4"/>
  <c r="S15" i="4"/>
  <c r="S14" i="4"/>
  <c r="S71" i="4"/>
  <c r="S23" i="4"/>
  <c r="S21" i="4"/>
  <c r="S134" i="4"/>
  <c r="S66" i="4"/>
  <c r="S39" i="4"/>
  <c r="S59" i="4"/>
  <c r="S37" i="4"/>
  <c r="S57" i="4"/>
  <c r="S35" i="4"/>
  <c r="S55" i="4"/>
  <c r="S33" i="4"/>
  <c r="S53" i="4"/>
  <c r="S31" i="4"/>
  <c r="S51" i="4"/>
  <c r="S29" i="4"/>
  <c r="S49" i="4"/>
  <c r="S27" i="4"/>
  <c r="S47" i="4"/>
  <c r="S25" i="4"/>
  <c r="S45" i="4"/>
  <c r="S63" i="4"/>
  <c r="S69" i="4"/>
  <c r="S43" i="4"/>
  <c r="S64" i="4"/>
  <c r="S42" i="4"/>
  <c r="S62" i="4"/>
  <c r="S41" i="4"/>
  <c r="S61" i="4"/>
  <c r="S40" i="4"/>
  <c r="S60" i="4"/>
  <c r="S38" i="4"/>
  <c r="S58" i="4"/>
  <c r="S36" i="4"/>
  <c r="S56" i="4"/>
  <c r="S34" i="4"/>
  <c r="S54" i="4"/>
  <c r="S32" i="4"/>
  <c r="S52" i="4"/>
  <c r="S30" i="4"/>
  <c r="S50" i="4"/>
  <c r="S28" i="4"/>
  <c r="S48" i="4"/>
  <c r="S26" i="4"/>
  <c r="S46" i="4"/>
  <c r="P290" i="3"/>
  <c r="J429" i="2"/>
  <c r="P136" i="4" l="1"/>
  <c r="S136" i="4"/>
</calcChain>
</file>

<file path=xl/sharedStrings.xml><?xml version="1.0" encoding="utf-8"?>
<sst xmlns="http://schemas.openxmlformats.org/spreadsheetml/2006/main" count="5329" uniqueCount="639">
  <si>
    <t>LOKASI</t>
  </si>
  <si>
    <t>Code</t>
  </si>
  <si>
    <t>NAMA - ASSET</t>
  </si>
  <si>
    <t>NO URUT</t>
  </si>
  <si>
    <t>Division</t>
  </si>
  <si>
    <t>Code Gabung</t>
  </si>
  <si>
    <t>KOMPUTER</t>
  </si>
  <si>
    <t>/01</t>
  </si>
  <si>
    <t>JMN-GA/2018-1/</t>
  </si>
  <si>
    <t xml:space="preserve"> - Inficlo &amp; Blackkelly</t>
  </si>
  <si>
    <t>MOUSE</t>
  </si>
  <si>
    <t>KEYBOARD</t>
  </si>
  <si>
    <t>MONITOR</t>
  </si>
  <si>
    <t>/02</t>
  </si>
  <si>
    <t>/03</t>
  </si>
  <si>
    <t>/04</t>
  </si>
  <si>
    <t>/05</t>
  </si>
  <si>
    <t>/06</t>
  </si>
  <si>
    <t>/07</t>
  </si>
  <si>
    <t>/08</t>
  </si>
  <si>
    <t>/09</t>
  </si>
  <si>
    <t>/10</t>
  </si>
  <si>
    <t>/11</t>
  </si>
  <si>
    <t>LAPTOP COMPAQ CQ43</t>
  </si>
  <si>
    <t>/12</t>
  </si>
  <si>
    <t>LAPTOP LENOVO G40</t>
  </si>
  <si>
    <t>/13</t>
  </si>
  <si>
    <t>LAPTOP LENOVO IP300</t>
  </si>
  <si>
    <t>/14</t>
  </si>
  <si>
    <t>/15</t>
  </si>
  <si>
    <t>LAPTOP ASUS A45A</t>
  </si>
  <si>
    <t>/16</t>
  </si>
  <si>
    <t xml:space="preserve"> - BisDev</t>
  </si>
  <si>
    <t>LAPTOP ASUS</t>
  </si>
  <si>
    <t>NO</t>
  </si>
  <si>
    <t>TANGGAL PEMBELIAN</t>
  </si>
  <si>
    <t>HARGA</t>
  </si>
  <si>
    <t>STATUS</t>
  </si>
  <si>
    <t>DATA ASET</t>
  </si>
  <si>
    <t>DATA ASET KOMPUTER MS DAN BISDEV</t>
  </si>
  <si>
    <t>RAK BESAR</t>
  </si>
  <si>
    <t>JMN-GA/2018-1/RAK BESAR/01 - Inficlo &amp; Blackkelly</t>
  </si>
  <si>
    <t>JMN-GA/2018-1/RAK BESAR/02 - Inficlo &amp; Blackkelly</t>
  </si>
  <si>
    <t>JMN-GA/2018-1/RAK BESAR/03 - Inficlo &amp; Blackkelly</t>
  </si>
  <si>
    <t>JMN-GA/2018-1/RAK BESAR/04 - Inficlo &amp; Blackkelly</t>
  </si>
  <si>
    <t>JMN-GA/2018-1/RAK BESAR/05 - Inficlo &amp; Blackkelly</t>
  </si>
  <si>
    <t>JMN-GA/2018-1/RAK BESAR/06 - Inficlo &amp; Blackkelly</t>
  </si>
  <si>
    <t>JMN-GA/2018-1/RAK BESAR/07 - Inficlo &amp; Blackkelly</t>
  </si>
  <si>
    <t>JMN-GA/2018-1/RAK BESAR/08 - Inficlo &amp; Blackkelly</t>
  </si>
  <si>
    <t>JMN-GA/2018-1/RAK BESAR/09 - Inficlo &amp; Blackkelly</t>
  </si>
  <si>
    <t>JMN-GA/2018-1/RAK BESAR/10 - Inficlo &amp; Blackkelly</t>
  </si>
  <si>
    <t>JMN-GA/2018-1/RAK BESAR/11 - Inficlo &amp; Blackkelly</t>
  </si>
  <si>
    <t>JMN-GA/2018-1/RAK BESAR/12 - Inficlo &amp; Blackkelly</t>
  </si>
  <si>
    <t>JMN-GA/2018-1/RAK BESAR/13 - Inficlo &amp; Blackkelly</t>
  </si>
  <si>
    <t>JMN-GA/2018-1/RAK BESAR/14 - Inficlo &amp; Blackkelly</t>
  </si>
  <si>
    <t>JMN-GA/2018-1/RAK BESAR/15 - Inficlo &amp; Blackkelly</t>
  </si>
  <si>
    <t>JMN-GA/2018-1/RAK BESAR/16 - Inficlo &amp; Blackkelly</t>
  </si>
  <si>
    <t>/17</t>
  </si>
  <si>
    <t>JMN-GA/2018-1/RAK BESAR/17 - Inficlo &amp; Blackkelly</t>
  </si>
  <si>
    <t>/18</t>
  </si>
  <si>
    <t>JMN-GA/2018-1/RAK BESAR/18 - Inficlo &amp; Blackkelly</t>
  </si>
  <si>
    <t>/19</t>
  </si>
  <si>
    <t>JMN-GA/2018-1/RAK BESAR/19 - Inficlo &amp; Blackkelly</t>
  </si>
  <si>
    <t>/20</t>
  </si>
  <si>
    <t>JMN-GA/2018-1/RAK BESAR/20 - Inficlo &amp; Blackkelly</t>
  </si>
  <si>
    <t>/21</t>
  </si>
  <si>
    <t>JMN-GA/2018-1/RAK BESAR/21 - Inficlo &amp; Blackkelly</t>
  </si>
  <si>
    <t>/22</t>
  </si>
  <si>
    <t>JMN-GA/2018-1/RAK BESAR/22 - Inficlo &amp; Blackkelly</t>
  </si>
  <si>
    <t>/23</t>
  </si>
  <si>
    <t>JMN-GA/2018-1/RAK BESAR/23 - Inficlo &amp; Blackkelly</t>
  </si>
  <si>
    <t>/24</t>
  </si>
  <si>
    <t>JMN-GA/2018-1/RAK BESAR/24 - Inficlo &amp; Blackkelly</t>
  </si>
  <si>
    <t>/25</t>
  </si>
  <si>
    <t>JMN-GA/2018-1/RAK BESAR/25 - Inficlo &amp; Blackkelly</t>
  </si>
  <si>
    <t>/26</t>
  </si>
  <si>
    <t>JMN-GA/2018-1/RAK BESAR/26 - Inficlo &amp; Blackkelly</t>
  </si>
  <si>
    <t>/27</t>
  </si>
  <si>
    <t>JMN-GA/2018-1/RAK BESAR/27 - Inficlo &amp; Blackkelly</t>
  </si>
  <si>
    <t>/28</t>
  </si>
  <si>
    <t>JMN-GA/2018-1/RAK BESAR/28 - Inficlo &amp; Blackkelly</t>
  </si>
  <si>
    <t>/29</t>
  </si>
  <si>
    <t>JMN-GA/2018-1/RAK BESAR/29 - Inficlo &amp; Blackkelly</t>
  </si>
  <si>
    <t>/30</t>
  </si>
  <si>
    <t>JMN-GA/2018-1/RAK BESAR/30 - Inficlo &amp; Blackkelly</t>
  </si>
  <si>
    <t>/31</t>
  </si>
  <si>
    <t>JMN-GA/2018-1/RAK BESAR/31 - Inficlo &amp; Blackkelly</t>
  </si>
  <si>
    <t>/32</t>
  </si>
  <si>
    <t>JMN-GA/2018-1/RAK BESAR/32 - Inficlo &amp; Blackkelly</t>
  </si>
  <si>
    <t>/33</t>
  </si>
  <si>
    <t>JMN-GA/2018-1/RAK BESAR/33 - Inficlo &amp; Blackkelly</t>
  </si>
  <si>
    <t>/34</t>
  </si>
  <si>
    <t>JMN-GA/2018-1/RAK BESAR/34 - Inficlo &amp; Blackkelly</t>
  </si>
  <si>
    <t>/35</t>
  </si>
  <si>
    <t>JMN-GA/2018-1/RAK BESAR/35 - Inficlo &amp; Blackkelly</t>
  </si>
  <si>
    <t>KODE</t>
  </si>
  <si>
    <t>KODE GABUNG</t>
  </si>
  <si>
    <t>JMN-GA/2018-1/RAK BESAR/01 - BisDev</t>
  </si>
  <si>
    <t>JMN-GA/2018-1/RAK BESAR/02 - BisDev</t>
  </si>
  <si>
    <t>JMN-GA/2018-1/RAK BESAR/03 - BisDev</t>
  </si>
  <si>
    <t>JMN-GA/2018-1/RAK BESAR/04 - BisDev</t>
  </si>
  <si>
    <t>RAK SEDANG</t>
  </si>
  <si>
    <t>JMN-GA/2018-1/RAK SEDANG/01 - BisDev</t>
  </si>
  <si>
    <t>JMN-GA/2018-1/RAK SEDANG/02 - BisDev</t>
  </si>
  <si>
    <t>JMN-GA/2018-1/RAK SEDANG/03 - BisDev</t>
  </si>
  <si>
    <t>JMN-GA/2018-1/RAK SEDANG/04 - BisDev</t>
  </si>
  <si>
    <t>JMN-GA/2018-1/RAK SEDANG/05 - BisDev</t>
  </si>
  <si>
    <t>JMN-GA/2018-1/RAK SEDANG/06 - BisDev</t>
  </si>
  <si>
    <t>JMN-GA/2018-1/RAK SEDANG/07 - BisDev</t>
  </si>
  <si>
    <t>JMN-GA/2018-1/RAK SEDANG/08 - BisDev</t>
  </si>
  <si>
    <t>JMN-GA/2018-1/RAK SEDANG/09 - BisDev</t>
  </si>
  <si>
    <t>JMN-GA/2018-1/RAK SEDANG/10 - BisDev</t>
  </si>
  <si>
    <t>RAK KECIL</t>
  </si>
  <si>
    <t>JMN-GA/2018-1/RAK KECIL/01 - Inficlo &amp; Blackkelly</t>
  </si>
  <si>
    <t>JMN-GA/2018-1/RAK KECIL/02 - Inficlo &amp; Blackkelly</t>
  </si>
  <si>
    <t>JMN-GA/2018-1/RAK KECIL/03 - Inficlo &amp; Blackkelly</t>
  </si>
  <si>
    <t>JMN-GA/2018-1/RAK KECIL/04 - Inficlo &amp; Blackkelly</t>
  </si>
  <si>
    <t>JMN-GA/2018-1/RAK KECIL/05 - Inficlo &amp; Blackkelly</t>
  </si>
  <si>
    <t>JMN-GA/2018-1/RAK KECIL/06 - Inficlo &amp; Blackkelly</t>
  </si>
  <si>
    <t>JMN-GA/2018-1/RAK KECIL/07 - Inficlo &amp; Blackkelly</t>
  </si>
  <si>
    <t>JMN-GA/2018-1/RAK KECIL/08 - Inficlo &amp; Blackkelly</t>
  </si>
  <si>
    <t>JMN-GA/2018-1/RAK KECIL/09 - Inficlo &amp; Blackkelly</t>
  </si>
  <si>
    <t>JMN-GA/2018-1/RAK KECIL/10 - Inficlo &amp; Blackkelly</t>
  </si>
  <si>
    <t>JMN-GA/2018-1/RAK KECIL/11 - Inficlo &amp; Blackkelly</t>
  </si>
  <si>
    <t>JMN-GA/2018-1/RAK KECIL/12 - Inficlo &amp; Blackkelly</t>
  </si>
  <si>
    <t>JMN-GA/2018-1/RAK KECIL/13 - Inficlo &amp; Blackkelly</t>
  </si>
  <si>
    <t>JMN-GA/2018-1/RAK KECIL/14 - Inficlo &amp; Blackkelly</t>
  </si>
  <si>
    <t>JMN-GA/2018-1/RAK KECIL/15 - Inficlo &amp; Blackkelly</t>
  </si>
  <si>
    <t>JMN-GA/2018-1/RAK KECIL/16 - Inficlo &amp; Blackkelly</t>
  </si>
  <si>
    <t>JMN-GA/2018-1/RAK KECIL/17 - Inficlo &amp; Blackkelly</t>
  </si>
  <si>
    <t>JMN-GA/2018-1/RAK KECIL/18 - Inficlo &amp; Blackkelly</t>
  </si>
  <si>
    <t>JMN-GA/2018-1/RAK KECIL/19 - Inficlo &amp; Blackkelly</t>
  </si>
  <si>
    <t>JMN-GA/2018-1/RAK KECIL/20 - Inficlo &amp; Blackkelly</t>
  </si>
  <si>
    <t>JMN-GA/2018-1/RAK KECIL/21 - Inficlo &amp; Blackkelly</t>
  </si>
  <si>
    <t>JMN-GA/2018-1/RAK KECIL/22 - Inficlo &amp; Blackkelly</t>
  </si>
  <si>
    <t>JMN-GA/2018-1/RAK KECIL/23 - Inficlo &amp; Blackkelly</t>
  </si>
  <si>
    <t>JMN-GA/2018-1/RAK KECIL/24 - Inficlo &amp; Blackkelly</t>
  </si>
  <si>
    <t>JMN-GA/2018-1/RAK KECIL/25 - Inficlo &amp; Blackkelly</t>
  </si>
  <si>
    <t>JMN-GA/2018-1/RAK KECIL/26 - Inficlo &amp; Blackkelly</t>
  </si>
  <si>
    <t>JMN-GA/2018-1/RAK KECIL/27 - Inficlo &amp; Blackkelly</t>
  </si>
  <si>
    <t>JMN-GA/2018-1/RAK KECIL/28 - Inficlo &amp; Blackkelly</t>
  </si>
  <si>
    <t>JMN-GA/2018-1/RAK KECIL/29 - Inficlo &amp; Blackkelly</t>
  </si>
  <si>
    <t>JMN-GA/2018-1/RAK KECIL/30 - Inficlo &amp; Blackkelly</t>
  </si>
  <si>
    <t>JMN-GA/2018-1/RAK KECIL/31 - Inficlo &amp; Blackkelly</t>
  </si>
  <si>
    <t>JMN-GA/2018-1/RAK KECIL/32 - Inficlo &amp; Blackkelly</t>
  </si>
  <si>
    <t>JMN-GA/2018-1/RAK KECIL/33 - Inficlo &amp; Blackkelly</t>
  </si>
  <si>
    <t>JMN-GA/2018-1/RAK KECIL/34 - Inficlo &amp; Blackkelly</t>
  </si>
  <si>
    <t>JMN-GA/2018-1/RAK KECIL/35 - Inficlo &amp; Blackkelly</t>
  </si>
  <si>
    <t>/36</t>
  </si>
  <si>
    <t>JMN-GA/2018-1/RAK KECIL/36 - Inficlo &amp; Blackkelly</t>
  </si>
  <si>
    <t>/37</t>
  </si>
  <si>
    <t>JMN-GA/2018-1/RAK KECIL/37 - Inficlo &amp; Blackkelly</t>
  </si>
  <si>
    <t>/38</t>
  </si>
  <si>
    <t>JMN-GA/2018-1/RAK KECIL/38 - Inficlo &amp; Blackkelly</t>
  </si>
  <si>
    <t>/39</t>
  </si>
  <si>
    <t>JMN-GA/2018-1/RAK KECIL/39 - Inficlo &amp; Blackkelly</t>
  </si>
  <si>
    <t>/40</t>
  </si>
  <si>
    <t>JMN-GA/2018-1/RAK KECIL/40 - Inficlo &amp; Blackkelly</t>
  </si>
  <si>
    <t>/41</t>
  </si>
  <si>
    <t>JMN-GA/2018-1/RAK KECIL/41 - Inficlo &amp; Blackkelly</t>
  </si>
  <si>
    <t>/42</t>
  </si>
  <si>
    <t>JMN-GA/2018-1/RAK KECIL/42 - Inficlo &amp; Blackkelly</t>
  </si>
  <si>
    <t>/43</t>
  </si>
  <si>
    <t>JMN-GA/2018-1/RAK KECIL/43 - Inficlo &amp; Blackkelly</t>
  </si>
  <si>
    <t>/44</t>
  </si>
  <si>
    <t>JMN-GA/2018-1/RAK KECIL/44 - Inficlo &amp; Blackkelly</t>
  </si>
  <si>
    <t>/45</t>
  </si>
  <si>
    <t>JMN-GA/2018-1/RAK KECIL/45 - Inficlo &amp; Blackkelly</t>
  </si>
  <si>
    <t>/46</t>
  </si>
  <si>
    <t>JMN-GA/2018-1/RAK KECIL/46 - Inficlo &amp; Blackkelly</t>
  </si>
  <si>
    <t>/47</t>
  </si>
  <si>
    <t>JMN-GA/2018-1/RAK KECIL/47 - Inficlo &amp; Blackkelly</t>
  </si>
  <si>
    <t>/48</t>
  </si>
  <si>
    <t>JMN-GA/2018-1/RAK KECIL/48 - Inficlo &amp; Blackkelly</t>
  </si>
  <si>
    <t>/49</t>
  </si>
  <si>
    <t>JMN-GA/2018-1/RAK KECIL/49 - Inficlo &amp; Blackkelly</t>
  </si>
  <si>
    <t>/50</t>
  </si>
  <si>
    <t>JMN-GA/2018-1/RAK KECIL/50 - Inficlo &amp; Blackkelly</t>
  </si>
  <si>
    <t>/51</t>
  </si>
  <si>
    <t>JMN-GA/2018-1/RAK KECIL/51 - Inficlo &amp; Blackkelly</t>
  </si>
  <si>
    <t>/52</t>
  </si>
  <si>
    <t>JMN-GA/2018-1/RAK KECIL/52 - Inficlo &amp; Blackkelly</t>
  </si>
  <si>
    <t>/53</t>
  </si>
  <si>
    <t>JMN-GA/2018-1/RAK KECIL/53 - Inficlo &amp; Blackkelly</t>
  </si>
  <si>
    <t>/54</t>
  </si>
  <si>
    <t>JMN-GA/2018-1/RAK KECIL/54 - Inficlo &amp; Blackkelly</t>
  </si>
  <si>
    <t>/55</t>
  </si>
  <si>
    <t>JMN-GA/2018-1/RAK KECIL/55 - Inficlo &amp; Blackkelly</t>
  </si>
  <si>
    <t>/56</t>
  </si>
  <si>
    <t>JMN-GA/2018-1/RAK KECIL/56 - Inficlo &amp; Blackkelly</t>
  </si>
  <si>
    <t>/57</t>
  </si>
  <si>
    <t>JMN-GA/2018-1/RAK KECIL/57 - Inficlo &amp; Blackkelly</t>
  </si>
  <si>
    <t>/58</t>
  </si>
  <si>
    <t>JMN-GA/2018-1/RAK KECIL/58 - Inficlo &amp; Blackkelly</t>
  </si>
  <si>
    <t>/59</t>
  </si>
  <si>
    <t>JMN-GA/2018-1/RAK KECIL/59 - Inficlo &amp; Blackkelly</t>
  </si>
  <si>
    <t>/60</t>
  </si>
  <si>
    <t>JMN-GA/2018-1/RAK KECIL/60 - Inficlo &amp; Blackkelly</t>
  </si>
  <si>
    <t>/61</t>
  </si>
  <si>
    <t>JMN-GA/2018-1/RAK KECIL/61 - Inficlo &amp; Blackkelly</t>
  </si>
  <si>
    <t>/62</t>
  </si>
  <si>
    <t>JMN-GA/2018-1/RAK KECIL/62 - Inficlo &amp; Blackkelly</t>
  </si>
  <si>
    <t>/63</t>
  </si>
  <si>
    <t>JMN-GA/2018-1/RAK KECIL/63 - Inficlo &amp; Blackkelly</t>
  </si>
  <si>
    <t>/64</t>
  </si>
  <si>
    <t>JMN-GA/2018-1/RAK KECIL/64 - Inficlo &amp; Blackkelly</t>
  </si>
  <si>
    <t>/65</t>
  </si>
  <si>
    <t>JMN-GA/2018-1/RAK KECIL/65 - Inficlo &amp; Blackkelly</t>
  </si>
  <si>
    <t>/66</t>
  </si>
  <si>
    <t>JMN-GA/2018-1/RAK KECIL/66 - Inficlo &amp; Blackkelly</t>
  </si>
  <si>
    <t>/67</t>
  </si>
  <si>
    <t>JMN-GA/2018-1/RAK KECIL/67 - Inficlo &amp; Blackkelly</t>
  </si>
  <si>
    <t>/68</t>
  </si>
  <si>
    <t>JMN-GA/2018-1/RAK KECIL/68 - Inficlo &amp; Blackkelly</t>
  </si>
  <si>
    <t>/69</t>
  </si>
  <si>
    <t>JMN-GA/2018-1/RAK KECIL/69 - Inficlo &amp; Blackkelly</t>
  </si>
  <si>
    <t>/70</t>
  </si>
  <si>
    <t>JMN-GA/2018-1/RAK KECIL/70 - Inficlo &amp; Blackkelly</t>
  </si>
  <si>
    <t>/71</t>
  </si>
  <si>
    <t>JMN-GA/2018-1/RAK KECIL/71 - Inficlo &amp; Blackkelly</t>
  </si>
  <si>
    <t>/72</t>
  </si>
  <si>
    <t>JMN-GA/2018-1/RAK KECIL/72 - Inficlo &amp; Blackkelly</t>
  </si>
  <si>
    <t>/73</t>
  </si>
  <si>
    <t>JMN-GA/2018-1/RAK KECIL/73 - Inficlo &amp; Blackkelly</t>
  </si>
  <si>
    <t>/74</t>
  </si>
  <si>
    <t>JMN-GA/2018-1/RAK KECIL/74 - Inficlo &amp; Blackkelly</t>
  </si>
  <si>
    <t>/75</t>
  </si>
  <si>
    <t>JMN-GA/2018-1/RAK KECIL/75 - Inficlo &amp; Blackkelly</t>
  </si>
  <si>
    <t>/76</t>
  </si>
  <si>
    <t>JMN-GA/2018-1/RAK KECIL/76 - Inficlo &amp; Blackkelly</t>
  </si>
  <si>
    <t>/77</t>
  </si>
  <si>
    <t>JMN-GA/2018-1/RAK KECIL/77 - Inficlo &amp; Blackkelly</t>
  </si>
  <si>
    <t>/78</t>
  </si>
  <si>
    <t>JMN-GA/2018-1/RAK KECIL/78 - Inficlo &amp; Blackkelly</t>
  </si>
  <si>
    <t>/79</t>
  </si>
  <si>
    <t>JMN-GA/2018-1/RAK KECIL/79 - Inficlo &amp; Blackkelly</t>
  </si>
  <si>
    <t>JMN-GA/2018-1/RAK KECIL/01 - BisDev</t>
  </si>
  <si>
    <t>JMN-GA/2018-1/RAK KECIL/02 - BisDev</t>
  </si>
  <si>
    <t>JMN-GA/2018-1/RAK KECIL/03 - BisDev</t>
  </si>
  <si>
    <t>JMN-GA/2018-1/RAK KECIL/04 - BisDev</t>
  </si>
  <si>
    <t>JMN-GA/2018-1/RAK KECIL/05 - BisDev</t>
  </si>
  <si>
    <t>JMN-GA/2018-1/RAK KECIL/06 - BisDev</t>
  </si>
  <si>
    <t>JMN-GA/2018-1/RAK KECIL/07 - BisDev</t>
  </si>
  <si>
    <t>JMN-GA/2018-1/RAK KECIL/08 - BisDev</t>
  </si>
  <si>
    <t>JMN-GA/2018-1/RAK KECIL/09 - BisDev</t>
  </si>
  <si>
    <t>JMN-GA/2018-1/RAK KECIL/10 - BisDev</t>
  </si>
  <si>
    <t>JMN-GA/2018-1/RAK KECIL/11 - BisDev</t>
  </si>
  <si>
    <t>JMN-GA/2018-1/RAK KECIL/12 - BisDev</t>
  </si>
  <si>
    <t>JMN-GA/2018-1/RAK KECIL/13 - BisDev</t>
  </si>
  <si>
    <t>JMN-GA/2018-1/RAK KECIL/14 - BisDev</t>
  </si>
  <si>
    <t>JMN-GA/2018-1/RAK KECIL/15 - BisDev</t>
  </si>
  <si>
    <t>JMN-GA/2018-1/RAK KECIL/16 - BisDev</t>
  </si>
  <si>
    <t>JMN-GA/2018-1/RAK KECIL/17 - BisDev</t>
  </si>
  <si>
    <t>JMN-GA/2018-1/RAK KECIL/18 - BisDev</t>
  </si>
  <si>
    <t>JMN-GA/2018-1/RAK KECIL/19 - BisDev</t>
  </si>
  <si>
    <t>JMN-GA/2018-1/RAK KECIL/20 - BisDev</t>
  </si>
  <si>
    <t>JMN-GA/2018-1/RAK KECIL/21 - BisDev</t>
  </si>
  <si>
    <t>JMN-GA/2018-1/RAK KECIL/22 - BisDev</t>
  </si>
  <si>
    <t>JMN-GA/2018-1/RAK KECIL/23 - BisDev</t>
  </si>
  <si>
    <t>JMN-GA/2018-1/RAK KECIL/24 - BisDev</t>
  </si>
  <si>
    <t>JMN-GA/2018-1/RAK KECIL/25 - BisDev</t>
  </si>
  <si>
    <t>MEJA KERJA LACI</t>
  </si>
  <si>
    <t>JMN-GA/2018-1/MEJA KERJA LACI/01 - Inficlo &amp; Blackkelly</t>
  </si>
  <si>
    <t>JMN-GA/2018-1/MEJA KERJA LACI/02 - Inficlo &amp; Blackkelly</t>
  </si>
  <si>
    <t>JMN-GA/2018-1/MEJA KERJA LACI/03 - Inficlo &amp; Blackkelly</t>
  </si>
  <si>
    <t>JMN-GA/2018-1/MEJA KERJA LACI/04 - Inficlo &amp; Blackkelly</t>
  </si>
  <si>
    <t>JMN-GA/2018-1/MEJA KERJA LACI/05 - Inficlo &amp; Blackkelly</t>
  </si>
  <si>
    <t>JMN-GA/2018-1/MEJA KERJA LACI/06 - Inficlo &amp; Blackkelly</t>
  </si>
  <si>
    <t>JMN-GA/2018-1/MEJA KERJA LACI/07 - Inficlo &amp; Blackkelly</t>
  </si>
  <si>
    <t>JMN-GA/2018-1/MEJA KERJA LACI/08 - Inficlo &amp; Blackkelly</t>
  </si>
  <si>
    <t>JMN-GA/2018-1/MEJA KERJA LACI/09 - Inficlo &amp; Blackkelly</t>
  </si>
  <si>
    <t>JMN-GA/2018-1/MEJA KERJA LACI/10 - Inficlo &amp; Blackkelly</t>
  </si>
  <si>
    <t>JMN-GA/2018-1/MEJA KERJA LACI/11 - Inficlo &amp; Blackkelly</t>
  </si>
  <si>
    <t>RAK SEPATU KARYAWAN</t>
  </si>
  <si>
    <t>JMN-GA/2018-1/RAK SEPATU KARYAWAN/01 - BisDev</t>
  </si>
  <si>
    <t>KURSI SPV</t>
  </si>
  <si>
    <t>JMN-GA/2018-1/KURSI SPV/01 - BisDev</t>
  </si>
  <si>
    <t>JMN-GA/2018-1/KURSI SPV/02 - BisDev</t>
  </si>
  <si>
    <t>JMN-GA/2018-1/KURSI SPV/03 - BisDev</t>
  </si>
  <si>
    <t>JMN-GA/2018-1/KURSI SPV/04 - BisDev</t>
  </si>
  <si>
    <t>JMN-GA/2018-1/KURSI SPV/05 - BisDev</t>
  </si>
  <si>
    <t>JMN-GA/2018-1/KURSI SPV/06 - BisDev</t>
  </si>
  <si>
    <t>JMN-GA/2018-1/KURSI SPV/07 - BisDev</t>
  </si>
  <si>
    <t>JMN-GA/2018-1/KURSI SPV/08 - BisDev</t>
  </si>
  <si>
    <t>JMN-GA/2018-1/KURSI SPV/09 - BisDev</t>
  </si>
  <si>
    <t>JMN-GA/2018-1/KURSI SPV/10 - BisDev</t>
  </si>
  <si>
    <t>JMN-GA/2018-1/KURSI SPV/11 - BisDev</t>
  </si>
  <si>
    <t>KURSI PLASTIK SANDARAN</t>
  </si>
  <si>
    <t>JMN-GA/2018-1/KURSI PLASTIK SANDARAN/01 - BisDev</t>
  </si>
  <si>
    <t>JMN-GA/2018-1/KURSI PLASTIK SANDARAN/02 - BisDev</t>
  </si>
  <si>
    <t>JMN-GA/2018-1/KURSI PLASTIK SANDARAN/03 - BisDev</t>
  </si>
  <si>
    <t>JMN-GA/2018-1/KURSI PLASTIK SANDARAN/04 - BisDev</t>
  </si>
  <si>
    <t>JMN-GA/2018-1/KURSI PLASTIK SANDARAN/05 - BisDev</t>
  </si>
  <si>
    <t>JMN-GA/2018-1/KURSI PLASTIK SANDARAN/06 - BisDev</t>
  </si>
  <si>
    <t>JMN-GA/2018-1/KURSI PLASTIK SANDARAN/07 - BisDev</t>
  </si>
  <si>
    <t>JMN-GA/2018-1/KURSI PLASTIK SANDARAN/08 - BisDev</t>
  </si>
  <si>
    <t>JMN-GA/2018-1/KURSI PLASTIK SANDARAN/09 - BisDev</t>
  </si>
  <si>
    <t>MEJA PANJANG COKLAT</t>
  </si>
  <si>
    <t>JMN-GA/2018-1/MEJA PANJANG COKLAT/01 - BisDev</t>
  </si>
  <si>
    <t>JMN-GA/2018-1/MEJA PANJANG COKLAT/02 - BisDev</t>
  </si>
  <si>
    <t>MEJA PUTIH BESAR</t>
  </si>
  <si>
    <t>JMN-GA/2018-1/MEJA PUTIH BESAR/01 - BisDev</t>
  </si>
  <si>
    <t>MEJA KERJA</t>
  </si>
  <si>
    <t>JMN-GA/2018-1/MEJA KERJA/01 - BisDev</t>
  </si>
  <si>
    <t>JMN-GA/2018-1/MEJA KERJA/02 - BisDev</t>
  </si>
  <si>
    <t>JMN-GA/2018-1/MEJA KERJA/03 - BisDev</t>
  </si>
  <si>
    <t>JMN-GA/2018-1/MEJA KERJA/04 - BisDev</t>
  </si>
  <si>
    <t>JMN-GA/2018-1/MEJA KERJA/05 - BisDev</t>
  </si>
  <si>
    <t>JMN-GA/2018-1/MEJA KERJA/06 - BisDev</t>
  </si>
  <si>
    <t>JMN-GA/2018-1/MEJA KERJA/07 - BisDev</t>
  </si>
  <si>
    <t>JMN-GA/2018-1/MEJA KERJA LACI/01 - BisDev</t>
  </si>
  <si>
    <t>JMN-GA/2018-1/MEJA KERJA LACI/02 - BisDev</t>
  </si>
  <si>
    <t>KURSI PLASTIK</t>
  </si>
  <si>
    <t>JMN-GA/2018-1/KURSI PLASTIK/01 - BisDev</t>
  </si>
  <si>
    <t>JMN-GA/2018-1/KURSI PLASTIK/02 - BisDev</t>
  </si>
  <si>
    <t>JMN-GA/2018-1/KURSI PLASTIK/03 - BisDev</t>
  </si>
  <si>
    <t>KURSI BESI HITAM BULAT</t>
  </si>
  <si>
    <t>JMN-GA/2018-1/KURSI BESI HITAM BULAT/01 - BisDev</t>
  </si>
  <si>
    <t>DISPENSER</t>
  </si>
  <si>
    <t>JMN-GA/2018-1/DISPENSER/01 - BisDev</t>
  </si>
  <si>
    <t>TV POLYTRON</t>
  </si>
  <si>
    <t>JMN-GA/2018-1/TV POLYTRON/01 - BisDev</t>
  </si>
  <si>
    <t>JMN-GA/2018-1/TV POLYTRON/02 - BisDev</t>
  </si>
  <si>
    <t>TRIGER</t>
  </si>
  <si>
    <t>JMN-GA/2018-1/TRIGER/01 - BisDev</t>
  </si>
  <si>
    <t>JMN-GA/2018-1/TRIGER/02 - BisDev</t>
  </si>
  <si>
    <t>KAMERA CANON 450D</t>
  </si>
  <si>
    <t>JMN-GA/2018-1/KAMERA CANON 450D/01 - BisDev</t>
  </si>
  <si>
    <t>LENSA FIX</t>
  </si>
  <si>
    <t>JMN-GA/2018-1/LENSA FIX/01 - BisDev</t>
  </si>
  <si>
    <t>LIGHTING VISICO</t>
  </si>
  <si>
    <t>JMN-GA/2018-1/LIGHTING VISICO/01 - BisDev</t>
  </si>
  <si>
    <t>DUDUKAN LIGHTING</t>
  </si>
  <si>
    <t>JMN-GA/2018-1/DUDUKAN LIGHTING/01 - BisDev</t>
  </si>
  <si>
    <t>JMN-GA/2018-1/LIGHTING VISICO/02 - BisDev</t>
  </si>
  <si>
    <t>JMN-GA/2018-1/DUDUKAN LIGHTING/02 - BisDev</t>
  </si>
  <si>
    <t>JMN-GA/2018-1/LIGHTING VISICO/03 - BisDev</t>
  </si>
  <si>
    <t>JMN-GA/2018-1/DUDUKAN LIGHTING/03 - BisDev</t>
  </si>
  <si>
    <t>JMN-GA/2018-1/LIGHTING VISICO/04 - BisDev</t>
  </si>
  <si>
    <t>JMN-GA/2018-1/DUDUKAN LIGHTING/04 - BisDev</t>
  </si>
  <si>
    <t>JMN-GA/2018-1/LIGHTING VISICO/05 - BisDev</t>
  </si>
  <si>
    <t>JMN-GA/2018-1/DUDUKAN LIGHTING/05 - BisDev</t>
  </si>
  <si>
    <t>TABLETOP</t>
  </si>
  <si>
    <t>JMN-GA/2018-1/TABLETOP/01 - BisDev</t>
  </si>
  <si>
    <t>JMN-GA/2018-1/KOMPUTER/01 - BisDev</t>
  </si>
  <si>
    <t>JMN-GA/2018-1/MOUSE/01 - BisDev</t>
  </si>
  <si>
    <t>JMN-GA/2018-1/KEYBOARD/01 - BisDev</t>
  </si>
  <si>
    <t>JMN-GA/2018-1/MONITOR/01 - BisDev</t>
  </si>
  <si>
    <t>JMN-GA/2018-1/KOMPUTER/02 - BisDev</t>
  </si>
  <si>
    <t>JMN-GA/2018-1/MOUSE/02 - BisDev</t>
  </si>
  <si>
    <t>JMN-GA/2018-1/KEYBOARD/02 - BisDev</t>
  </si>
  <si>
    <t>JMN-GA/2018-1/MONITOR/02 - BisDev</t>
  </si>
  <si>
    <t>JMN-GA/2018-1/KOMPUTER/03 - BisDev</t>
  </si>
  <si>
    <t>JMN-GA/2018-1/MOUSE/03 - BisDev</t>
  </si>
  <si>
    <t>JMN-GA/2018-1/KEYBOARD/03 - BisDev</t>
  </si>
  <si>
    <t>JMN-GA/2018-1/MONITOR/03 - BisDev</t>
  </si>
  <si>
    <t>JMN-GA/2018-1/KOMPUTER/04 - BisDev</t>
  </si>
  <si>
    <t>JMN-GA/2018-1/MOUSE/04 - BisDev</t>
  </si>
  <si>
    <t>JMN-GA/2018-1/KEYBOARD/04 - BisDev</t>
  </si>
  <si>
    <t>JMN-GA/2018-1/MONITOR/04 - BisDev</t>
  </si>
  <si>
    <t>JMN-GA/2018-1/KOMPUTER/05 - BisDev</t>
  </si>
  <si>
    <t>JMN-GA/2018-1/MOUSE/05 - BisDev</t>
  </si>
  <si>
    <t>JMN-GA/2018-1/KEYBOARD/05 - BisDev</t>
  </si>
  <si>
    <t>JMN-GA/2018-1/MONITOR/05 - BisDev</t>
  </si>
  <si>
    <t>JMN-GA/2018-1/KOMPUTER/06 - BisDev</t>
  </si>
  <si>
    <t>JMN-GA/2018-1/MOUSE/06 - BisDev</t>
  </si>
  <si>
    <t>JMN-GA/2018-1/KEYBOARD/06 - BisDev</t>
  </si>
  <si>
    <t>JMN-GA/2018-1/MONITOR/06 - BisDev</t>
  </si>
  <si>
    <t>JMN-GA/2018-1/KOMPUTER/07 - BisDev</t>
  </si>
  <si>
    <t>JMN-GA/2018-1/MOUSE/07 - BisDev</t>
  </si>
  <si>
    <t>JMN-GA/2018-1/KEYBOARD/07 - BisDev</t>
  </si>
  <si>
    <t>JMN-GA/2018-1/MONITOR/07 - BisDev</t>
  </si>
  <si>
    <t>JMN-GA/2018-1/KOMPUTER/08 - BisDev</t>
  </si>
  <si>
    <t>JMN-GA/2018-1/MOUSE/08 - BisDev</t>
  </si>
  <si>
    <t>JMN-GA/2018-1/KEYBOARD/08 - BisDev</t>
  </si>
  <si>
    <t>JMN-GA/2018-1/MONITOR/08 - BisDev</t>
  </si>
  <si>
    <t>JMN-GA/2018-1/LAPTOP COMPAQ CQ43/01 - BisDev</t>
  </si>
  <si>
    <t>JMN-GA/2018-1/LAPTOP ASUS/01 - BisDev</t>
  </si>
  <si>
    <t>DRY BOX</t>
  </si>
  <si>
    <t>JMN-GA/2018-1/DRY BOX/01 - BisDev</t>
  </si>
  <si>
    <t>JMN-GA/2018-1/MEJA KERJA/01 - Inficlo &amp; Blackkelly</t>
  </si>
  <si>
    <t>JMN-GA/2018-1/MEJA KERJA/02 - Inficlo &amp; Blackkelly</t>
  </si>
  <si>
    <t>JMN-GA/2018-1/MEJA KERJA/03 - Inficlo &amp; Blackkelly</t>
  </si>
  <si>
    <t>JMN-GA/2018-1/MEJA KERJA/04 - Inficlo &amp; Blackkelly</t>
  </si>
  <si>
    <t>JMN-GA/2018-1/MEJA KERJA/05 - Inficlo &amp; Blackkelly</t>
  </si>
  <si>
    <t>JMN-GA/2018-1/MEJA KERJA/06 - Inficlo &amp; Blackkelly</t>
  </si>
  <si>
    <t>JMN-GA/2018-1/MEJA KERJA/07 - Inficlo &amp; Blackkelly</t>
  </si>
  <si>
    <t>LEMARI ARSIP</t>
  </si>
  <si>
    <t>JMN-GA/2018-1/LEMARI ARSIP/01 - Inficlo &amp; Blackkelly</t>
  </si>
  <si>
    <t>JMN-GA/2018-1/LEMARI ARSIP/02 - Inficlo &amp; Blackkelly</t>
  </si>
  <si>
    <t>PARTISI</t>
  </si>
  <si>
    <t>JMN-GA/2018-1/PARTISI/01 - Inficlo &amp; Blackkelly</t>
  </si>
  <si>
    <t>JMN-GA/2018-1/PARTISI/02 - Inficlo &amp; Blackkelly</t>
  </si>
  <si>
    <t>JMN-GA/2018-1/RAK SEPATU KARYAWAN/01 - Inficlo &amp; Blackkelly</t>
  </si>
  <si>
    <t>JMN-GA/2018-1/RAK SEPATU KARYAWAN/02 - Inficlo &amp; Blackkelly</t>
  </si>
  <si>
    <t>RAK DISPLAYS</t>
  </si>
  <si>
    <t>JMN-GA/2018-1/RAK DISPLAYS/01 - Inficlo &amp; Blackkelly</t>
  </si>
  <si>
    <t>JMN-GA/2018-1/RAK DISPLAYS/02 - Inficlo &amp; Blackkelly</t>
  </si>
  <si>
    <t>JMN-GA/2018-1/RAK DISPLAYS/03 - Inficlo &amp; Blackkelly</t>
  </si>
  <si>
    <t>JMN-GA/2018-1/MEJA PANJANG COKLAT/01 - Inficlo &amp; Blackkelly</t>
  </si>
  <si>
    <t>MEJA PANJANG ABU</t>
  </si>
  <si>
    <t>JMN-GA/2018-1/MEJA PANJANG ABU/01 - Inficlo &amp; Blackkelly</t>
  </si>
  <si>
    <t>MEJA MEETING</t>
  </si>
  <si>
    <t>JMN-GA/2018-1/MEJA MEETING/01 - Inficlo &amp; Blackkelly</t>
  </si>
  <si>
    <t>MEJA KASIR</t>
  </si>
  <si>
    <t>JMN-GA/2018-1/MEJA KASIR/01 - Inficlo &amp; Blackkelly</t>
  </si>
  <si>
    <t>JMN-GA/2018-1/MEJA KASIR/02 - Inficlo &amp; Blackkelly</t>
  </si>
  <si>
    <t>MEJA PEMESANAN</t>
  </si>
  <si>
    <t>JMN-GA/2018-1/MEJA PEMESANAN/01 - Inficlo &amp; Blackkelly</t>
  </si>
  <si>
    <t>JMN-GA/2018-1/KURSI SPV/01 - Inficlo &amp; Blackkelly</t>
  </si>
  <si>
    <t>JMN-GA/2018-1/KURSI SPV/02 - Inficlo &amp; Blackkelly</t>
  </si>
  <si>
    <t>JMN-GA/2018-1/KURSI SPV/03 - Inficlo &amp; Blackkelly</t>
  </si>
  <si>
    <t>JMN-GA/2018-1/KURSI SPV/04 - Inficlo &amp; Blackkelly</t>
  </si>
  <si>
    <t>JMN-GA/2018-1/KURSI SPV/05 - Inficlo &amp; Blackkelly</t>
  </si>
  <si>
    <t>JMN-GA/2018-1/KURSI SPV/06 - Inficlo &amp; Blackkelly</t>
  </si>
  <si>
    <t>JMN-GA/2018-1/KURSI SPV/07 - Inficlo &amp; Blackkelly</t>
  </si>
  <si>
    <t>KURSI MANAGER</t>
  </si>
  <si>
    <t>JMN-GA/2018-1/KURSI MANAGER/01 - Inficlo &amp; Blackkelly</t>
  </si>
  <si>
    <t>JMN-GA/2018-1/KURSI PLASTIK SANDARAN/01 - Inficlo &amp; Blackkelly</t>
  </si>
  <si>
    <t>JMN-GA/2018-1/KURSI PLASTIK SANDARAN/02 - Inficlo &amp; Blackkelly</t>
  </si>
  <si>
    <t>JMN-GA/2018-1/KURSI PLASTIK SANDARAN/03 - Inficlo &amp; Blackkelly</t>
  </si>
  <si>
    <t>JMN-GA/2018-1/KURSI PLASTIK SANDARAN/04 - Inficlo &amp; Blackkelly</t>
  </si>
  <si>
    <t>JMN-GA/2018-1/KURSI PLASTIK SANDARAN/05 - Inficlo &amp; Blackkelly</t>
  </si>
  <si>
    <t>JMN-GA/2018-1/KURSI PLASTIK SANDARAN/06 - Inficlo &amp; Blackkelly</t>
  </si>
  <si>
    <t>JMN-GA/2018-1/KURSI PLASTIK SANDARAN/07 - Inficlo &amp; Blackkelly</t>
  </si>
  <si>
    <t>JMN-GA/2018-1/KURSI PLASTIK SANDARAN/08 - Inficlo &amp; Blackkelly</t>
  </si>
  <si>
    <t>JMN-GA/2018-1/KURSI PLASTIK SANDARAN/09 - Inficlo &amp; Blackkelly</t>
  </si>
  <si>
    <t>JMN-GA/2018-1/KURSI PLASTIK SANDARAN/10 - Inficlo &amp; Blackkelly</t>
  </si>
  <si>
    <t>JMN-GA/2018-1/KURSI PLASTIK SANDARAN/11 - Inficlo &amp; Blackkelly</t>
  </si>
  <si>
    <t>JMN-GA/2018-1/KURSI PLASTIK SANDARAN/12 - Inficlo &amp; Blackkelly</t>
  </si>
  <si>
    <t>JMN-GA/2018-1/KURSI PLASTIK SANDARAN/13 - Inficlo &amp; Blackkelly</t>
  </si>
  <si>
    <t>JMN-GA/2018-1/KURSI PLASTIK SANDARAN/14 - Inficlo &amp; Blackkelly</t>
  </si>
  <si>
    <t>JMN-GA/2018-1/KURSI PLASTIK SANDARAN/15 - Inficlo &amp; Blackkelly</t>
  </si>
  <si>
    <t>JMN-GA/2018-1/KURSI PLASTIK SANDARAN/16 - Inficlo &amp; Blackkelly</t>
  </si>
  <si>
    <t>JMN-GA/2018-1/KURSI PLASTIK SANDARAN/17 - Inficlo &amp; Blackkelly</t>
  </si>
  <si>
    <t>JMN-GA/2018-1/KURSI PLASTIK SANDARAN/18 - Inficlo &amp; Blackkelly</t>
  </si>
  <si>
    <t>JMN-GA/2018-1/KURSI PLASTIK SANDARAN/19 - Inficlo &amp; Blackkelly</t>
  </si>
  <si>
    <t>JMN-GA/2018-1/KURSI PLASTIK SANDARAN/20 - Inficlo &amp; Blackkelly</t>
  </si>
  <si>
    <t>JMN-GA/2018-1/KURSI PLASTIK SANDARAN/21 - Inficlo &amp; Blackkelly</t>
  </si>
  <si>
    <t>JMN-GA/2018-1/KURSI PLASTIK/01 - Inficlo &amp; Blackkelly</t>
  </si>
  <si>
    <t>KURSI PANJANG BESI</t>
  </si>
  <si>
    <t>JMN-GA/2018-1/KURSI PANJANG BESI/01 - Inficlo &amp; Blackkelly</t>
  </si>
  <si>
    <t>KURSI KAYU BUNDAR</t>
  </si>
  <si>
    <t>JMN-GA/2018-1/KURSI KAYU BUNDAR/01 - Inficlo &amp; Blackkelly</t>
  </si>
  <si>
    <t>JMN-GA/2018-1/KURSI KAYU BUNDAR/02 - Inficlo &amp; Blackkelly</t>
  </si>
  <si>
    <t>JMN-GA/2018-1/KURSI KAYU BUNDAR/03 - Inficlo &amp; Blackkelly</t>
  </si>
  <si>
    <t>JMN-GA/2018-1/KURSI KAYU BUNDAR/04 - Inficlo &amp; Blackkelly</t>
  </si>
  <si>
    <t>JMN-GA/2018-1/KURSI KAYU BUNDAR/05 - Inficlo &amp; Blackkelly</t>
  </si>
  <si>
    <t>JMN-GA/2018-1/KURSI KAYU BUNDAR/06 - Inficlo &amp; Blackkelly</t>
  </si>
  <si>
    <t>JMN-GA/2018-1/KURSI KAYU BUNDAR/07 - Inficlo &amp; Blackkelly</t>
  </si>
  <si>
    <t>JMN-GA/2018-1/KURSI KAYU BUNDAR/08 - Inficlo &amp; Blackkelly</t>
  </si>
  <si>
    <t>JMN-GA/2018-1/KURSI KAYU BUNDAR/09 - Inficlo &amp; Blackkelly</t>
  </si>
  <si>
    <t>JMN-GA/2018-1/KURSI KAYU BUNDAR/10 - Inficlo &amp; Blackkelly</t>
  </si>
  <si>
    <t>KERANJANG BIRU</t>
  </si>
  <si>
    <t>JMN-GA/2018-1/KERANJANG BIRU/01 - Inficlo &amp; Blackkelly</t>
  </si>
  <si>
    <t>JMN-GA/2018-1/KERANJANG BIRU/02 - Inficlo &amp; Blackkelly</t>
  </si>
  <si>
    <t>JMN-GA/2018-1/KERANJANG BIRU/03 - Inficlo &amp; Blackkelly</t>
  </si>
  <si>
    <t>JMN-GA/2018-1/KERANJANG BIRU/04 - Inficlo &amp; Blackkelly</t>
  </si>
  <si>
    <t>JMN-GA/2018-1/KERANJANG BIRU/05 - Inficlo &amp; Blackkelly</t>
  </si>
  <si>
    <t>KERANJANG BIRU RODA</t>
  </si>
  <si>
    <t>JMN-GA/2018-1/KERANJANG BIRU RODA/01 - Inficlo &amp; Blackkelly</t>
  </si>
  <si>
    <t>JMN-GA/2018-1/KERANJANG BIRU RODA/02 - Inficlo &amp; Blackkelly</t>
  </si>
  <si>
    <t>GALON AIR</t>
  </si>
  <si>
    <t>JMN-GA/2018-1/GALON AIR/01 - Inficlo &amp; Blackkelly</t>
  </si>
  <si>
    <t>JMN-GA/2018-1/GALON AIR/02 - Inficlo &amp; Blackkelly</t>
  </si>
  <si>
    <t>JMN-GA/2018-1/GALON AIR/03 - Inficlo &amp; Blackkelly</t>
  </si>
  <si>
    <t>JMN-GA/2018-1/GALON AIR/04 - Inficlo &amp; Blackkelly</t>
  </si>
  <si>
    <t>JMN-GA/2018-1/GALON AIR/05 - Inficlo &amp; Blackkelly</t>
  </si>
  <si>
    <t>PAPAN TULIS</t>
  </si>
  <si>
    <t>JMN-GA/2018-1/PAPAN TULIS/01 - Inficlo &amp; Blackkelly</t>
  </si>
  <si>
    <t>APAR</t>
  </si>
  <si>
    <t>JMN-GA/2018-1/APAR/01 - Inficlo &amp; Blackkelly</t>
  </si>
  <si>
    <t>JMN-GA/2018-1/APAR/02 - Inficlo &amp; Blackkelly</t>
  </si>
  <si>
    <t>JMN-GA/2018-1/APAR/03 - Inficlo &amp; Blackkelly</t>
  </si>
  <si>
    <t>JMN-GA/2018-1/APAR/04 - Inficlo &amp; Blackkelly</t>
  </si>
  <si>
    <t>BRANKAS</t>
  </si>
  <si>
    <t>JMN-GA/2018-1/BRANKAS/01 - Inficlo &amp; Blackkelly</t>
  </si>
  <si>
    <t>JMN-GA/2018-1/DISPENSER/01 - Inficlo &amp; Blackkelly</t>
  </si>
  <si>
    <t>JMN-GA/2018-1/DISPENSER/02 - Inficlo &amp; Blackkelly</t>
  </si>
  <si>
    <t>TV PRESENTASI</t>
  </si>
  <si>
    <t>JMN-GA/2018-1/TV PRESENTASI/01 - Inficlo &amp; Blackkelly</t>
  </si>
  <si>
    <t>MODEM WI-FI</t>
  </si>
  <si>
    <t>JMN-GA/2018-1/MODEM WI-FI/01 - Inficlo &amp; Blackkelly</t>
  </si>
  <si>
    <t>TIMBANGAN</t>
  </si>
  <si>
    <t>JMN-GA/2018-1/TIMBANGAN/01 - Inficlo &amp; Blackkelly</t>
  </si>
  <si>
    <t>HP SIEMEN C55</t>
  </si>
  <si>
    <t>JMN-GA/2018-1/HP SIEMEN C55/01 - Inficlo &amp; Blackkelly</t>
  </si>
  <si>
    <t>JMN-GA/2018-1/HP SIEMEN C55/02 - Inficlo &amp; Blackkelly</t>
  </si>
  <si>
    <t>HP WA CENTER</t>
  </si>
  <si>
    <t>JMN-GA/2018-1/HP WA CENTER/01 - Inficlo &amp; Blackkelly</t>
  </si>
  <si>
    <t>DVR CCTV</t>
  </si>
  <si>
    <t>JMN-GA/2018-1/DVR CCTV/01 - Inficlo &amp; Blackkelly</t>
  </si>
  <si>
    <t>JMN-GA/2018-1/DVR CCTV/02 - Inficlo &amp; Blackkelly</t>
  </si>
  <si>
    <t>POWER SUPPLY CCTV</t>
  </si>
  <si>
    <t>JMN-GA/2018-1/POWER SUPPLY CCTV/01 - Inficlo &amp; Blackkelly</t>
  </si>
  <si>
    <t>JMN-GA/2018-1/POWER SUPPLY CCTV/02 - Inficlo &amp; Blackkelly</t>
  </si>
  <si>
    <t>MONITOR CCTV</t>
  </si>
  <si>
    <t>JMN-GA/2018-1/MONITOR CCTV/01 - Inficlo &amp; Blackkelly</t>
  </si>
  <si>
    <t>JMN-GA/2018-1/MONITOR CCTV/02 - Inficlo &amp; Blackkelly</t>
  </si>
  <si>
    <t>MOUSE CCTV</t>
  </si>
  <si>
    <t>JMN-GA/2018-1/MOUSE CCTV/01 - Inficlo &amp; Blackkelly</t>
  </si>
  <si>
    <t>JMN-GA/2018-1/MOUSE CCTV/02 - Inficlo &amp; Blackkelly</t>
  </si>
  <si>
    <t>CAMERA CCTV</t>
  </si>
  <si>
    <t>JMN-GA/2018-1/CAMERA CCTV/01 - Inficlo &amp; Blackkelly</t>
  </si>
  <si>
    <t>JMN-GA/2018-1/CAMERA CCTV/02 - Inficlo &amp; Blackkelly</t>
  </si>
  <si>
    <t>JMN-GA/2018-1/CAMERA CCTV/03 - Inficlo &amp; Blackkelly</t>
  </si>
  <si>
    <t>JMN-GA/2018-1/CAMERA CCTV/04 - Inficlo &amp; Blackkelly</t>
  </si>
  <si>
    <t>JMN-GA/2018-1/CAMERA CCTV/05 - Inficlo &amp; Blackkelly</t>
  </si>
  <si>
    <t>JMN-GA/2018-1/CAMERA CCTV/06 - Inficlo &amp; Blackkelly</t>
  </si>
  <si>
    <t>PRINTER KASIR</t>
  </si>
  <si>
    <t>JMN-GA/2018-1/PRINTER KASIR/01 - Inficlo &amp; Blackkelly</t>
  </si>
  <si>
    <t>PRINTER RETUR</t>
  </si>
  <si>
    <t>JMN-GA/2018-1/PRINTER RETUR/02 - Inficlo &amp; Blackkelly</t>
  </si>
  <si>
    <t>PRINTER WA CENTER</t>
  </si>
  <si>
    <t>JMN-GA/2018-1/PRINTER WA CENTER/03 - Inficlo &amp; Blackkelly</t>
  </si>
  <si>
    <t>PRINTER EPSON L220</t>
  </si>
  <si>
    <t>JMN-GA/2018-1/PRINTER EPSON L220/04 - Inficlo &amp; Blackkelly</t>
  </si>
  <si>
    <t>PRINTER LQ310</t>
  </si>
  <si>
    <t>JMN-GA/2018-1/PRINTER LQ310/05 - Inficlo &amp; Blackkelly</t>
  </si>
  <si>
    <t>CAMERA WEB CAM</t>
  </si>
  <si>
    <t>JMN-GA/2018-1/CAMERA WEB CAM/01 - Inficlo &amp; Blackkelly</t>
  </si>
  <si>
    <t>JMN-GA/2018-1/CAMERA WEB CAM/02 - Inficlo &amp; Blackkelly</t>
  </si>
  <si>
    <t>SWITCH 8 PORT</t>
  </si>
  <si>
    <t>JMN-GA/2018-1/SWITCH 8 PORT/01 - Inficlo &amp; Blackkelly</t>
  </si>
  <si>
    <t>JMN-GA/2018-1/SWITCH 8 PORT/02 - Inficlo &amp; Blackkelly</t>
  </si>
  <si>
    <t>JMN-GA/2018-1/SWITCH 8 PORT/03 - Inficlo &amp; Blackkelly</t>
  </si>
  <si>
    <t>SWITCH 16 PORT</t>
  </si>
  <si>
    <t>JMN-GA/2018-1/SWITCH 16 PORT/04 - Inficlo &amp; Blackkelly</t>
  </si>
  <si>
    <t>SWITCH 32 PORT</t>
  </si>
  <si>
    <t>JMN-GA/2018-1/SWITCH 32 PORT/05 - Inficlo &amp; Blackkelly</t>
  </si>
  <si>
    <t>JMN-GA/2018-1/SWITCH 8 PORT/06 - Inficlo &amp; Blackkelly</t>
  </si>
  <si>
    <t>JMN-GA/2018-1/KOMPUTER/01 - Inficlo &amp; Blackkelly</t>
  </si>
  <si>
    <t>JMN-GA/2018-1/MOUSE/01 - Inficlo &amp; Blackkelly</t>
  </si>
  <si>
    <t>JMN-GA/2018-1/KEYBOARD/01 - Inficlo &amp; Blackkelly</t>
  </si>
  <si>
    <t>JMN-GA/2018-1/MONITOR/01 - Inficlo &amp; Blackkelly</t>
  </si>
  <si>
    <t>JMN-GA/2018-1/KOMPUTER/02 - Inficlo &amp; Blackkelly</t>
  </si>
  <si>
    <t>JMN-GA/2018-1/MOUSE/02 - Inficlo &amp; Blackkelly</t>
  </si>
  <si>
    <t>JMN-GA/2018-1/KEYBOARD/02 - Inficlo &amp; Blackkelly</t>
  </si>
  <si>
    <t>JMN-GA/2018-1/MONITOR/02 - Inficlo &amp; Blackkelly</t>
  </si>
  <si>
    <t>JMN-GA/2018-1/KOMPUTER/03 - Inficlo &amp; Blackkelly</t>
  </si>
  <si>
    <t>JMN-GA/2018-1/MOUSE/03 - Inficlo &amp; Blackkelly</t>
  </si>
  <si>
    <t>JMN-GA/2018-1/KEYBOARD/03 - Inficlo &amp; Blackkelly</t>
  </si>
  <si>
    <t>JMN-GA/2018-1/MONITOR/03 - Inficlo &amp; Blackkelly</t>
  </si>
  <si>
    <t>JMN-GA/2018-1/KOMPUTER/04 - Inficlo &amp; Blackkelly</t>
  </si>
  <si>
    <t>JMN-GA/2018-1/MOUSE/04 - Inficlo &amp; Blackkelly</t>
  </si>
  <si>
    <t>JMN-GA/2018-1/KEYBOARD/04 - Inficlo &amp; Blackkelly</t>
  </si>
  <si>
    <t>JMN-GA/2018-1/MONITOR/04 - Inficlo &amp; Blackkelly</t>
  </si>
  <si>
    <t>JMN-GA/2018-1/KOMPUTER/05 - Inficlo &amp; Blackkelly</t>
  </si>
  <si>
    <t>JMN-GA/2018-1/MOUSE/05 - Inficlo &amp; Blackkelly</t>
  </si>
  <si>
    <t>JMN-GA/2018-1/KEYBOARD/05 - Inficlo &amp; Blackkelly</t>
  </si>
  <si>
    <t>JMN-GA/2018-1/MONITOR/05 - Inficlo &amp; Blackkelly</t>
  </si>
  <si>
    <t>JMN-GA/2018-1/KOMPUTER/06 - Inficlo &amp; Blackkelly</t>
  </si>
  <si>
    <t>JMN-GA/2018-1/MOUSE/06 - Inficlo &amp; Blackkelly</t>
  </si>
  <si>
    <t>JMN-GA/2018-1/KEYBOARD/06 - Inficlo &amp; Blackkelly</t>
  </si>
  <si>
    <t>JMN-GA/2018-1/MONITOR/06 - Inficlo &amp; Blackkelly</t>
  </si>
  <si>
    <t>JMN-GA/2018-1/KOMPUTER/07 - Inficlo &amp; Blackkelly</t>
  </si>
  <si>
    <t>JMN-GA/2018-1/MOUSE/07 - Inficlo &amp; Blackkelly</t>
  </si>
  <si>
    <t>JMN-GA/2018-1/KEYBOARD/07 - Inficlo &amp; Blackkelly</t>
  </si>
  <si>
    <t>JMN-GA/2018-1/MONITOR/07 - Inficlo &amp; Blackkelly</t>
  </si>
  <si>
    <t>JMN-GA/2018-1/KOMPUTER/08 - Inficlo &amp; Blackkelly</t>
  </si>
  <si>
    <t>JMN-GA/2018-1/MOUSE/08 - Inficlo &amp; Blackkelly</t>
  </si>
  <si>
    <t>JMN-GA/2018-1/KEYBOARD/08 - Inficlo &amp; Blackkelly</t>
  </si>
  <si>
    <t>JMN-GA/2018-1/MONITOR/08 - Inficlo &amp; Blackkelly</t>
  </si>
  <si>
    <t>JMN-GA/2018-1/KOMPUTER/09 - Inficlo &amp; Blackkelly</t>
  </si>
  <si>
    <t>JMN-GA/2018-1/MOUSE/09 - Inficlo &amp; Blackkelly</t>
  </si>
  <si>
    <t>JMN-GA/2018-1/KEYBOARD/09 - Inficlo &amp; Blackkelly</t>
  </si>
  <si>
    <t>JMN-GA/2018-1/MONITOR/09 - Inficlo &amp; Blackkelly</t>
  </si>
  <si>
    <t>JMN-GA/2018-1/KOMPUTER/10 - Inficlo &amp; Blackkelly</t>
  </si>
  <si>
    <t>JMN-GA/2018-1/MOUSE/10 - Inficlo &amp; Blackkelly</t>
  </si>
  <si>
    <t>JMN-GA/2018-1/KEYBOARD/10 - Inficlo &amp; Blackkelly</t>
  </si>
  <si>
    <t>JMN-GA/2018-1/MONITOR/10 - Inficlo &amp; Blackkelly</t>
  </si>
  <si>
    <t>LAPTOP ASUS X441N</t>
  </si>
  <si>
    <t>JMN-GA/2018-1/LAPTOP ASUS X441N/11 - Inficlo &amp; Blackkelly</t>
  </si>
  <si>
    <t>JMN-GA/2018-1/LAPTOP COMPAQ CQ43/12 - Inficlo &amp; Blackkelly</t>
  </si>
  <si>
    <t>JMN-GA/2018-1/KEYBOARD/12 - Inficlo &amp; Blackkelly</t>
  </si>
  <si>
    <t>JMN-GA/2018-1/LAPTOP LENOVO G40/13 - Inficlo &amp; Blackkelly</t>
  </si>
  <si>
    <t>JMN-GA/2018-1/LAPTOP LENOVO IP300/14 - Inficlo &amp; Blackkelly</t>
  </si>
  <si>
    <t>JMN-GA/2018-1/LAPTOP LENOVO IP300/15 - Inficlo &amp; Blackkelly</t>
  </si>
  <si>
    <t>JMN-GA/2018-1/LAPTOP ASUS A45A/16 - Inficlo &amp; Blackkelly</t>
  </si>
  <si>
    <t>JMN-GA/2018-1/KEYBOARD/16 - Inficlo &amp; Blackkelly</t>
  </si>
  <si>
    <t>GRANDMAX D1702 RF</t>
  </si>
  <si>
    <t>JMN-GA/2018-1/GRANDMAX D1702 RF/01 - Inficlo &amp; Blackkelly</t>
  </si>
  <si>
    <t>REVO D4841 IR</t>
  </si>
  <si>
    <t>JMN-GA/2018-1/REVO D4841 IR/02 - Inficlo &amp; Blackkelly</t>
  </si>
  <si>
    <t>SUPRA FIT D2452 AAC</t>
  </si>
  <si>
    <t>JMN-GA/2018-1/SUPRA FIT D2452 AAC/03 - Inficlo &amp; Blackkelly</t>
  </si>
  <si>
    <t>BEAT D3607 ABL</t>
  </si>
  <si>
    <t>JMN-GA/2018-1/BEAT D3607 ABL/04 - Inficlo &amp; Blackkelly</t>
  </si>
  <si>
    <t>BEAT D2452 AAC</t>
  </si>
  <si>
    <t>JMN-GA/2018-1/BEAT D2452 AAC/05 - Inficlo &amp; Blackkelly</t>
  </si>
  <si>
    <t>AVANZA D1810 AEC</t>
  </si>
  <si>
    <t>JMN-GA/2018-1/AVANZA D1810 AEC/06 - Inficlo &amp; Blackkelly</t>
  </si>
  <si>
    <t>KETERANGAN</t>
  </si>
  <si>
    <t>Kasir</t>
  </si>
  <si>
    <t>Customer Service</t>
  </si>
  <si>
    <t>Retur</t>
  </si>
  <si>
    <t>G.A</t>
  </si>
  <si>
    <t>Kas kecil</t>
  </si>
  <si>
    <t>ADM PRODUKSI 1</t>
  </si>
  <si>
    <t>ADM PRODUKSI 2</t>
  </si>
  <si>
    <t>W.A Center</t>
  </si>
  <si>
    <t>Manager, pak Aris</t>
  </si>
  <si>
    <t>Manager, Pak Eru</t>
  </si>
  <si>
    <t>Manager, Pak Zae</t>
  </si>
  <si>
    <t>SPV Produksi, Pak Gugun</t>
  </si>
  <si>
    <t>SPV Penjualan, Pak Adi</t>
  </si>
  <si>
    <t>Marketing, Pak Pendi</t>
  </si>
  <si>
    <t>Accounting, Ibu Febby</t>
  </si>
  <si>
    <t>Pemotretan</t>
  </si>
  <si>
    <t>Manager, pak Ridho</t>
  </si>
  <si>
    <t>SMS Center Pelanggan</t>
  </si>
  <si>
    <t>Free Telkom</t>
  </si>
  <si>
    <t>19 inch</t>
  </si>
  <si>
    <t>JMN-GA/2018-1/MEJA KERJA LACI/12 - Inficlo &amp; Blackkelly</t>
  </si>
  <si>
    <t>Akunting | Febby</t>
  </si>
  <si>
    <t>Lantai 3 | Direksi/Manager</t>
  </si>
  <si>
    <t>SubTotal</t>
  </si>
  <si>
    <t>Di hitung sbg aset mobil Pribadi</t>
  </si>
  <si>
    <t>Perlengkapan</t>
  </si>
  <si>
    <t>Kendaraan</t>
  </si>
  <si>
    <t>Peralatan</t>
  </si>
  <si>
    <t>Umur Ekonomis</t>
  </si>
  <si>
    <t>depresiASI PER HARI</t>
  </si>
  <si>
    <t>Singgasana 41</t>
  </si>
  <si>
    <t xml:space="preserve">Singgasana 22 </t>
  </si>
  <si>
    <t>Sewa Dibayar dimuka</t>
  </si>
  <si>
    <t>Current</t>
  </si>
  <si>
    <t>MS 4</t>
  </si>
  <si>
    <t>MS 6</t>
  </si>
  <si>
    <t>Toko</t>
  </si>
  <si>
    <t>Warehouse</t>
  </si>
  <si>
    <t>ok</t>
  </si>
  <si>
    <t>Total</t>
  </si>
  <si>
    <t>Un Mark</t>
  </si>
  <si>
    <t>Sub Total</t>
  </si>
  <si>
    <t>Total per</t>
  </si>
  <si>
    <t>Total Aset</t>
  </si>
  <si>
    <t>Tanggal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</si>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</sst>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[$Rp-421]* #,##0_-;\-[$Rp-421]* #,##0_-;_-[$Rp-421]* &quot;-&quot;??_-;_-@_-"/>
    <numFmt numFmtId="166" formatCode="[$Rp-421]#,##0"/>
    <numFmt numFmtId="167" formatCode="_-[$Rp-421]* #,##0.00_-;\-[$Rp-421]* #,##0.00_-;_-[$Rp-421]* &quot;-&quot;??_-;_-@_-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1" xfId="2" applyNumberFormat="1" applyFont="1" applyBorder="1"/>
    <xf numFmtId="165" fontId="6" fillId="0" borderId="1" xfId="2" applyNumberFormat="1" applyFont="1" applyBorder="1"/>
    <xf numFmtId="165" fontId="4" fillId="0" borderId="1" xfId="2" applyNumberFormat="1" applyFont="1" applyFill="1" applyBorder="1"/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0" fontId="4" fillId="3" borderId="5" xfId="0" applyFont="1" applyFill="1" applyBorder="1"/>
    <xf numFmtId="165" fontId="4" fillId="3" borderId="6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5" fontId="4" fillId="0" borderId="1" xfId="0" applyNumberFormat="1" applyFont="1" applyBorder="1"/>
    <xf numFmtId="14" fontId="4" fillId="0" borderId="1" xfId="0" applyNumberFormat="1" applyFont="1" applyBorder="1"/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5" fontId="3" fillId="2" borderId="7" xfId="0" applyNumberFormat="1" applyFont="1" applyFill="1" applyBorder="1" applyAlignment="1">
      <alignment horizontal="center" vertical="center"/>
    </xf>
    <xf numFmtId="165" fontId="0" fillId="0" borderId="0" xfId="3" applyNumberFormat="1" applyFont="1"/>
    <xf numFmtId="165" fontId="3" fillId="2" borderId="7" xfId="3" applyNumberFormat="1" applyFont="1" applyFill="1" applyBorder="1" applyAlignment="1">
      <alignment horizontal="center" vertical="center"/>
    </xf>
    <xf numFmtId="15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3" fillId="2" borderId="1" xfId="0" applyFont="1" applyFill="1" applyBorder="1" applyAlignment="1">
      <alignment horizontal="center"/>
    </xf>
    <xf numFmtId="165" fontId="4" fillId="3" borderId="1" xfId="2" applyNumberFormat="1" applyFont="1" applyFill="1" applyBorder="1"/>
    <xf numFmtId="15" fontId="3" fillId="2" borderId="1" xfId="0" applyNumberFormat="1" applyFont="1" applyFill="1" applyBorder="1" applyAlignment="1">
      <alignment horizontal="center" vertical="center"/>
    </xf>
    <xf numFmtId="165" fontId="3" fillId="2" borderId="1" xfId="3" applyNumberFormat="1" applyFont="1" applyFill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15" fontId="0" fillId="0" borderId="1" xfId="0" applyNumberFormat="1" applyBorder="1"/>
    <xf numFmtId="15" fontId="0" fillId="0" borderId="1" xfId="0" applyNumberFormat="1" applyBorder="1" applyAlignment="1"/>
    <xf numFmtId="14" fontId="0" fillId="0" borderId="0" xfId="0" applyNumberForma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/>
    <xf numFmtId="0" fontId="0" fillId="3" borderId="1" xfId="0" applyFill="1" applyBorder="1"/>
    <xf numFmtId="165" fontId="0" fillId="3" borderId="1" xfId="0" applyNumberFormat="1" applyFill="1" applyBorder="1"/>
    <xf numFmtId="15" fontId="0" fillId="3" borderId="2" xfId="0" applyNumberFormat="1" applyFill="1" applyBorder="1"/>
    <xf numFmtId="0" fontId="0" fillId="3" borderId="3" xfId="0" applyFill="1" applyBorder="1"/>
    <xf numFmtId="165" fontId="0" fillId="3" borderId="4" xfId="0" applyNumberFormat="1" applyFill="1" applyBorder="1"/>
    <xf numFmtId="0" fontId="0" fillId="3" borderId="0" xfId="0" applyFill="1"/>
    <xf numFmtId="15" fontId="0" fillId="3" borderId="1" xfId="0" applyNumberFormat="1" applyFill="1" applyBorder="1"/>
    <xf numFmtId="166" fontId="4" fillId="3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0" fillId="0" borderId="1" xfId="0" applyFill="1" applyBorder="1"/>
    <xf numFmtId="165" fontId="0" fillId="0" borderId="1" xfId="0" applyNumberFormat="1" applyFill="1" applyBorder="1"/>
    <xf numFmtId="15" fontId="0" fillId="0" borderId="1" xfId="0" applyNumberFormat="1" applyFill="1" applyBorder="1"/>
    <xf numFmtId="0" fontId="0" fillId="0" borderId="0" xfId="0" applyFill="1"/>
    <xf numFmtId="165" fontId="4" fillId="3" borderId="1" xfId="2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165" fontId="4" fillId="3" borderId="1" xfId="2" applyNumberFormat="1" applyFont="1" applyFill="1" applyBorder="1" applyAlignment="1">
      <alignment vertical="center"/>
    </xf>
    <xf numFmtId="165" fontId="4" fillId="3" borderId="9" xfId="2" applyNumberFormat="1" applyFont="1" applyFill="1" applyBorder="1"/>
    <xf numFmtId="165" fontId="4" fillId="3" borderId="10" xfId="2" applyNumberFormat="1" applyFont="1" applyFill="1" applyBorder="1"/>
    <xf numFmtId="165" fontId="4" fillId="3" borderId="7" xfId="2" applyNumberFormat="1" applyFont="1" applyFill="1" applyBorder="1"/>
    <xf numFmtId="165" fontId="4" fillId="0" borderId="9" xfId="2" applyNumberFormat="1" applyFont="1" applyFill="1" applyBorder="1"/>
    <xf numFmtId="166" fontId="4" fillId="0" borderId="1" xfId="0" applyNumberFormat="1" applyFont="1" applyFill="1" applyBorder="1"/>
    <xf numFmtId="166" fontId="4" fillId="3" borderId="1" xfId="0" applyNumberFormat="1" applyFont="1" applyFill="1" applyBorder="1" applyAlignment="1">
      <alignment horizontal="right"/>
    </xf>
    <xf numFmtId="15" fontId="4" fillId="3" borderId="1" xfId="0" applyNumberFormat="1" applyFont="1" applyFill="1" applyBorder="1"/>
    <xf numFmtId="165" fontId="0" fillId="3" borderId="0" xfId="3" applyNumberFormat="1" applyFont="1" applyFill="1"/>
    <xf numFmtId="15" fontId="0" fillId="3" borderId="0" xfId="0" applyNumberFormat="1" applyFill="1"/>
    <xf numFmtId="165" fontId="0" fillId="3" borderId="0" xfId="0" applyNumberFormat="1" applyFill="1"/>
    <xf numFmtId="0" fontId="3" fillId="2" borderId="1" xfId="0" applyFont="1" applyFill="1" applyBorder="1" applyAlignment="1">
      <alignment horizontal="center"/>
    </xf>
    <xf numFmtId="16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15" fontId="0" fillId="0" borderId="8" xfId="0" applyNumberFormat="1" applyBorder="1" applyAlignment="1">
      <alignment horizont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vertical="center"/>
    </xf>
    <xf numFmtId="14" fontId="0" fillId="0" borderId="1" xfId="0" applyNumberFormat="1" applyBorder="1"/>
    <xf numFmtId="14" fontId="0" fillId="0" borderId="2" xfId="0" applyNumberFormat="1" applyBorder="1"/>
    <xf numFmtId="0" fontId="0" fillId="0" borderId="1" xfId="0" applyBorder="1" applyAlignment="1">
      <alignment horizontal="center" vertical="center"/>
    </xf>
    <xf numFmtId="14" fontId="8" fillId="0" borderId="1" xfId="0" applyNumberFormat="1" applyFont="1" applyBorder="1"/>
    <xf numFmtId="167" fontId="0" fillId="3" borderId="0" xfId="0" applyNumberFormat="1" applyFill="1"/>
    <xf numFmtId="9" fontId="4" fillId="0" borderId="1" xfId="0" applyNumberFormat="1" applyFont="1" applyBorder="1"/>
  </cellXfs>
  <cellStyles count="4">
    <cellStyle name="Comma 2" xfId="2"/>
    <cellStyle name="Currency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workbookViewId="0">
      <pane ySplit="2" topLeftCell="A421" activePane="bottomLeft" state="frozen"/>
      <selection pane="bottomLeft" activeCell="G439" sqref="G439"/>
    </sheetView>
  </sheetViews>
  <sheetFormatPr defaultRowHeight="12" x14ac:dyDescent="0.2"/>
  <cols>
    <col min="1" max="1" width="3.28515625" style="8" bestFit="1" customWidth="1"/>
    <col min="2" max="2" width="13.28515625" style="8" bestFit="1" customWidth="1"/>
    <col min="3" max="3" width="24.5703125" style="8" bestFit="1" customWidth="1"/>
    <col min="4" max="4" width="7.85546875" style="8" customWidth="1"/>
    <col min="5" max="5" width="17.5703125" style="8" customWidth="1"/>
    <col min="6" max="6" width="9.140625" style="8" customWidth="1"/>
    <col min="7" max="7" width="51" style="8" customWidth="1"/>
    <col min="8" max="8" width="22.42578125" style="9" customWidth="1"/>
    <col min="9" max="9" width="16.85546875" style="8" customWidth="1"/>
    <col min="10" max="10" width="12.7109375" style="8" bestFit="1" customWidth="1"/>
    <col min="11" max="11" width="49" style="8" bestFit="1" customWidth="1"/>
    <col min="12" max="16384" width="9.140625" style="8"/>
  </cols>
  <sheetData>
    <row r="1" spans="1:11" x14ac:dyDescent="0.2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2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6" t="s">
        <v>592</v>
      </c>
      <c r="I2" s="7" t="s">
        <v>35</v>
      </c>
      <c r="J2" s="7" t="s">
        <v>36</v>
      </c>
      <c r="K2" s="7" t="s">
        <v>37</v>
      </c>
    </row>
    <row r="3" spans="1:11" x14ac:dyDescent="0.2">
      <c r="A3" s="17">
        <v>1</v>
      </c>
      <c r="B3" s="17" t="s">
        <v>8</v>
      </c>
      <c r="C3" s="17" t="s">
        <v>40</v>
      </c>
      <c r="D3" s="17" t="s">
        <v>7</v>
      </c>
      <c r="E3" s="17" t="s">
        <v>9</v>
      </c>
      <c r="F3" s="17"/>
      <c r="G3" s="17" t="s">
        <v>41</v>
      </c>
      <c r="H3" s="18"/>
      <c r="I3" s="19">
        <v>42369</v>
      </c>
      <c r="J3" s="13">
        <v>2469000</v>
      </c>
      <c r="K3" s="17" t="s">
        <v>618</v>
      </c>
    </row>
    <row r="4" spans="1:11" x14ac:dyDescent="0.2">
      <c r="A4" s="17">
        <v>2</v>
      </c>
      <c r="B4" s="17" t="s">
        <v>8</v>
      </c>
      <c r="C4" s="17" t="s">
        <v>40</v>
      </c>
      <c r="D4" s="17" t="s">
        <v>13</v>
      </c>
      <c r="E4" s="17" t="s">
        <v>9</v>
      </c>
      <c r="F4" s="17"/>
      <c r="G4" s="17" t="s">
        <v>42</v>
      </c>
      <c r="H4" s="18"/>
      <c r="I4" s="19">
        <v>42369</v>
      </c>
      <c r="J4" s="13">
        <v>2469000</v>
      </c>
      <c r="K4" s="17" t="s">
        <v>618</v>
      </c>
    </row>
    <row r="5" spans="1:11" x14ac:dyDescent="0.2">
      <c r="A5" s="17">
        <v>3</v>
      </c>
      <c r="B5" s="17" t="s">
        <v>8</v>
      </c>
      <c r="C5" s="17" t="s">
        <v>40</v>
      </c>
      <c r="D5" s="17" t="s">
        <v>14</v>
      </c>
      <c r="E5" s="17" t="s">
        <v>9</v>
      </c>
      <c r="F5" s="17"/>
      <c r="G5" s="17" t="s">
        <v>43</v>
      </c>
      <c r="H5" s="18"/>
      <c r="I5" s="19">
        <v>42369</v>
      </c>
      <c r="J5" s="13">
        <v>2469000</v>
      </c>
      <c r="K5" s="17" t="s">
        <v>618</v>
      </c>
    </row>
    <row r="6" spans="1:11" x14ac:dyDescent="0.2">
      <c r="A6" s="17">
        <v>4</v>
      </c>
      <c r="B6" s="17" t="s">
        <v>8</v>
      </c>
      <c r="C6" s="17" t="s">
        <v>40</v>
      </c>
      <c r="D6" s="17" t="s">
        <v>15</v>
      </c>
      <c r="E6" s="17" t="s">
        <v>9</v>
      </c>
      <c r="F6" s="17"/>
      <c r="G6" s="17" t="s">
        <v>44</v>
      </c>
      <c r="H6" s="18"/>
      <c r="I6" s="19">
        <v>42369</v>
      </c>
      <c r="J6" s="13">
        <v>2469000</v>
      </c>
      <c r="K6" s="17" t="s">
        <v>618</v>
      </c>
    </row>
    <row r="7" spans="1:11" x14ac:dyDescent="0.2">
      <c r="A7" s="17">
        <v>5</v>
      </c>
      <c r="B7" s="17" t="s">
        <v>8</v>
      </c>
      <c r="C7" s="17" t="s">
        <v>40</v>
      </c>
      <c r="D7" s="17" t="s">
        <v>16</v>
      </c>
      <c r="E7" s="17" t="s">
        <v>9</v>
      </c>
      <c r="F7" s="17"/>
      <c r="G7" s="17" t="s">
        <v>45</v>
      </c>
      <c r="H7" s="18"/>
      <c r="I7" s="19">
        <v>42369</v>
      </c>
      <c r="J7" s="13">
        <v>2469000</v>
      </c>
      <c r="K7" s="17" t="s">
        <v>618</v>
      </c>
    </row>
    <row r="8" spans="1:11" x14ac:dyDescent="0.2">
      <c r="A8" s="17">
        <v>6</v>
      </c>
      <c r="B8" s="17" t="s">
        <v>8</v>
      </c>
      <c r="C8" s="17" t="s">
        <v>40</v>
      </c>
      <c r="D8" s="17" t="s">
        <v>17</v>
      </c>
      <c r="E8" s="17" t="s">
        <v>9</v>
      </c>
      <c r="F8" s="17"/>
      <c r="G8" s="17" t="s">
        <v>46</v>
      </c>
      <c r="H8" s="18"/>
      <c r="I8" s="19">
        <v>42369</v>
      </c>
      <c r="J8" s="13">
        <v>2469000</v>
      </c>
      <c r="K8" s="17" t="s">
        <v>618</v>
      </c>
    </row>
    <row r="9" spans="1:11" x14ac:dyDescent="0.2">
      <c r="A9" s="17">
        <v>7</v>
      </c>
      <c r="B9" s="17" t="s">
        <v>8</v>
      </c>
      <c r="C9" s="17" t="s">
        <v>40</v>
      </c>
      <c r="D9" s="17" t="s">
        <v>18</v>
      </c>
      <c r="E9" s="17" t="s">
        <v>9</v>
      </c>
      <c r="F9" s="17"/>
      <c r="G9" s="17" t="s">
        <v>47</v>
      </c>
      <c r="H9" s="18"/>
      <c r="I9" s="19">
        <v>42369</v>
      </c>
      <c r="J9" s="13">
        <v>2469000</v>
      </c>
      <c r="K9" s="17" t="s">
        <v>618</v>
      </c>
    </row>
    <row r="10" spans="1:11" x14ac:dyDescent="0.2">
      <c r="A10" s="17">
        <v>8</v>
      </c>
      <c r="B10" s="17" t="s">
        <v>8</v>
      </c>
      <c r="C10" s="17" t="s">
        <v>40</v>
      </c>
      <c r="D10" s="17" t="s">
        <v>19</v>
      </c>
      <c r="E10" s="17" t="s">
        <v>9</v>
      </c>
      <c r="F10" s="17"/>
      <c r="G10" s="17" t="s">
        <v>48</v>
      </c>
      <c r="H10" s="18"/>
      <c r="I10" s="19">
        <v>42369</v>
      </c>
      <c r="J10" s="13">
        <v>2469000</v>
      </c>
      <c r="K10" s="17" t="s">
        <v>618</v>
      </c>
    </row>
    <row r="11" spans="1:11" x14ac:dyDescent="0.2">
      <c r="A11" s="17">
        <v>9</v>
      </c>
      <c r="B11" s="17" t="s">
        <v>8</v>
      </c>
      <c r="C11" s="17" t="s">
        <v>40</v>
      </c>
      <c r="D11" s="17" t="s">
        <v>20</v>
      </c>
      <c r="E11" s="17" t="s">
        <v>9</v>
      </c>
      <c r="F11" s="17"/>
      <c r="G11" s="17" t="s">
        <v>49</v>
      </c>
      <c r="H11" s="18"/>
      <c r="I11" s="19">
        <v>42369</v>
      </c>
      <c r="J11" s="13">
        <v>2469000</v>
      </c>
      <c r="K11" s="17" t="s">
        <v>618</v>
      </c>
    </row>
    <row r="12" spans="1:11" x14ac:dyDescent="0.2">
      <c r="A12" s="17">
        <v>10</v>
      </c>
      <c r="B12" s="17" t="s">
        <v>8</v>
      </c>
      <c r="C12" s="17" t="s">
        <v>40</v>
      </c>
      <c r="D12" s="17" t="s">
        <v>21</v>
      </c>
      <c r="E12" s="17" t="s">
        <v>9</v>
      </c>
      <c r="F12" s="17"/>
      <c r="G12" s="17" t="s">
        <v>50</v>
      </c>
      <c r="H12" s="18"/>
      <c r="I12" s="19">
        <v>42369</v>
      </c>
      <c r="J12" s="13">
        <v>2469000</v>
      </c>
      <c r="K12" s="17" t="s">
        <v>618</v>
      </c>
    </row>
    <row r="13" spans="1:11" x14ac:dyDescent="0.2">
      <c r="A13" s="17">
        <v>11</v>
      </c>
      <c r="B13" s="17" t="s">
        <v>8</v>
      </c>
      <c r="C13" s="17" t="s">
        <v>40</v>
      </c>
      <c r="D13" s="17" t="s">
        <v>22</v>
      </c>
      <c r="E13" s="17" t="s">
        <v>9</v>
      </c>
      <c r="F13" s="17"/>
      <c r="G13" s="17" t="s">
        <v>51</v>
      </c>
      <c r="H13" s="18"/>
      <c r="I13" s="19">
        <v>42369</v>
      </c>
      <c r="J13" s="13">
        <v>2469000</v>
      </c>
      <c r="K13" s="17" t="s">
        <v>618</v>
      </c>
    </row>
    <row r="14" spans="1:11" x14ac:dyDescent="0.2">
      <c r="A14" s="17">
        <v>12</v>
      </c>
      <c r="B14" s="17" t="s">
        <v>8</v>
      </c>
      <c r="C14" s="17" t="s">
        <v>40</v>
      </c>
      <c r="D14" s="17" t="s">
        <v>24</v>
      </c>
      <c r="E14" s="17" t="s">
        <v>9</v>
      </c>
      <c r="F14" s="17"/>
      <c r="G14" s="17" t="s">
        <v>52</v>
      </c>
      <c r="H14" s="18"/>
      <c r="I14" s="19">
        <v>42369</v>
      </c>
      <c r="J14" s="13">
        <v>2469000</v>
      </c>
      <c r="K14" s="17" t="s">
        <v>618</v>
      </c>
    </row>
    <row r="15" spans="1:11" x14ac:dyDescent="0.2">
      <c r="A15" s="17">
        <v>13</v>
      </c>
      <c r="B15" s="17" t="s">
        <v>8</v>
      </c>
      <c r="C15" s="17" t="s">
        <v>40</v>
      </c>
      <c r="D15" s="17" t="s">
        <v>26</v>
      </c>
      <c r="E15" s="17" t="s">
        <v>9</v>
      </c>
      <c r="F15" s="17"/>
      <c r="G15" s="17" t="s">
        <v>53</v>
      </c>
      <c r="H15" s="18"/>
      <c r="I15" s="19">
        <v>42369</v>
      </c>
      <c r="J15" s="13">
        <v>2469000</v>
      </c>
      <c r="K15" s="17" t="s">
        <v>618</v>
      </c>
    </row>
    <row r="16" spans="1:11" x14ac:dyDescent="0.2">
      <c r="A16" s="17">
        <v>14</v>
      </c>
      <c r="B16" s="17" t="s">
        <v>8</v>
      </c>
      <c r="C16" s="17" t="s">
        <v>40</v>
      </c>
      <c r="D16" s="17" t="s">
        <v>28</v>
      </c>
      <c r="E16" s="17" t="s">
        <v>9</v>
      </c>
      <c r="F16" s="17"/>
      <c r="G16" s="17" t="s">
        <v>54</v>
      </c>
      <c r="H16" s="18"/>
      <c r="I16" s="19">
        <v>42369</v>
      </c>
      <c r="J16" s="13">
        <v>2469000</v>
      </c>
      <c r="K16" s="17" t="s">
        <v>618</v>
      </c>
    </row>
    <row r="17" spans="1:11" x14ac:dyDescent="0.2">
      <c r="A17" s="17">
        <v>15</v>
      </c>
      <c r="B17" s="17" t="s">
        <v>8</v>
      </c>
      <c r="C17" s="17" t="s">
        <v>40</v>
      </c>
      <c r="D17" s="17" t="s">
        <v>29</v>
      </c>
      <c r="E17" s="17" t="s">
        <v>9</v>
      </c>
      <c r="F17" s="17"/>
      <c r="G17" s="17" t="s">
        <v>55</v>
      </c>
      <c r="H17" s="18"/>
      <c r="I17" s="19">
        <v>42369</v>
      </c>
      <c r="J17" s="13">
        <v>2469000</v>
      </c>
      <c r="K17" s="17" t="s">
        <v>618</v>
      </c>
    </row>
    <row r="18" spans="1:11" x14ac:dyDescent="0.2">
      <c r="A18" s="17">
        <v>16</v>
      </c>
      <c r="B18" s="17" t="s">
        <v>8</v>
      </c>
      <c r="C18" s="17" t="s">
        <v>40</v>
      </c>
      <c r="D18" s="17" t="s">
        <v>31</v>
      </c>
      <c r="E18" s="17" t="s">
        <v>9</v>
      </c>
      <c r="F18" s="17"/>
      <c r="G18" s="17" t="s">
        <v>56</v>
      </c>
      <c r="H18" s="18"/>
      <c r="I18" s="19">
        <v>42369</v>
      </c>
      <c r="J18" s="13">
        <v>2469000</v>
      </c>
      <c r="K18" s="17" t="s">
        <v>618</v>
      </c>
    </row>
    <row r="19" spans="1:11" x14ac:dyDescent="0.2">
      <c r="A19" s="17">
        <v>17</v>
      </c>
      <c r="B19" s="17" t="s">
        <v>8</v>
      </c>
      <c r="C19" s="17" t="s">
        <v>40</v>
      </c>
      <c r="D19" s="17" t="s">
        <v>57</v>
      </c>
      <c r="E19" s="17" t="s">
        <v>9</v>
      </c>
      <c r="F19" s="17"/>
      <c r="G19" s="17" t="s">
        <v>58</v>
      </c>
      <c r="H19" s="18"/>
      <c r="I19" s="19">
        <v>42369</v>
      </c>
      <c r="J19" s="13">
        <v>2469000</v>
      </c>
      <c r="K19" s="17" t="s">
        <v>618</v>
      </c>
    </row>
    <row r="20" spans="1:11" x14ac:dyDescent="0.2">
      <c r="A20" s="17">
        <v>18</v>
      </c>
      <c r="B20" s="17" t="s">
        <v>8</v>
      </c>
      <c r="C20" s="17" t="s">
        <v>40</v>
      </c>
      <c r="D20" s="17" t="s">
        <v>59</v>
      </c>
      <c r="E20" s="17" t="s">
        <v>9</v>
      </c>
      <c r="F20" s="17"/>
      <c r="G20" s="17" t="s">
        <v>60</v>
      </c>
      <c r="H20" s="18"/>
      <c r="I20" s="19">
        <v>42369</v>
      </c>
      <c r="J20" s="13">
        <v>2469000</v>
      </c>
      <c r="K20" s="17" t="s">
        <v>618</v>
      </c>
    </row>
    <row r="21" spans="1:11" x14ac:dyDescent="0.2">
      <c r="A21" s="17">
        <v>19</v>
      </c>
      <c r="B21" s="17" t="s">
        <v>8</v>
      </c>
      <c r="C21" s="17" t="s">
        <v>40</v>
      </c>
      <c r="D21" s="17" t="s">
        <v>61</v>
      </c>
      <c r="E21" s="17" t="s">
        <v>9</v>
      </c>
      <c r="F21" s="17"/>
      <c r="G21" s="17" t="s">
        <v>62</v>
      </c>
      <c r="H21" s="18"/>
      <c r="I21" s="19">
        <v>42369</v>
      </c>
      <c r="J21" s="13">
        <v>2469000</v>
      </c>
      <c r="K21" s="17" t="s">
        <v>618</v>
      </c>
    </row>
    <row r="22" spans="1:11" x14ac:dyDescent="0.2">
      <c r="A22" s="17">
        <v>20</v>
      </c>
      <c r="B22" s="17" t="s">
        <v>8</v>
      </c>
      <c r="C22" s="17" t="s">
        <v>40</v>
      </c>
      <c r="D22" s="17" t="s">
        <v>63</v>
      </c>
      <c r="E22" s="17" t="s">
        <v>9</v>
      </c>
      <c r="F22" s="17"/>
      <c r="G22" s="17" t="s">
        <v>64</v>
      </c>
      <c r="H22" s="18"/>
      <c r="I22" s="19">
        <v>42369</v>
      </c>
      <c r="J22" s="13">
        <v>2469000</v>
      </c>
      <c r="K22" s="17" t="s">
        <v>618</v>
      </c>
    </row>
    <row r="23" spans="1:11" x14ac:dyDescent="0.2">
      <c r="A23" s="17">
        <v>21</v>
      </c>
      <c r="B23" s="17" t="s">
        <v>8</v>
      </c>
      <c r="C23" s="17" t="s">
        <v>40</v>
      </c>
      <c r="D23" s="17" t="s">
        <v>65</v>
      </c>
      <c r="E23" s="17" t="s">
        <v>9</v>
      </c>
      <c r="F23" s="17"/>
      <c r="G23" s="17" t="s">
        <v>66</v>
      </c>
      <c r="H23" s="18"/>
      <c r="I23" s="19">
        <v>42369</v>
      </c>
      <c r="J23" s="13">
        <v>2469000</v>
      </c>
      <c r="K23" s="17" t="s">
        <v>618</v>
      </c>
    </row>
    <row r="24" spans="1:11" x14ac:dyDescent="0.2">
      <c r="A24" s="17">
        <v>22</v>
      </c>
      <c r="B24" s="17" t="s">
        <v>8</v>
      </c>
      <c r="C24" s="17" t="s">
        <v>40</v>
      </c>
      <c r="D24" s="17" t="s">
        <v>67</v>
      </c>
      <c r="E24" s="17" t="s">
        <v>9</v>
      </c>
      <c r="F24" s="17"/>
      <c r="G24" s="17" t="s">
        <v>68</v>
      </c>
      <c r="H24" s="18"/>
      <c r="I24" s="19">
        <v>42369</v>
      </c>
      <c r="J24" s="13">
        <v>2469000</v>
      </c>
      <c r="K24" s="17" t="s">
        <v>618</v>
      </c>
    </row>
    <row r="25" spans="1:11" x14ac:dyDescent="0.2">
      <c r="A25" s="17">
        <v>23</v>
      </c>
      <c r="B25" s="17" t="s">
        <v>8</v>
      </c>
      <c r="C25" s="17" t="s">
        <v>40</v>
      </c>
      <c r="D25" s="17" t="s">
        <v>69</v>
      </c>
      <c r="E25" s="17" t="s">
        <v>9</v>
      </c>
      <c r="F25" s="17"/>
      <c r="G25" s="17" t="s">
        <v>70</v>
      </c>
      <c r="H25" s="18"/>
      <c r="I25" s="19">
        <v>42369</v>
      </c>
      <c r="J25" s="13">
        <v>2469000</v>
      </c>
      <c r="K25" s="17" t="s">
        <v>618</v>
      </c>
    </row>
    <row r="26" spans="1:11" x14ac:dyDescent="0.2">
      <c r="A26" s="17">
        <v>24</v>
      </c>
      <c r="B26" s="17" t="s">
        <v>8</v>
      </c>
      <c r="C26" s="17" t="s">
        <v>40</v>
      </c>
      <c r="D26" s="17" t="s">
        <v>71</v>
      </c>
      <c r="E26" s="17" t="s">
        <v>9</v>
      </c>
      <c r="F26" s="17"/>
      <c r="G26" s="17" t="s">
        <v>72</v>
      </c>
      <c r="H26" s="18"/>
      <c r="I26" s="19">
        <v>42369</v>
      </c>
      <c r="J26" s="13">
        <v>2469000</v>
      </c>
      <c r="K26" s="17" t="s">
        <v>618</v>
      </c>
    </row>
    <row r="27" spans="1:11" x14ac:dyDescent="0.2">
      <c r="A27" s="17">
        <v>25</v>
      </c>
      <c r="B27" s="17" t="s">
        <v>8</v>
      </c>
      <c r="C27" s="17" t="s">
        <v>40</v>
      </c>
      <c r="D27" s="17" t="s">
        <v>73</v>
      </c>
      <c r="E27" s="17" t="s">
        <v>9</v>
      </c>
      <c r="F27" s="17"/>
      <c r="G27" s="17" t="s">
        <v>74</v>
      </c>
      <c r="H27" s="18"/>
      <c r="I27" s="19">
        <v>42369</v>
      </c>
      <c r="J27" s="13">
        <v>2469000</v>
      </c>
      <c r="K27" s="17" t="s">
        <v>618</v>
      </c>
    </row>
    <row r="28" spans="1:11" x14ac:dyDescent="0.2">
      <c r="A28" s="17">
        <v>26</v>
      </c>
      <c r="B28" s="17" t="s">
        <v>8</v>
      </c>
      <c r="C28" s="17" t="s">
        <v>40</v>
      </c>
      <c r="D28" s="17" t="s">
        <v>75</v>
      </c>
      <c r="E28" s="17" t="s">
        <v>9</v>
      </c>
      <c r="F28" s="17"/>
      <c r="G28" s="17" t="s">
        <v>76</v>
      </c>
      <c r="H28" s="18"/>
      <c r="I28" s="19">
        <v>42369</v>
      </c>
      <c r="J28" s="13">
        <v>2469000</v>
      </c>
      <c r="K28" s="17" t="s">
        <v>618</v>
      </c>
    </row>
    <row r="29" spans="1:11" x14ac:dyDescent="0.2">
      <c r="A29" s="17">
        <v>27</v>
      </c>
      <c r="B29" s="17" t="s">
        <v>8</v>
      </c>
      <c r="C29" s="17" t="s">
        <v>40</v>
      </c>
      <c r="D29" s="17" t="s">
        <v>77</v>
      </c>
      <c r="E29" s="17" t="s">
        <v>9</v>
      </c>
      <c r="F29" s="17"/>
      <c r="G29" s="17" t="s">
        <v>78</v>
      </c>
      <c r="H29" s="18"/>
      <c r="I29" s="19">
        <v>42369</v>
      </c>
      <c r="J29" s="13">
        <v>2469000</v>
      </c>
      <c r="K29" s="17" t="s">
        <v>618</v>
      </c>
    </row>
    <row r="30" spans="1:11" x14ac:dyDescent="0.2">
      <c r="A30" s="17">
        <v>28</v>
      </c>
      <c r="B30" s="17" t="s">
        <v>8</v>
      </c>
      <c r="C30" s="17" t="s">
        <v>40</v>
      </c>
      <c r="D30" s="17" t="s">
        <v>79</v>
      </c>
      <c r="E30" s="17" t="s">
        <v>9</v>
      </c>
      <c r="F30" s="17"/>
      <c r="G30" s="17" t="s">
        <v>80</v>
      </c>
      <c r="H30" s="18"/>
      <c r="I30" s="19">
        <v>42369</v>
      </c>
      <c r="J30" s="13">
        <v>2469000</v>
      </c>
      <c r="K30" s="17" t="s">
        <v>618</v>
      </c>
    </row>
    <row r="31" spans="1:11" x14ac:dyDescent="0.2">
      <c r="A31" s="17">
        <v>29</v>
      </c>
      <c r="B31" s="17" t="s">
        <v>8</v>
      </c>
      <c r="C31" s="17" t="s">
        <v>40</v>
      </c>
      <c r="D31" s="17" t="s">
        <v>81</v>
      </c>
      <c r="E31" s="17" t="s">
        <v>9</v>
      </c>
      <c r="F31" s="17"/>
      <c r="G31" s="17" t="s">
        <v>82</v>
      </c>
      <c r="H31" s="18"/>
      <c r="I31" s="19">
        <v>42369</v>
      </c>
      <c r="J31" s="13">
        <v>2469000</v>
      </c>
      <c r="K31" s="17" t="s">
        <v>618</v>
      </c>
    </row>
    <row r="32" spans="1:11" x14ac:dyDescent="0.2">
      <c r="A32" s="17">
        <v>30</v>
      </c>
      <c r="B32" s="17" t="s">
        <v>8</v>
      </c>
      <c r="C32" s="17" t="s">
        <v>40</v>
      </c>
      <c r="D32" s="17" t="s">
        <v>83</v>
      </c>
      <c r="E32" s="17" t="s">
        <v>9</v>
      </c>
      <c r="F32" s="17"/>
      <c r="G32" s="17" t="s">
        <v>84</v>
      </c>
      <c r="H32" s="18"/>
      <c r="I32" s="19">
        <v>42369</v>
      </c>
      <c r="J32" s="13">
        <v>2469000</v>
      </c>
      <c r="K32" s="17" t="s">
        <v>618</v>
      </c>
    </row>
    <row r="33" spans="1:11" x14ac:dyDescent="0.2">
      <c r="A33" s="17">
        <v>31</v>
      </c>
      <c r="B33" s="17" t="s">
        <v>8</v>
      </c>
      <c r="C33" s="17" t="s">
        <v>40</v>
      </c>
      <c r="D33" s="17" t="s">
        <v>85</v>
      </c>
      <c r="E33" s="17" t="s">
        <v>9</v>
      </c>
      <c r="F33" s="17"/>
      <c r="G33" s="17" t="s">
        <v>86</v>
      </c>
      <c r="H33" s="18"/>
      <c r="I33" s="19">
        <v>42369</v>
      </c>
      <c r="J33" s="13">
        <v>2469000</v>
      </c>
      <c r="K33" s="17" t="s">
        <v>618</v>
      </c>
    </row>
    <row r="34" spans="1:11" x14ac:dyDescent="0.2">
      <c r="A34" s="17">
        <v>32</v>
      </c>
      <c r="B34" s="17" t="s">
        <v>8</v>
      </c>
      <c r="C34" s="17" t="s">
        <v>40</v>
      </c>
      <c r="D34" s="17" t="s">
        <v>87</v>
      </c>
      <c r="E34" s="17" t="s">
        <v>9</v>
      </c>
      <c r="F34" s="17"/>
      <c r="G34" s="17" t="s">
        <v>88</v>
      </c>
      <c r="H34" s="18"/>
      <c r="I34" s="19">
        <v>42369</v>
      </c>
      <c r="J34" s="13">
        <v>2469000</v>
      </c>
      <c r="K34" s="17" t="s">
        <v>618</v>
      </c>
    </row>
    <row r="35" spans="1:11" x14ac:dyDescent="0.2">
      <c r="A35" s="17">
        <v>33</v>
      </c>
      <c r="B35" s="17" t="s">
        <v>8</v>
      </c>
      <c r="C35" s="17" t="s">
        <v>40</v>
      </c>
      <c r="D35" s="17" t="s">
        <v>89</v>
      </c>
      <c r="E35" s="17" t="s">
        <v>9</v>
      </c>
      <c r="F35" s="17"/>
      <c r="G35" s="17" t="s">
        <v>90</v>
      </c>
      <c r="H35" s="18"/>
      <c r="I35" s="19">
        <v>42369</v>
      </c>
      <c r="J35" s="13">
        <v>2469000</v>
      </c>
      <c r="K35" s="17" t="s">
        <v>618</v>
      </c>
    </row>
    <row r="36" spans="1:11" x14ac:dyDescent="0.2">
      <c r="A36" s="17">
        <v>34</v>
      </c>
      <c r="B36" s="17" t="s">
        <v>8</v>
      </c>
      <c r="C36" s="17" t="s">
        <v>40</v>
      </c>
      <c r="D36" s="17" t="s">
        <v>91</v>
      </c>
      <c r="E36" s="17" t="s">
        <v>9</v>
      </c>
      <c r="F36" s="17"/>
      <c r="G36" s="17" t="s">
        <v>92</v>
      </c>
      <c r="H36" s="18"/>
      <c r="I36" s="19">
        <v>42369</v>
      </c>
      <c r="J36" s="13">
        <v>2469000</v>
      </c>
      <c r="K36" s="17" t="s">
        <v>618</v>
      </c>
    </row>
    <row r="37" spans="1:11" x14ac:dyDescent="0.2">
      <c r="A37" s="17">
        <v>35</v>
      </c>
      <c r="B37" s="17" t="s">
        <v>8</v>
      </c>
      <c r="C37" s="17" t="s">
        <v>40</v>
      </c>
      <c r="D37" s="17" t="s">
        <v>93</v>
      </c>
      <c r="E37" s="17" t="s">
        <v>9</v>
      </c>
      <c r="F37" s="17"/>
      <c r="G37" s="17" t="s">
        <v>94</v>
      </c>
      <c r="H37" s="18"/>
      <c r="I37" s="19">
        <v>42369</v>
      </c>
      <c r="J37" s="13">
        <v>2469000</v>
      </c>
      <c r="K37" s="17" t="s">
        <v>618</v>
      </c>
    </row>
    <row r="38" spans="1:11" x14ac:dyDescent="0.2">
      <c r="A38" s="17">
        <v>36</v>
      </c>
      <c r="B38" s="17" t="s">
        <v>8</v>
      </c>
      <c r="C38" s="17" t="s">
        <v>40</v>
      </c>
      <c r="D38" s="17" t="s">
        <v>7</v>
      </c>
      <c r="E38" s="17" t="s">
        <v>32</v>
      </c>
      <c r="F38" s="17"/>
      <c r="G38" s="17" t="s">
        <v>97</v>
      </c>
      <c r="H38" s="18"/>
      <c r="I38" s="19">
        <v>42369</v>
      </c>
      <c r="J38" s="13">
        <v>2469000</v>
      </c>
      <c r="K38" s="17" t="s">
        <v>618</v>
      </c>
    </row>
    <row r="39" spans="1:11" x14ac:dyDescent="0.2">
      <c r="A39" s="17">
        <v>37</v>
      </c>
      <c r="B39" s="17" t="s">
        <v>8</v>
      </c>
      <c r="C39" s="17" t="s">
        <v>40</v>
      </c>
      <c r="D39" s="17" t="s">
        <v>13</v>
      </c>
      <c r="E39" s="17" t="s">
        <v>32</v>
      </c>
      <c r="F39" s="17"/>
      <c r="G39" s="17" t="s">
        <v>98</v>
      </c>
      <c r="H39" s="18"/>
      <c r="I39" s="19">
        <v>42369</v>
      </c>
      <c r="J39" s="13">
        <v>2469000</v>
      </c>
      <c r="K39" s="17" t="s">
        <v>618</v>
      </c>
    </row>
    <row r="40" spans="1:11" x14ac:dyDescent="0.2">
      <c r="A40" s="17">
        <v>38</v>
      </c>
      <c r="B40" s="17" t="s">
        <v>8</v>
      </c>
      <c r="C40" s="17" t="s">
        <v>40</v>
      </c>
      <c r="D40" s="17" t="s">
        <v>14</v>
      </c>
      <c r="E40" s="17" t="s">
        <v>32</v>
      </c>
      <c r="F40" s="17"/>
      <c r="G40" s="17" t="s">
        <v>99</v>
      </c>
      <c r="H40" s="18"/>
      <c r="I40" s="19">
        <v>42369</v>
      </c>
      <c r="J40" s="13">
        <v>2469000</v>
      </c>
      <c r="K40" s="17" t="s">
        <v>618</v>
      </c>
    </row>
    <row r="41" spans="1:11" x14ac:dyDescent="0.2">
      <c r="A41" s="17">
        <v>39</v>
      </c>
      <c r="B41" s="17" t="s">
        <v>8</v>
      </c>
      <c r="C41" s="17" t="s">
        <v>40</v>
      </c>
      <c r="D41" s="17" t="s">
        <v>15</v>
      </c>
      <c r="E41" s="17" t="s">
        <v>32</v>
      </c>
      <c r="F41" s="17"/>
      <c r="G41" s="17" t="s">
        <v>100</v>
      </c>
      <c r="H41" s="18"/>
      <c r="I41" s="19">
        <v>42369</v>
      </c>
      <c r="J41" s="13">
        <v>2469000</v>
      </c>
      <c r="K41" s="17" t="s">
        <v>618</v>
      </c>
    </row>
    <row r="42" spans="1:11" x14ac:dyDescent="0.2">
      <c r="A42" s="17">
        <v>40</v>
      </c>
      <c r="B42" s="17" t="s">
        <v>8</v>
      </c>
      <c r="C42" s="17" t="s">
        <v>101</v>
      </c>
      <c r="D42" s="17" t="s">
        <v>7</v>
      </c>
      <c r="E42" s="17" t="s">
        <v>32</v>
      </c>
      <c r="F42" s="17"/>
      <c r="G42" s="17" t="s">
        <v>102</v>
      </c>
      <c r="H42" s="18"/>
      <c r="I42" s="19">
        <v>42369</v>
      </c>
      <c r="J42" s="14">
        <v>1646000</v>
      </c>
      <c r="K42" s="17" t="s">
        <v>618</v>
      </c>
    </row>
    <row r="43" spans="1:11" x14ac:dyDescent="0.2">
      <c r="A43" s="17">
        <v>41</v>
      </c>
      <c r="B43" s="17" t="s">
        <v>8</v>
      </c>
      <c r="C43" s="17" t="s">
        <v>101</v>
      </c>
      <c r="D43" s="17" t="s">
        <v>13</v>
      </c>
      <c r="E43" s="17" t="s">
        <v>32</v>
      </c>
      <c r="F43" s="17"/>
      <c r="G43" s="17" t="s">
        <v>103</v>
      </c>
      <c r="H43" s="18"/>
      <c r="I43" s="19">
        <v>42369</v>
      </c>
      <c r="J43" s="14">
        <v>1646000</v>
      </c>
      <c r="K43" s="17" t="s">
        <v>618</v>
      </c>
    </row>
    <row r="44" spans="1:11" x14ac:dyDescent="0.2">
      <c r="A44" s="17">
        <v>42</v>
      </c>
      <c r="B44" s="17" t="s">
        <v>8</v>
      </c>
      <c r="C44" s="17" t="s">
        <v>101</v>
      </c>
      <c r="D44" s="17" t="s">
        <v>14</v>
      </c>
      <c r="E44" s="17" t="s">
        <v>32</v>
      </c>
      <c r="F44" s="17"/>
      <c r="G44" s="17" t="s">
        <v>104</v>
      </c>
      <c r="H44" s="18"/>
      <c r="I44" s="19">
        <v>42369</v>
      </c>
      <c r="J44" s="14">
        <v>1646000</v>
      </c>
      <c r="K44" s="17" t="s">
        <v>618</v>
      </c>
    </row>
    <row r="45" spans="1:11" x14ac:dyDescent="0.2">
      <c r="A45" s="17">
        <v>43</v>
      </c>
      <c r="B45" s="17" t="s">
        <v>8</v>
      </c>
      <c r="C45" s="17" t="s">
        <v>101</v>
      </c>
      <c r="D45" s="17" t="s">
        <v>15</v>
      </c>
      <c r="E45" s="17" t="s">
        <v>32</v>
      </c>
      <c r="F45" s="17"/>
      <c r="G45" s="17" t="s">
        <v>105</v>
      </c>
      <c r="H45" s="18"/>
      <c r="I45" s="19">
        <v>42369</v>
      </c>
      <c r="J45" s="14">
        <v>1646000</v>
      </c>
      <c r="K45" s="17" t="s">
        <v>618</v>
      </c>
    </row>
    <row r="46" spans="1:11" x14ac:dyDescent="0.2">
      <c r="A46" s="17">
        <v>44</v>
      </c>
      <c r="B46" s="17" t="s">
        <v>8</v>
      </c>
      <c r="C46" s="17" t="s">
        <v>101</v>
      </c>
      <c r="D46" s="17" t="s">
        <v>16</v>
      </c>
      <c r="E46" s="17" t="s">
        <v>32</v>
      </c>
      <c r="F46" s="17"/>
      <c r="G46" s="17" t="s">
        <v>106</v>
      </c>
      <c r="H46" s="18"/>
      <c r="I46" s="19">
        <v>42369</v>
      </c>
      <c r="J46" s="14">
        <v>1646000</v>
      </c>
      <c r="K46" s="17" t="s">
        <v>618</v>
      </c>
    </row>
    <row r="47" spans="1:11" x14ac:dyDescent="0.2">
      <c r="A47" s="17">
        <v>45</v>
      </c>
      <c r="B47" s="17" t="s">
        <v>8</v>
      </c>
      <c r="C47" s="17" t="s">
        <v>101</v>
      </c>
      <c r="D47" s="17" t="s">
        <v>17</v>
      </c>
      <c r="E47" s="17" t="s">
        <v>32</v>
      </c>
      <c r="F47" s="17"/>
      <c r="G47" s="17" t="s">
        <v>107</v>
      </c>
      <c r="H47" s="18"/>
      <c r="I47" s="19">
        <v>42369</v>
      </c>
      <c r="J47" s="14">
        <v>1646000</v>
      </c>
      <c r="K47" s="17" t="s">
        <v>618</v>
      </c>
    </row>
    <row r="48" spans="1:11" x14ac:dyDescent="0.2">
      <c r="A48" s="17">
        <v>46</v>
      </c>
      <c r="B48" s="17" t="s">
        <v>8</v>
      </c>
      <c r="C48" s="17" t="s">
        <v>101</v>
      </c>
      <c r="D48" s="17" t="s">
        <v>18</v>
      </c>
      <c r="E48" s="17" t="s">
        <v>32</v>
      </c>
      <c r="F48" s="17"/>
      <c r="G48" s="17" t="s">
        <v>108</v>
      </c>
      <c r="H48" s="18"/>
      <c r="I48" s="19">
        <v>42369</v>
      </c>
      <c r="J48" s="14">
        <v>1646000</v>
      </c>
      <c r="K48" s="17" t="s">
        <v>618</v>
      </c>
    </row>
    <row r="49" spans="1:11" x14ac:dyDescent="0.2">
      <c r="A49" s="17">
        <v>47</v>
      </c>
      <c r="B49" s="17" t="s">
        <v>8</v>
      </c>
      <c r="C49" s="17" t="s">
        <v>101</v>
      </c>
      <c r="D49" s="17" t="s">
        <v>19</v>
      </c>
      <c r="E49" s="17" t="s">
        <v>32</v>
      </c>
      <c r="F49" s="17"/>
      <c r="G49" s="17" t="s">
        <v>109</v>
      </c>
      <c r="H49" s="18"/>
      <c r="I49" s="19">
        <v>42369</v>
      </c>
      <c r="J49" s="14">
        <v>1646000</v>
      </c>
      <c r="K49" s="17" t="s">
        <v>618</v>
      </c>
    </row>
    <row r="50" spans="1:11" x14ac:dyDescent="0.2">
      <c r="A50" s="17">
        <v>48</v>
      </c>
      <c r="B50" s="17" t="s">
        <v>8</v>
      </c>
      <c r="C50" s="17" t="s">
        <v>101</v>
      </c>
      <c r="D50" s="17" t="s">
        <v>20</v>
      </c>
      <c r="E50" s="17" t="s">
        <v>32</v>
      </c>
      <c r="F50" s="17"/>
      <c r="G50" s="17" t="s">
        <v>110</v>
      </c>
      <c r="H50" s="18"/>
      <c r="I50" s="19">
        <v>42369</v>
      </c>
      <c r="J50" s="14">
        <v>1646000</v>
      </c>
      <c r="K50" s="17" t="s">
        <v>618</v>
      </c>
    </row>
    <row r="51" spans="1:11" x14ac:dyDescent="0.2">
      <c r="A51" s="17">
        <v>49</v>
      </c>
      <c r="B51" s="17" t="s">
        <v>8</v>
      </c>
      <c r="C51" s="17" t="s">
        <v>101</v>
      </c>
      <c r="D51" s="17" t="s">
        <v>21</v>
      </c>
      <c r="E51" s="17" t="s">
        <v>32</v>
      </c>
      <c r="F51" s="17"/>
      <c r="G51" s="17" t="s">
        <v>111</v>
      </c>
      <c r="H51" s="18"/>
      <c r="I51" s="19">
        <v>42369</v>
      </c>
      <c r="J51" s="14">
        <v>1646000</v>
      </c>
      <c r="K51" s="17" t="s">
        <v>618</v>
      </c>
    </row>
    <row r="52" spans="1:11" x14ac:dyDescent="0.2">
      <c r="A52" s="17">
        <v>50</v>
      </c>
      <c r="B52" s="17" t="s">
        <v>8</v>
      </c>
      <c r="C52" s="17" t="s">
        <v>112</v>
      </c>
      <c r="D52" s="17" t="s">
        <v>7</v>
      </c>
      <c r="E52" s="17" t="s">
        <v>9</v>
      </c>
      <c r="F52" s="17"/>
      <c r="G52" s="17" t="s">
        <v>113</v>
      </c>
      <c r="H52" s="18"/>
      <c r="I52" s="19">
        <v>43091</v>
      </c>
      <c r="J52" s="13">
        <v>752800</v>
      </c>
      <c r="K52" s="17" t="s">
        <v>618</v>
      </c>
    </row>
    <row r="53" spans="1:11" x14ac:dyDescent="0.2">
      <c r="A53" s="17">
        <v>51</v>
      </c>
      <c r="B53" s="17" t="s">
        <v>8</v>
      </c>
      <c r="C53" s="17" t="s">
        <v>112</v>
      </c>
      <c r="D53" s="17" t="s">
        <v>13</v>
      </c>
      <c r="E53" s="17" t="s">
        <v>9</v>
      </c>
      <c r="F53" s="17"/>
      <c r="G53" s="17" t="s">
        <v>114</v>
      </c>
      <c r="H53" s="18"/>
      <c r="I53" s="19">
        <v>43091</v>
      </c>
      <c r="J53" s="13">
        <v>752800</v>
      </c>
      <c r="K53" s="17" t="s">
        <v>618</v>
      </c>
    </row>
    <row r="54" spans="1:11" x14ac:dyDescent="0.2">
      <c r="A54" s="17">
        <v>52</v>
      </c>
      <c r="B54" s="17" t="s">
        <v>8</v>
      </c>
      <c r="C54" s="17" t="s">
        <v>112</v>
      </c>
      <c r="D54" s="17" t="s">
        <v>14</v>
      </c>
      <c r="E54" s="17" t="s">
        <v>9</v>
      </c>
      <c r="F54" s="17"/>
      <c r="G54" s="17" t="s">
        <v>115</v>
      </c>
      <c r="H54" s="18"/>
      <c r="I54" s="19">
        <v>43091</v>
      </c>
      <c r="J54" s="13">
        <v>752800</v>
      </c>
      <c r="K54" s="17" t="s">
        <v>618</v>
      </c>
    </row>
    <row r="55" spans="1:11" x14ac:dyDescent="0.2">
      <c r="A55" s="17">
        <v>53</v>
      </c>
      <c r="B55" s="17" t="s">
        <v>8</v>
      </c>
      <c r="C55" s="17" t="s">
        <v>112</v>
      </c>
      <c r="D55" s="17" t="s">
        <v>15</v>
      </c>
      <c r="E55" s="17" t="s">
        <v>9</v>
      </c>
      <c r="F55" s="17"/>
      <c r="G55" s="17" t="s">
        <v>116</v>
      </c>
      <c r="H55" s="18"/>
      <c r="I55" s="19">
        <v>43091</v>
      </c>
      <c r="J55" s="13">
        <v>752800</v>
      </c>
      <c r="K55" s="17" t="s">
        <v>618</v>
      </c>
    </row>
    <row r="56" spans="1:11" x14ac:dyDescent="0.2">
      <c r="A56" s="17">
        <v>54</v>
      </c>
      <c r="B56" s="17" t="s">
        <v>8</v>
      </c>
      <c r="C56" s="17" t="s">
        <v>112</v>
      </c>
      <c r="D56" s="17" t="s">
        <v>16</v>
      </c>
      <c r="E56" s="17" t="s">
        <v>9</v>
      </c>
      <c r="F56" s="17"/>
      <c r="G56" s="17" t="s">
        <v>117</v>
      </c>
      <c r="H56" s="18"/>
      <c r="I56" s="19">
        <v>43091</v>
      </c>
      <c r="J56" s="13">
        <v>752800</v>
      </c>
      <c r="K56" s="17" t="s">
        <v>618</v>
      </c>
    </row>
    <row r="57" spans="1:11" x14ac:dyDescent="0.2">
      <c r="A57" s="17">
        <v>55</v>
      </c>
      <c r="B57" s="17" t="s">
        <v>8</v>
      </c>
      <c r="C57" s="17" t="s">
        <v>112</v>
      </c>
      <c r="D57" s="17" t="s">
        <v>17</v>
      </c>
      <c r="E57" s="17" t="s">
        <v>9</v>
      </c>
      <c r="F57" s="17"/>
      <c r="G57" s="17" t="s">
        <v>118</v>
      </c>
      <c r="H57" s="18"/>
      <c r="I57" s="19">
        <v>43091</v>
      </c>
      <c r="J57" s="13">
        <v>752800</v>
      </c>
      <c r="K57" s="17" t="s">
        <v>618</v>
      </c>
    </row>
    <row r="58" spans="1:11" x14ac:dyDescent="0.2">
      <c r="A58" s="17">
        <v>56</v>
      </c>
      <c r="B58" s="17" t="s">
        <v>8</v>
      </c>
      <c r="C58" s="17" t="s">
        <v>112</v>
      </c>
      <c r="D58" s="17" t="s">
        <v>18</v>
      </c>
      <c r="E58" s="17" t="s">
        <v>9</v>
      </c>
      <c r="F58" s="17"/>
      <c r="G58" s="17" t="s">
        <v>119</v>
      </c>
      <c r="H58" s="18"/>
      <c r="I58" s="19">
        <v>43091</v>
      </c>
      <c r="J58" s="13">
        <v>752800</v>
      </c>
      <c r="K58" s="17" t="s">
        <v>618</v>
      </c>
    </row>
    <row r="59" spans="1:11" x14ac:dyDescent="0.2">
      <c r="A59" s="17">
        <v>57</v>
      </c>
      <c r="B59" s="17" t="s">
        <v>8</v>
      </c>
      <c r="C59" s="17" t="s">
        <v>112</v>
      </c>
      <c r="D59" s="17" t="s">
        <v>19</v>
      </c>
      <c r="E59" s="17" t="s">
        <v>9</v>
      </c>
      <c r="F59" s="17"/>
      <c r="G59" s="17" t="s">
        <v>120</v>
      </c>
      <c r="H59" s="18"/>
      <c r="I59" s="19">
        <v>43091</v>
      </c>
      <c r="J59" s="13">
        <v>752800</v>
      </c>
      <c r="K59" s="17" t="s">
        <v>618</v>
      </c>
    </row>
    <row r="60" spans="1:11" x14ac:dyDescent="0.2">
      <c r="A60" s="17">
        <v>58</v>
      </c>
      <c r="B60" s="17" t="s">
        <v>8</v>
      </c>
      <c r="C60" s="17" t="s">
        <v>112</v>
      </c>
      <c r="D60" s="17" t="s">
        <v>20</v>
      </c>
      <c r="E60" s="17" t="s">
        <v>9</v>
      </c>
      <c r="F60" s="17"/>
      <c r="G60" s="17" t="s">
        <v>121</v>
      </c>
      <c r="H60" s="18"/>
      <c r="I60" s="19">
        <v>43091</v>
      </c>
      <c r="J60" s="13">
        <v>752800</v>
      </c>
      <c r="K60" s="17" t="s">
        <v>618</v>
      </c>
    </row>
    <row r="61" spans="1:11" x14ac:dyDescent="0.2">
      <c r="A61" s="17">
        <v>59</v>
      </c>
      <c r="B61" s="17" t="s">
        <v>8</v>
      </c>
      <c r="C61" s="17" t="s">
        <v>112</v>
      </c>
      <c r="D61" s="17" t="s">
        <v>21</v>
      </c>
      <c r="E61" s="17" t="s">
        <v>9</v>
      </c>
      <c r="F61" s="17"/>
      <c r="G61" s="17" t="s">
        <v>122</v>
      </c>
      <c r="H61" s="18"/>
      <c r="I61" s="19">
        <v>43091</v>
      </c>
      <c r="J61" s="13">
        <v>752800</v>
      </c>
      <c r="K61" s="17" t="s">
        <v>618</v>
      </c>
    </row>
    <row r="62" spans="1:11" x14ac:dyDescent="0.2">
      <c r="A62" s="17">
        <v>60</v>
      </c>
      <c r="B62" s="17" t="s">
        <v>8</v>
      </c>
      <c r="C62" s="17" t="s">
        <v>112</v>
      </c>
      <c r="D62" s="17" t="s">
        <v>22</v>
      </c>
      <c r="E62" s="17" t="s">
        <v>9</v>
      </c>
      <c r="F62" s="17"/>
      <c r="G62" s="17" t="s">
        <v>123</v>
      </c>
      <c r="H62" s="18"/>
      <c r="I62" s="19">
        <v>42369</v>
      </c>
      <c r="J62" s="13">
        <v>823000</v>
      </c>
      <c r="K62" s="17" t="s">
        <v>618</v>
      </c>
    </row>
    <row r="63" spans="1:11" x14ac:dyDescent="0.2">
      <c r="A63" s="17">
        <v>61</v>
      </c>
      <c r="B63" s="17" t="s">
        <v>8</v>
      </c>
      <c r="C63" s="17" t="s">
        <v>112</v>
      </c>
      <c r="D63" s="17" t="s">
        <v>24</v>
      </c>
      <c r="E63" s="17" t="s">
        <v>9</v>
      </c>
      <c r="F63" s="17"/>
      <c r="G63" s="17" t="s">
        <v>124</v>
      </c>
      <c r="H63" s="18"/>
      <c r="I63" s="19">
        <v>42369</v>
      </c>
      <c r="J63" s="13">
        <v>823000</v>
      </c>
      <c r="K63" s="17" t="s">
        <v>618</v>
      </c>
    </row>
    <row r="64" spans="1:11" x14ac:dyDescent="0.2">
      <c r="A64" s="17">
        <v>62</v>
      </c>
      <c r="B64" s="17" t="s">
        <v>8</v>
      </c>
      <c r="C64" s="17" t="s">
        <v>112</v>
      </c>
      <c r="D64" s="17" t="s">
        <v>26</v>
      </c>
      <c r="E64" s="17" t="s">
        <v>9</v>
      </c>
      <c r="F64" s="17"/>
      <c r="G64" s="17" t="s">
        <v>125</v>
      </c>
      <c r="H64" s="18"/>
      <c r="I64" s="19">
        <v>42369</v>
      </c>
      <c r="J64" s="13">
        <v>823000</v>
      </c>
      <c r="K64" s="17" t="s">
        <v>618</v>
      </c>
    </row>
    <row r="65" spans="1:11" x14ac:dyDescent="0.2">
      <c r="A65" s="17">
        <v>63</v>
      </c>
      <c r="B65" s="17" t="s">
        <v>8</v>
      </c>
      <c r="C65" s="17" t="s">
        <v>112</v>
      </c>
      <c r="D65" s="17" t="s">
        <v>28</v>
      </c>
      <c r="E65" s="17" t="s">
        <v>9</v>
      </c>
      <c r="F65" s="17"/>
      <c r="G65" s="17" t="s">
        <v>126</v>
      </c>
      <c r="H65" s="18"/>
      <c r="I65" s="19">
        <v>42369</v>
      </c>
      <c r="J65" s="13">
        <v>823000</v>
      </c>
      <c r="K65" s="17" t="s">
        <v>618</v>
      </c>
    </row>
    <row r="66" spans="1:11" x14ac:dyDescent="0.2">
      <c r="A66" s="17">
        <v>64</v>
      </c>
      <c r="B66" s="17" t="s">
        <v>8</v>
      </c>
      <c r="C66" s="17" t="s">
        <v>112</v>
      </c>
      <c r="D66" s="17" t="s">
        <v>29</v>
      </c>
      <c r="E66" s="17" t="s">
        <v>9</v>
      </c>
      <c r="F66" s="17"/>
      <c r="G66" s="17" t="s">
        <v>127</v>
      </c>
      <c r="H66" s="18"/>
      <c r="I66" s="19">
        <v>42369</v>
      </c>
      <c r="J66" s="13">
        <v>823000</v>
      </c>
      <c r="K66" s="17" t="s">
        <v>618</v>
      </c>
    </row>
    <row r="67" spans="1:11" x14ac:dyDescent="0.2">
      <c r="A67" s="17">
        <v>65</v>
      </c>
      <c r="B67" s="17" t="s">
        <v>8</v>
      </c>
      <c r="C67" s="17" t="s">
        <v>112</v>
      </c>
      <c r="D67" s="17" t="s">
        <v>31</v>
      </c>
      <c r="E67" s="17" t="s">
        <v>9</v>
      </c>
      <c r="F67" s="17"/>
      <c r="G67" s="17" t="s">
        <v>128</v>
      </c>
      <c r="H67" s="18"/>
      <c r="I67" s="19">
        <v>42369</v>
      </c>
      <c r="J67" s="13">
        <v>823000</v>
      </c>
      <c r="K67" s="17" t="s">
        <v>618</v>
      </c>
    </row>
    <row r="68" spans="1:11" x14ac:dyDescent="0.2">
      <c r="A68" s="17">
        <v>66</v>
      </c>
      <c r="B68" s="17" t="s">
        <v>8</v>
      </c>
      <c r="C68" s="17" t="s">
        <v>112</v>
      </c>
      <c r="D68" s="17" t="s">
        <v>57</v>
      </c>
      <c r="E68" s="17" t="s">
        <v>9</v>
      </c>
      <c r="F68" s="17"/>
      <c r="G68" s="17" t="s">
        <v>129</v>
      </c>
      <c r="H68" s="18"/>
      <c r="I68" s="19">
        <v>42369</v>
      </c>
      <c r="J68" s="13">
        <v>823000</v>
      </c>
      <c r="K68" s="17" t="s">
        <v>618</v>
      </c>
    </row>
    <row r="69" spans="1:11" x14ac:dyDescent="0.2">
      <c r="A69" s="17">
        <v>67</v>
      </c>
      <c r="B69" s="17" t="s">
        <v>8</v>
      </c>
      <c r="C69" s="17" t="s">
        <v>112</v>
      </c>
      <c r="D69" s="17" t="s">
        <v>59</v>
      </c>
      <c r="E69" s="17" t="s">
        <v>9</v>
      </c>
      <c r="F69" s="17"/>
      <c r="G69" s="17" t="s">
        <v>130</v>
      </c>
      <c r="H69" s="18"/>
      <c r="I69" s="19">
        <v>42369</v>
      </c>
      <c r="J69" s="13">
        <v>823000</v>
      </c>
      <c r="K69" s="17" t="s">
        <v>618</v>
      </c>
    </row>
    <row r="70" spans="1:11" x14ac:dyDescent="0.2">
      <c r="A70" s="17">
        <v>68</v>
      </c>
      <c r="B70" s="17" t="s">
        <v>8</v>
      </c>
      <c r="C70" s="17" t="s">
        <v>112</v>
      </c>
      <c r="D70" s="17" t="s">
        <v>61</v>
      </c>
      <c r="E70" s="17" t="s">
        <v>9</v>
      </c>
      <c r="F70" s="17"/>
      <c r="G70" s="17" t="s">
        <v>131</v>
      </c>
      <c r="H70" s="18"/>
      <c r="I70" s="19">
        <v>42369</v>
      </c>
      <c r="J70" s="13">
        <v>823000</v>
      </c>
      <c r="K70" s="17" t="s">
        <v>618</v>
      </c>
    </row>
    <row r="71" spans="1:11" x14ac:dyDescent="0.2">
      <c r="A71" s="17">
        <v>69</v>
      </c>
      <c r="B71" s="17" t="s">
        <v>8</v>
      </c>
      <c r="C71" s="17" t="s">
        <v>112</v>
      </c>
      <c r="D71" s="17" t="s">
        <v>63</v>
      </c>
      <c r="E71" s="17" t="s">
        <v>9</v>
      </c>
      <c r="F71" s="17"/>
      <c r="G71" s="17" t="s">
        <v>132</v>
      </c>
      <c r="H71" s="18"/>
      <c r="I71" s="19">
        <v>42369</v>
      </c>
      <c r="J71" s="13">
        <v>823000</v>
      </c>
      <c r="K71" s="17" t="s">
        <v>618</v>
      </c>
    </row>
    <row r="72" spans="1:11" x14ac:dyDescent="0.2">
      <c r="A72" s="17">
        <v>70</v>
      </c>
      <c r="B72" s="17" t="s">
        <v>8</v>
      </c>
      <c r="C72" s="17" t="s">
        <v>112</v>
      </c>
      <c r="D72" s="17" t="s">
        <v>65</v>
      </c>
      <c r="E72" s="17" t="s">
        <v>9</v>
      </c>
      <c r="F72" s="17"/>
      <c r="G72" s="17" t="s">
        <v>133</v>
      </c>
      <c r="H72" s="18"/>
      <c r="I72" s="19">
        <v>42369</v>
      </c>
      <c r="J72" s="13">
        <v>823000</v>
      </c>
      <c r="K72" s="17" t="s">
        <v>618</v>
      </c>
    </row>
    <row r="73" spans="1:11" x14ac:dyDescent="0.2">
      <c r="A73" s="17">
        <v>71</v>
      </c>
      <c r="B73" s="17" t="s">
        <v>8</v>
      </c>
      <c r="C73" s="17" t="s">
        <v>112</v>
      </c>
      <c r="D73" s="17" t="s">
        <v>67</v>
      </c>
      <c r="E73" s="17" t="s">
        <v>9</v>
      </c>
      <c r="F73" s="17"/>
      <c r="G73" s="17" t="s">
        <v>134</v>
      </c>
      <c r="H73" s="18"/>
      <c r="I73" s="19">
        <v>42369</v>
      </c>
      <c r="J73" s="13">
        <v>823000</v>
      </c>
      <c r="K73" s="17" t="s">
        <v>618</v>
      </c>
    </row>
    <row r="74" spans="1:11" x14ac:dyDescent="0.2">
      <c r="A74" s="17">
        <v>72</v>
      </c>
      <c r="B74" s="17" t="s">
        <v>8</v>
      </c>
      <c r="C74" s="17" t="s">
        <v>112</v>
      </c>
      <c r="D74" s="17" t="s">
        <v>69</v>
      </c>
      <c r="E74" s="17" t="s">
        <v>9</v>
      </c>
      <c r="F74" s="17"/>
      <c r="G74" s="17" t="s">
        <v>135</v>
      </c>
      <c r="H74" s="18"/>
      <c r="I74" s="19">
        <v>42369</v>
      </c>
      <c r="J74" s="13">
        <v>823000</v>
      </c>
      <c r="K74" s="17" t="s">
        <v>618</v>
      </c>
    </row>
    <row r="75" spans="1:11" x14ac:dyDescent="0.2">
      <c r="A75" s="17">
        <v>73</v>
      </c>
      <c r="B75" s="17" t="s">
        <v>8</v>
      </c>
      <c r="C75" s="17" t="s">
        <v>112</v>
      </c>
      <c r="D75" s="17" t="s">
        <v>71</v>
      </c>
      <c r="E75" s="17" t="s">
        <v>9</v>
      </c>
      <c r="F75" s="17"/>
      <c r="G75" s="17" t="s">
        <v>136</v>
      </c>
      <c r="H75" s="18"/>
      <c r="I75" s="19">
        <v>42369</v>
      </c>
      <c r="J75" s="13">
        <v>823000</v>
      </c>
      <c r="K75" s="17" t="s">
        <v>618</v>
      </c>
    </row>
    <row r="76" spans="1:11" x14ac:dyDescent="0.2">
      <c r="A76" s="17">
        <v>74</v>
      </c>
      <c r="B76" s="17" t="s">
        <v>8</v>
      </c>
      <c r="C76" s="17" t="s">
        <v>112</v>
      </c>
      <c r="D76" s="17" t="s">
        <v>73</v>
      </c>
      <c r="E76" s="17" t="s">
        <v>9</v>
      </c>
      <c r="F76" s="17"/>
      <c r="G76" s="17" t="s">
        <v>137</v>
      </c>
      <c r="H76" s="18"/>
      <c r="I76" s="19">
        <v>42369</v>
      </c>
      <c r="J76" s="13">
        <v>823000</v>
      </c>
      <c r="K76" s="17" t="s">
        <v>618</v>
      </c>
    </row>
    <row r="77" spans="1:11" x14ac:dyDescent="0.2">
      <c r="A77" s="17">
        <v>75</v>
      </c>
      <c r="B77" s="17" t="s">
        <v>8</v>
      </c>
      <c r="C77" s="17" t="s">
        <v>112</v>
      </c>
      <c r="D77" s="17" t="s">
        <v>75</v>
      </c>
      <c r="E77" s="17" t="s">
        <v>9</v>
      </c>
      <c r="F77" s="17"/>
      <c r="G77" s="17" t="s">
        <v>138</v>
      </c>
      <c r="H77" s="18"/>
      <c r="I77" s="19">
        <v>42369</v>
      </c>
      <c r="J77" s="13">
        <v>823000</v>
      </c>
      <c r="K77" s="17" t="s">
        <v>618</v>
      </c>
    </row>
    <row r="78" spans="1:11" x14ac:dyDescent="0.2">
      <c r="A78" s="17">
        <v>76</v>
      </c>
      <c r="B78" s="17" t="s">
        <v>8</v>
      </c>
      <c r="C78" s="17" t="s">
        <v>112</v>
      </c>
      <c r="D78" s="17" t="s">
        <v>77</v>
      </c>
      <c r="E78" s="17" t="s">
        <v>9</v>
      </c>
      <c r="F78" s="17"/>
      <c r="G78" s="17" t="s">
        <v>139</v>
      </c>
      <c r="H78" s="18"/>
      <c r="I78" s="19">
        <v>42369</v>
      </c>
      <c r="J78" s="13">
        <v>823000</v>
      </c>
      <c r="K78" s="17" t="s">
        <v>618</v>
      </c>
    </row>
    <row r="79" spans="1:11" x14ac:dyDescent="0.2">
      <c r="A79" s="17">
        <v>77</v>
      </c>
      <c r="B79" s="17" t="s">
        <v>8</v>
      </c>
      <c r="C79" s="17" t="s">
        <v>112</v>
      </c>
      <c r="D79" s="17" t="s">
        <v>79</v>
      </c>
      <c r="E79" s="17" t="s">
        <v>9</v>
      </c>
      <c r="F79" s="17"/>
      <c r="G79" s="17" t="s">
        <v>140</v>
      </c>
      <c r="H79" s="18"/>
      <c r="I79" s="19">
        <v>42369</v>
      </c>
      <c r="J79" s="13">
        <v>823000</v>
      </c>
      <c r="K79" s="17" t="s">
        <v>618</v>
      </c>
    </row>
    <row r="80" spans="1:11" x14ac:dyDescent="0.2">
      <c r="A80" s="17">
        <v>78</v>
      </c>
      <c r="B80" s="17" t="s">
        <v>8</v>
      </c>
      <c r="C80" s="17" t="s">
        <v>112</v>
      </c>
      <c r="D80" s="17" t="s">
        <v>81</v>
      </c>
      <c r="E80" s="17" t="s">
        <v>9</v>
      </c>
      <c r="F80" s="17"/>
      <c r="G80" s="17" t="s">
        <v>141</v>
      </c>
      <c r="H80" s="18"/>
      <c r="I80" s="19">
        <v>42369</v>
      </c>
      <c r="J80" s="13">
        <v>823000</v>
      </c>
      <c r="K80" s="17" t="s">
        <v>618</v>
      </c>
    </row>
    <row r="81" spans="1:11" x14ac:dyDescent="0.2">
      <c r="A81" s="17">
        <v>79</v>
      </c>
      <c r="B81" s="17" t="s">
        <v>8</v>
      </c>
      <c r="C81" s="17" t="s">
        <v>112</v>
      </c>
      <c r="D81" s="17" t="s">
        <v>83</v>
      </c>
      <c r="E81" s="17" t="s">
        <v>9</v>
      </c>
      <c r="F81" s="17"/>
      <c r="G81" s="17" t="s">
        <v>142</v>
      </c>
      <c r="H81" s="18"/>
      <c r="I81" s="19">
        <v>42369</v>
      </c>
      <c r="J81" s="13">
        <v>823000</v>
      </c>
      <c r="K81" s="17" t="s">
        <v>618</v>
      </c>
    </row>
    <row r="82" spans="1:11" x14ac:dyDescent="0.2">
      <c r="A82" s="17">
        <v>80</v>
      </c>
      <c r="B82" s="17" t="s">
        <v>8</v>
      </c>
      <c r="C82" s="17" t="s">
        <v>112</v>
      </c>
      <c r="D82" s="17" t="s">
        <v>85</v>
      </c>
      <c r="E82" s="17" t="s">
        <v>9</v>
      </c>
      <c r="F82" s="17"/>
      <c r="G82" s="17" t="s">
        <v>143</v>
      </c>
      <c r="H82" s="18"/>
      <c r="I82" s="19">
        <v>42369</v>
      </c>
      <c r="J82" s="13">
        <v>823000</v>
      </c>
      <c r="K82" s="17" t="s">
        <v>618</v>
      </c>
    </row>
    <row r="83" spans="1:11" x14ac:dyDescent="0.2">
      <c r="A83" s="17">
        <v>81</v>
      </c>
      <c r="B83" s="17" t="s">
        <v>8</v>
      </c>
      <c r="C83" s="17" t="s">
        <v>112</v>
      </c>
      <c r="D83" s="17" t="s">
        <v>87</v>
      </c>
      <c r="E83" s="17" t="s">
        <v>9</v>
      </c>
      <c r="F83" s="17"/>
      <c r="G83" s="17" t="s">
        <v>144</v>
      </c>
      <c r="H83" s="18"/>
      <c r="I83" s="19">
        <v>42369</v>
      </c>
      <c r="J83" s="13">
        <v>823000</v>
      </c>
      <c r="K83" s="17" t="s">
        <v>618</v>
      </c>
    </row>
    <row r="84" spans="1:11" x14ac:dyDescent="0.2">
      <c r="A84" s="17">
        <v>82</v>
      </c>
      <c r="B84" s="17" t="s">
        <v>8</v>
      </c>
      <c r="C84" s="17" t="s">
        <v>112</v>
      </c>
      <c r="D84" s="17" t="s">
        <v>89</v>
      </c>
      <c r="E84" s="17" t="s">
        <v>9</v>
      </c>
      <c r="F84" s="17"/>
      <c r="G84" s="17" t="s">
        <v>145</v>
      </c>
      <c r="H84" s="18"/>
      <c r="I84" s="19">
        <v>42369</v>
      </c>
      <c r="J84" s="13">
        <v>823000</v>
      </c>
      <c r="K84" s="17" t="s">
        <v>618</v>
      </c>
    </row>
    <row r="85" spans="1:11" x14ac:dyDescent="0.2">
      <c r="A85" s="17">
        <v>83</v>
      </c>
      <c r="B85" s="17" t="s">
        <v>8</v>
      </c>
      <c r="C85" s="17" t="s">
        <v>112</v>
      </c>
      <c r="D85" s="17" t="s">
        <v>91</v>
      </c>
      <c r="E85" s="17" t="s">
        <v>9</v>
      </c>
      <c r="F85" s="17"/>
      <c r="G85" s="17" t="s">
        <v>146</v>
      </c>
      <c r="H85" s="18"/>
      <c r="I85" s="19">
        <v>42369</v>
      </c>
      <c r="J85" s="13">
        <v>823000</v>
      </c>
      <c r="K85" s="17" t="s">
        <v>618</v>
      </c>
    </row>
    <row r="86" spans="1:11" x14ac:dyDescent="0.2">
      <c r="A86" s="17">
        <v>84</v>
      </c>
      <c r="B86" s="17" t="s">
        <v>8</v>
      </c>
      <c r="C86" s="17" t="s">
        <v>112</v>
      </c>
      <c r="D86" s="17" t="s">
        <v>93</v>
      </c>
      <c r="E86" s="17" t="s">
        <v>9</v>
      </c>
      <c r="F86" s="17"/>
      <c r="G86" s="17" t="s">
        <v>147</v>
      </c>
      <c r="H86" s="18"/>
      <c r="I86" s="19">
        <v>42369</v>
      </c>
      <c r="J86" s="13">
        <v>823000</v>
      </c>
      <c r="K86" s="17" t="s">
        <v>618</v>
      </c>
    </row>
    <row r="87" spans="1:11" x14ac:dyDescent="0.2">
      <c r="A87" s="17">
        <v>85</v>
      </c>
      <c r="B87" s="17" t="s">
        <v>8</v>
      </c>
      <c r="C87" s="17" t="s">
        <v>112</v>
      </c>
      <c r="D87" s="17" t="s">
        <v>148</v>
      </c>
      <c r="E87" s="17" t="s">
        <v>9</v>
      </c>
      <c r="F87" s="17"/>
      <c r="G87" s="17" t="s">
        <v>149</v>
      </c>
      <c r="H87" s="18"/>
      <c r="I87" s="19">
        <v>42369</v>
      </c>
      <c r="J87" s="13">
        <v>823000</v>
      </c>
      <c r="K87" s="17" t="s">
        <v>618</v>
      </c>
    </row>
    <row r="88" spans="1:11" x14ac:dyDescent="0.2">
      <c r="A88" s="17">
        <v>86</v>
      </c>
      <c r="B88" s="17" t="s">
        <v>8</v>
      </c>
      <c r="C88" s="17" t="s">
        <v>112</v>
      </c>
      <c r="D88" s="17" t="s">
        <v>150</v>
      </c>
      <c r="E88" s="17" t="s">
        <v>9</v>
      </c>
      <c r="F88" s="17"/>
      <c r="G88" s="17" t="s">
        <v>151</v>
      </c>
      <c r="H88" s="18"/>
      <c r="I88" s="19">
        <v>42369</v>
      </c>
      <c r="J88" s="13">
        <v>823000</v>
      </c>
      <c r="K88" s="17" t="s">
        <v>618</v>
      </c>
    </row>
    <row r="89" spans="1:11" x14ac:dyDescent="0.2">
      <c r="A89" s="17">
        <v>87</v>
      </c>
      <c r="B89" s="17" t="s">
        <v>8</v>
      </c>
      <c r="C89" s="17" t="s">
        <v>112</v>
      </c>
      <c r="D89" s="17" t="s">
        <v>152</v>
      </c>
      <c r="E89" s="17" t="s">
        <v>9</v>
      </c>
      <c r="F89" s="17"/>
      <c r="G89" s="17" t="s">
        <v>153</v>
      </c>
      <c r="H89" s="18"/>
      <c r="I89" s="19">
        <v>42369</v>
      </c>
      <c r="J89" s="13">
        <v>823000</v>
      </c>
      <c r="K89" s="17" t="s">
        <v>618</v>
      </c>
    </row>
    <row r="90" spans="1:11" x14ac:dyDescent="0.2">
      <c r="A90" s="17">
        <v>88</v>
      </c>
      <c r="B90" s="17" t="s">
        <v>8</v>
      </c>
      <c r="C90" s="17" t="s">
        <v>112</v>
      </c>
      <c r="D90" s="17" t="s">
        <v>154</v>
      </c>
      <c r="E90" s="17" t="s">
        <v>9</v>
      </c>
      <c r="F90" s="17"/>
      <c r="G90" s="17" t="s">
        <v>155</v>
      </c>
      <c r="H90" s="18"/>
      <c r="I90" s="19">
        <v>42369</v>
      </c>
      <c r="J90" s="13">
        <v>823000</v>
      </c>
      <c r="K90" s="17" t="s">
        <v>618</v>
      </c>
    </row>
    <row r="91" spans="1:11" x14ac:dyDescent="0.2">
      <c r="A91" s="17">
        <v>89</v>
      </c>
      <c r="B91" s="17" t="s">
        <v>8</v>
      </c>
      <c r="C91" s="17" t="s">
        <v>112</v>
      </c>
      <c r="D91" s="17" t="s">
        <v>156</v>
      </c>
      <c r="E91" s="17" t="s">
        <v>9</v>
      </c>
      <c r="F91" s="17"/>
      <c r="G91" s="17" t="s">
        <v>157</v>
      </c>
      <c r="H91" s="18"/>
      <c r="I91" s="19">
        <v>42369</v>
      </c>
      <c r="J91" s="13">
        <v>823000</v>
      </c>
      <c r="K91" s="17" t="s">
        <v>618</v>
      </c>
    </row>
    <row r="92" spans="1:11" x14ac:dyDescent="0.2">
      <c r="A92" s="17">
        <v>90</v>
      </c>
      <c r="B92" s="17" t="s">
        <v>8</v>
      </c>
      <c r="C92" s="17" t="s">
        <v>112</v>
      </c>
      <c r="D92" s="17" t="s">
        <v>158</v>
      </c>
      <c r="E92" s="17" t="s">
        <v>9</v>
      </c>
      <c r="F92" s="17"/>
      <c r="G92" s="17" t="s">
        <v>159</v>
      </c>
      <c r="H92" s="18"/>
      <c r="I92" s="19">
        <v>42036</v>
      </c>
      <c r="J92" s="13">
        <v>1134600</v>
      </c>
      <c r="K92" s="17" t="s">
        <v>618</v>
      </c>
    </row>
    <row r="93" spans="1:11" x14ac:dyDescent="0.2">
      <c r="A93" s="17">
        <v>91</v>
      </c>
      <c r="B93" s="17" t="s">
        <v>8</v>
      </c>
      <c r="C93" s="17" t="s">
        <v>112</v>
      </c>
      <c r="D93" s="17" t="s">
        <v>160</v>
      </c>
      <c r="E93" s="17" t="s">
        <v>9</v>
      </c>
      <c r="F93" s="17"/>
      <c r="G93" s="17" t="s">
        <v>161</v>
      </c>
      <c r="H93" s="18"/>
      <c r="I93" s="19">
        <v>42036</v>
      </c>
      <c r="J93" s="13">
        <v>1134600</v>
      </c>
      <c r="K93" s="17" t="s">
        <v>618</v>
      </c>
    </row>
    <row r="94" spans="1:11" x14ac:dyDescent="0.2">
      <c r="A94" s="17">
        <v>92</v>
      </c>
      <c r="B94" s="17" t="s">
        <v>8</v>
      </c>
      <c r="C94" s="17" t="s">
        <v>112</v>
      </c>
      <c r="D94" s="17" t="s">
        <v>162</v>
      </c>
      <c r="E94" s="17" t="s">
        <v>9</v>
      </c>
      <c r="F94" s="17"/>
      <c r="G94" s="17" t="s">
        <v>163</v>
      </c>
      <c r="H94" s="18"/>
      <c r="I94" s="19">
        <v>42036</v>
      </c>
      <c r="J94" s="13">
        <v>1134600</v>
      </c>
      <c r="K94" s="17" t="s">
        <v>618</v>
      </c>
    </row>
    <row r="95" spans="1:11" x14ac:dyDescent="0.2">
      <c r="A95" s="17">
        <v>93</v>
      </c>
      <c r="B95" s="17" t="s">
        <v>8</v>
      </c>
      <c r="C95" s="17" t="s">
        <v>112</v>
      </c>
      <c r="D95" s="17" t="s">
        <v>164</v>
      </c>
      <c r="E95" s="17" t="s">
        <v>9</v>
      </c>
      <c r="F95" s="17"/>
      <c r="G95" s="17" t="s">
        <v>165</v>
      </c>
      <c r="H95" s="18"/>
      <c r="I95" s="19">
        <v>42036</v>
      </c>
      <c r="J95" s="13">
        <v>1134600</v>
      </c>
      <c r="K95" s="17" t="s">
        <v>618</v>
      </c>
    </row>
    <row r="96" spans="1:11" x14ac:dyDescent="0.2">
      <c r="A96" s="17">
        <v>94</v>
      </c>
      <c r="B96" s="17" t="s">
        <v>8</v>
      </c>
      <c r="C96" s="17" t="s">
        <v>112</v>
      </c>
      <c r="D96" s="17" t="s">
        <v>166</v>
      </c>
      <c r="E96" s="17" t="s">
        <v>9</v>
      </c>
      <c r="F96" s="17"/>
      <c r="G96" s="17" t="s">
        <v>167</v>
      </c>
      <c r="H96" s="18"/>
      <c r="I96" s="19">
        <v>42036</v>
      </c>
      <c r="J96" s="13">
        <v>1134600</v>
      </c>
      <c r="K96" s="17" t="s">
        <v>618</v>
      </c>
    </row>
    <row r="97" spans="1:11" x14ac:dyDescent="0.2">
      <c r="A97" s="17">
        <v>95</v>
      </c>
      <c r="B97" s="17" t="s">
        <v>8</v>
      </c>
      <c r="C97" s="17" t="s">
        <v>112</v>
      </c>
      <c r="D97" s="17" t="s">
        <v>168</v>
      </c>
      <c r="E97" s="17" t="s">
        <v>9</v>
      </c>
      <c r="F97" s="17"/>
      <c r="G97" s="17" t="s">
        <v>169</v>
      </c>
      <c r="H97" s="18"/>
      <c r="I97" s="19">
        <v>42036</v>
      </c>
      <c r="J97" s="13">
        <v>1134600</v>
      </c>
      <c r="K97" s="17" t="s">
        <v>618</v>
      </c>
    </row>
    <row r="98" spans="1:11" x14ac:dyDescent="0.2">
      <c r="A98" s="17">
        <v>96</v>
      </c>
      <c r="B98" s="17" t="s">
        <v>8</v>
      </c>
      <c r="C98" s="17" t="s">
        <v>112</v>
      </c>
      <c r="D98" s="17" t="s">
        <v>170</v>
      </c>
      <c r="E98" s="17" t="s">
        <v>9</v>
      </c>
      <c r="F98" s="17"/>
      <c r="G98" s="17" t="s">
        <v>171</v>
      </c>
      <c r="H98" s="18"/>
      <c r="I98" s="19">
        <v>42036</v>
      </c>
      <c r="J98" s="13">
        <v>1134600</v>
      </c>
      <c r="K98" s="17" t="s">
        <v>618</v>
      </c>
    </row>
    <row r="99" spans="1:11" x14ac:dyDescent="0.2">
      <c r="A99" s="17">
        <v>97</v>
      </c>
      <c r="B99" s="17" t="s">
        <v>8</v>
      </c>
      <c r="C99" s="17" t="s">
        <v>112</v>
      </c>
      <c r="D99" s="17" t="s">
        <v>172</v>
      </c>
      <c r="E99" s="17" t="s">
        <v>9</v>
      </c>
      <c r="F99" s="17"/>
      <c r="G99" s="17" t="s">
        <v>173</v>
      </c>
      <c r="H99" s="18"/>
      <c r="I99" s="19">
        <v>42036</v>
      </c>
      <c r="J99" s="13">
        <v>1134600</v>
      </c>
      <c r="K99" s="17" t="s">
        <v>618</v>
      </c>
    </row>
    <row r="100" spans="1:11" x14ac:dyDescent="0.2">
      <c r="A100" s="17">
        <v>98</v>
      </c>
      <c r="B100" s="17" t="s">
        <v>8</v>
      </c>
      <c r="C100" s="17" t="s">
        <v>112</v>
      </c>
      <c r="D100" s="17" t="s">
        <v>174</v>
      </c>
      <c r="E100" s="17" t="s">
        <v>9</v>
      </c>
      <c r="F100" s="17"/>
      <c r="G100" s="17" t="s">
        <v>175</v>
      </c>
      <c r="H100" s="18"/>
      <c r="I100" s="19">
        <v>42036</v>
      </c>
      <c r="J100" s="13">
        <v>1134600</v>
      </c>
      <c r="K100" s="17" t="s">
        <v>618</v>
      </c>
    </row>
    <row r="101" spans="1:11" x14ac:dyDescent="0.2">
      <c r="A101" s="17">
        <v>99</v>
      </c>
      <c r="B101" s="17" t="s">
        <v>8</v>
      </c>
      <c r="C101" s="17" t="s">
        <v>112</v>
      </c>
      <c r="D101" s="17" t="s">
        <v>176</v>
      </c>
      <c r="E101" s="17" t="s">
        <v>9</v>
      </c>
      <c r="F101" s="17"/>
      <c r="G101" s="17" t="s">
        <v>177</v>
      </c>
      <c r="H101" s="18"/>
      <c r="I101" s="19">
        <v>42036</v>
      </c>
      <c r="J101" s="13">
        <v>1134600</v>
      </c>
      <c r="K101" s="17" t="s">
        <v>618</v>
      </c>
    </row>
    <row r="102" spans="1:11" x14ac:dyDescent="0.2">
      <c r="A102" s="17">
        <v>100</v>
      </c>
      <c r="B102" s="17" t="s">
        <v>8</v>
      </c>
      <c r="C102" s="17" t="s">
        <v>112</v>
      </c>
      <c r="D102" s="17" t="s">
        <v>178</v>
      </c>
      <c r="E102" s="17" t="s">
        <v>9</v>
      </c>
      <c r="F102" s="17"/>
      <c r="G102" s="17" t="s">
        <v>179</v>
      </c>
      <c r="H102" s="18"/>
      <c r="I102" s="19">
        <v>42036</v>
      </c>
      <c r="J102" s="13">
        <v>504150</v>
      </c>
      <c r="K102" s="17" t="s">
        <v>618</v>
      </c>
    </row>
    <row r="103" spans="1:11" x14ac:dyDescent="0.2">
      <c r="A103" s="17">
        <v>101</v>
      </c>
      <c r="B103" s="17" t="s">
        <v>8</v>
      </c>
      <c r="C103" s="17" t="s">
        <v>112</v>
      </c>
      <c r="D103" s="17" t="s">
        <v>180</v>
      </c>
      <c r="E103" s="17" t="s">
        <v>9</v>
      </c>
      <c r="F103" s="17"/>
      <c r="G103" s="17" t="s">
        <v>181</v>
      </c>
      <c r="H103" s="18"/>
      <c r="I103" s="19">
        <v>42036</v>
      </c>
      <c r="J103" s="13">
        <v>504150</v>
      </c>
      <c r="K103" s="17" t="s">
        <v>618</v>
      </c>
    </row>
    <row r="104" spans="1:11" x14ac:dyDescent="0.2">
      <c r="A104" s="17">
        <v>102</v>
      </c>
      <c r="B104" s="17" t="s">
        <v>8</v>
      </c>
      <c r="C104" s="17" t="s">
        <v>112</v>
      </c>
      <c r="D104" s="17" t="s">
        <v>182</v>
      </c>
      <c r="E104" s="17" t="s">
        <v>9</v>
      </c>
      <c r="F104" s="17"/>
      <c r="G104" s="17" t="s">
        <v>183</v>
      </c>
      <c r="H104" s="18"/>
      <c r="I104" s="19">
        <v>42036</v>
      </c>
      <c r="J104" s="13">
        <v>504150</v>
      </c>
      <c r="K104" s="17" t="s">
        <v>618</v>
      </c>
    </row>
    <row r="105" spans="1:11" x14ac:dyDescent="0.2">
      <c r="A105" s="17">
        <v>103</v>
      </c>
      <c r="B105" s="17" t="s">
        <v>8</v>
      </c>
      <c r="C105" s="17" t="s">
        <v>112</v>
      </c>
      <c r="D105" s="17" t="s">
        <v>184</v>
      </c>
      <c r="E105" s="17" t="s">
        <v>9</v>
      </c>
      <c r="F105" s="17"/>
      <c r="G105" s="17" t="s">
        <v>185</v>
      </c>
      <c r="H105" s="18"/>
      <c r="I105" s="19">
        <v>42036</v>
      </c>
      <c r="J105" s="13">
        <v>504150</v>
      </c>
      <c r="K105" s="17" t="s">
        <v>618</v>
      </c>
    </row>
    <row r="106" spans="1:11" x14ac:dyDescent="0.2">
      <c r="A106" s="17">
        <v>104</v>
      </c>
      <c r="B106" s="17" t="s">
        <v>8</v>
      </c>
      <c r="C106" s="17" t="s">
        <v>112</v>
      </c>
      <c r="D106" s="17" t="s">
        <v>186</v>
      </c>
      <c r="E106" s="17" t="s">
        <v>9</v>
      </c>
      <c r="F106" s="17"/>
      <c r="G106" s="17" t="s">
        <v>187</v>
      </c>
      <c r="H106" s="18"/>
      <c r="I106" s="19">
        <v>42036</v>
      </c>
      <c r="J106" s="13">
        <v>504150</v>
      </c>
      <c r="K106" s="17" t="s">
        <v>618</v>
      </c>
    </row>
    <row r="107" spans="1:11" x14ac:dyDescent="0.2">
      <c r="A107" s="17">
        <v>105</v>
      </c>
      <c r="B107" s="17" t="s">
        <v>8</v>
      </c>
      <c r="C107" s="17" t="s">
        <v>112</v>
      </c>
      <c r="D107" s="17" t="s">
        <v>188</v>
      </c>
      <c r="E107" s="17" t="s">
        <v>9</v>
      </c>
      <c r="F107" s="17"/>
      <c r="G107" s="17" t="s">
        <v>189</v>
      </c>
      <c r="H107" s="18"/>
      <c r="I107" s="19">
        <v>42036</v>
      </c>
      <c r="J107" s="13">
        <v>534015</v>
      </c>
      <c r="K107" s="17" t="s">
        <v>618</v>
      </c>
    </row>
    <row r="108" spans="1:11" x14ac:dyDescent="0.2">
      <c r="A108" s="17">
        <v>106</v>
      </c>
      <c r="B108" s="17" t="s">
        <v>8</v>
      </c>
      <c r="C108" s="17" t="s">
        <v>112</v>
      </c>
      <c r="D108" s="17" t="s">
        <v>190</v>
      </c>
      <c r="E108" s="17" t="s">
        <v>9</v>
      </c>
      <c r="F108" s="17"/>
      <c r="G108" s="17" t="s">
        <v>191</v>
      </c>
      <c r="H108" s="18"/>
      <c r="I108" s="19">
        <v>42036</v>
      </c>
      <c r="J108" s="13">
        <v>534015</v>
      </c>
      <c r="K108" s="17" t="s">
        <v>618</v>
      </c>
    </row>
    <row r="109" spans="1:11" x14ac:dyDescent="0.2">
      <c r="A109" s="17">
        <v>107</v>
      </c>
      <c r="B109" s="17" t="s">
        <v>8</v>
      </c>
      <c r="C109" s="17" t="s">
        <v>112</v>
      </c>
      <c r="D109" s="17" t="s">
        <v>192</v>
      </c>
      <c r="E109" s="17" t="s">
        <v>9</v>
      </c>
      <c r="F109" s="17"/>
      <c r="G109" s="17" t="s">
        <v>193</v>
      </c>
      <c r="H109" s="18"/>
      <c r="I109" s="19">
        <v>42036</v>
      </c>
      <c r="J109" s="13">
        <v>534015</v>
      </c>
      <c r="K109" s="17" t="s">
        <v>618</v>
      </c>
    </row>
    <row r="110" spans="1:11" x14ac:dyDescent="0.2">
      <c r="A110" s="17">
        <v>108</v>
      </c>
      <c r="B110" s="17" t="s">
        <v>8</v>
      </c>
      <c r="C110" s="17" t="s">
        <v>112</v>
      </c>
      <c r="D110" s="17" t="s">
        <v>194</v>
      </c>
      <c r="E110" s="17" t="s">
        <v>9</v>
      </c>
      <c r="F110" s="17"/>
      <c r="G110" s="17" t="s">
        <v>195</v>
      </c>
      <c r="H110" s="18"/>
      <c r="I110" s="19">
        <v>42036</v>
      </c>
      <c r="J110" s="13">
        <v>534015</v>
      </c>
      <c r="K110" s="17" t="s">
        <v>618</v>
      </c>
    </row>
    <row r="111" spans="1:11" x14ac:dyDescent="0.2">
      <c r="A111" s="17">
        <v>109</v>
      </c>
      <c r="B111" s="17" t="s">
        <v>8</v>
      </c>
      <c r="C111" s="17" t="s">
        <v>112</v>
      </c>
      <c r="D111" s="17" t="s">
        <v>196</v>
      </c>
      <c r="E111" s="17" t="s">
        <v>9</v>
      </c>
      <c r="F111" s="17"/>
      <c r="G111" s="17" t="s">
        <v>197</v>
      </c>
      <c r="H111" s="18"/>
      <c r="I111" s="19">
        <v>43000</v>
      </c>
      <c r="J111" s="13">
        <v>801000</v>
      </c>
      <c r="K111" s="17" t="s">
        <v>618</v>
      </c>
    </row>
    <row r="112" spans="1:11" x14ac:dyDescent="0.2">
      <c r="A112" s="17">
        <v>110</v>
      </c>
      <c r="B112" s="17" t="s">
        <v>8</v>
      </c>
      <c r="C112" s="17" t="s">
        <v>112</v>
      </c>
      <c r="D112" s="17" t="s">
        <v>198</v>
      </c>
      <c r="E112" s="17" t="s">
        <v>9</v>
      </c>
      <c r="F112" s="17"/>
      <c r="G112" s="17" t="s">
        <v>199</v>
      </c>
      <c r="H112" s="18"/>
      <c r="I112" s="19">
        <v>43000</v>
      </c>
      <c r="J112" s="13">
        <v>801000</v>
      </c>
      <c r="K112" s="17" t="s">
        <v>618</v>
      </c>
    </row>
    <row r="113" spans="1:11" x14ac:dyDescent="0.2">
      <c r="A113" s="17">
        <v>111</v>
      </c>
      <c r="B113" s="17" t="s">
        <v>8</v>
      </c>
      <c r="C113" s="17" t="s">
        <v>112</v>
      </c>
      <c r="D113" s="17" t="s">
        <v>200</v>
      </c>
      <c r="E113" s="17" t="s">
        <v>9</v>
      </c>
      <c r="F113" s="17"/>
      <c r="G113" s="17" t="s">
        <v>201</v>
      </c>
      <c r="H113" s="18"/>
      <c r="I113" s="19">
        <v>43000</v>
      </c>
      <c r="J113" s="13">
        <v>801000</v>
      </c>
      <c r="K113" s="17" t="s">
        <v>618</v>
      </c>
    </row>
    <row r="114" spans="1:11" x14ac:dyDescent="0.2">
      <c r="A114" s="17">
        <v>112</v>
      </c>
      <c r="B114" s="17" t="s">
        <v>8</v>
      </c>
      <c r="C114" s="17" t="s">
        <v>112</v>
      </c>
      <c r="D114" s="17" t="s">
        <v>202</v>
      </c>
      <c r="E114" s="17" t="s">
        <v>9</v>
      </c>
      <c r="F114" s="17"/>
      <c r="G114" s="17" t="s">
        <v>203</v>
      </c>
      <c r="H114" s="18"/>
      <c r="I114" s="19">
        <v>43000</v>
      </c>
      <c r="J114" s="13">
        <v>801000</v>
      </c>
      <c r="K114" s="17" t="s">
        <v>618</v>
      </c>
    </row>
    <row r="115" spans="1:11" x14ac:dyDescent="0.2">
      <c r="A115" s="17">
        <v>113</v>
      </c>
      <c r="B115" s="17" t="s">
        <v>8</v>
      </c>
      <c r="C115" s="17" t="s">
        <v>112</v>
      </c>
      <c r="D115" s="17" t="s">
        <v>204</v>
      </c>
      <c r="E115" s="17" t="s">
        <v>9</v>
      </c>
      <c r="F115" s="17"/>
      <c r="G115" s="17" t="s">
        <v>205</v>
      </c>
      <c r="H115" s="18"/>
      <c r="I115" s="19">
        <v>43000</v>
      </c>
      <c r="J115" s="13">
        <v>801000</v>
      </c>
      <c r="K115" s="17" t="s">
        <v>618</v>
      </c>
    </row>
    <row r="116" spans="1:11" x14ac:dyDescent="0.2">
      <c r="A116" s="17">
        <v>114</v>
      </c>
      <c r="B116" s="17" t="s">
        <v>8</v>
      </c>
      <c r="C116" s="17" t="s">
        <v>112</v>
      </c>
      <c r="D116" s="17" t="s">
        <v>206</v>
      </c>
      <c r="E116" s="17" t="s">
        <v>9</v>
      </c>
      <c r="F116" s="17"/>
      <c r="G116" s="17" t="s">
        <v>207</v>
      </c>
      <c r="H116" s="18"/>
      <c r="I116" s="19">
        <v>43000</v>
      </c>
      <c r="J116" s="13">
        <v>801000</v>
      </c>
      <c r="K116" s="17" t="s">
        <v>618</v>
      </c>
    </row>
    <row r="117" spans="1:11" x14ac:dyDescent="0.2">
      <c r="A117" s="17">
        <v>115</v>
      </c>
      <c r="B117" s="17" t="s">
        <v>8</v>
      </c>
      <c r="C117" s="17" t="s">
        <v>112</v>
      </c>
      <c r="D117" s="17" t="s">
        <v>208</v>
      </c>
      <c r="E117" s="17" t="s">
        <v>9</v>
      </c>
      <c r="F117" s="17"/>
      <c r="G117" s="17" t="s">
        <v>209</v>
      </c>
      <c r="H117" s="18"/>
      <c r="I117" s="19">
        <v>43000</v>
      </c>
      <c r="J117" s="13">
        <v>801000</v>
      </c>
      <c r="K117" s="17" t="s">
        <v>618</v>
      </c>
    </row>
    <row r="118" spans="1:11" x14ac:dyDescent="0.2">
      <c r="A118" s="17">
        <v>116</v>
      </c>
      <c r="B118" s="17" t="s">
        <v>8</v>
      </c>
      <c r="C118" s="17" t="s">
        <v>112</v>
      </c>
      <c r="D118" s="17" t="s">
        <v>210</v>
      </c>
      <c r="E118" s="17" t="s">
        <v>9</v>
      </c>
      <c r="F118" s="17"/>
      <c r="G118" s="17" t="s">
        <v>211</v>
      </c>
      <c r="H118" s="18"/>
      <c r="I118" s="19">
        <v>43000</v>
      </c>
      <c r="J118" s="13">
        <v>801000</v>
      </c>
      <c r="K118" s="17" t="s">
        <v>618</v>
      </c>
    </row>
    <row r="119" spans="1:11" x14ac:dyDescent="0.2">
      <c r="A119" s="17">
        <v>117</v>
      </c>
      <c r="B119" s="17" t="s">
        <v>8</v>
      </c>
      <c r="C119" s="17" t="s">
        <v>112</v>
      </c>
      <c r="D119" s="17" t="s">
        <v>212</v>
      </c>
      <c r="E119" s="17" t="s">
        <v>9</v>
      </c>
      <c r="F119" s="17"/>
      <c r="G119" s="17" t="s">
        <v>213</v>
      </c>
      <c r="H119" s="18"/>
      <c r="I119" s="19">
        <v>43000</v>
      </c>
      <c r="J119" s="13">
        <v>801000</v>
      </c>
      <c r="K119" s="17" t="s">
        <v>618</v>
      </c>
    </row>
    <row r="120" spans="1:11" x14ac:dyDescent="0.2">
      <c r="A120" s="17">
        <v>118</v>
      </c>
      <c r="B120" s="17" t="s">
        <v>8</v>
      </c>
      <c r="C120" s="17" t="s">
        <v>112</v>
      </c>
      <c r="D120" s="17" t="s">
        <v>214</v>
      </c>
      <c r="E120" s="17" t="s">
        <v>9</v>
      </c>
      <c r="F120" s="17"/>
      <c r="G120" s="17" t="s">
        <v>215</v>
      </c>
      <c r="H120" s="18"/>
      <c r="I120" s="19">
        <v>43000</v>
      </c>
      <c r="J120" s="13">
        <v>801000</v>
      </c>
      <c r="K120" s="17" t="s">
        <v>618</v>
      </c>
    </row>
    <row r="121" spans="1:11" x14ac:dyDescent="0.2">
      <c r="A121" s="17">
        <v>119</v>
      </c>
      <c r="B121" s="17" t="s">
        <v>8</v>
      </c>
      <c r="C121" s="17" t="s">
        <v>112</v>
      </c>
      <c r="D121" s="17" t="s">
        <v>216</v>
      </c>
      <c r="E121" s="17" t="s">
        <v>9</v>
      </c>
      <c r="F121" s="17"/>
      <c r="G121" s="17" t="s">
        <v>217</v>
      </c>
      <c r="H121" s="18"/>
      <c r="I121" s="19">
        <v>43089</v>
      </c>
      <c r="J121" s="13">
        <v>757800</v>
      </c>
      <c r="K121" s="17" t="s">
        <v>618</v>
      </c>
    </row>
    <row r="122" spans="1:11" x14ac:dyDescent="0.2">
      <c r="A122" s="17">
        <v>120</v>
      </c>
      <c r="B122" s="17" t="s">
        <v>8</v>
      </c>
      <c r="C122" s="17" t="s">
        <v>112</v>
      </c>
      <c r="D122" s="17" t="s">
        <v>218</v>
      </c>
      <c r="E122" s="17" t="s">
        <v>9</v>
      </c>
      <c r="F122" s="17"/>
      <c r="G122" s="17" t="s">
        <v>219</v>
      </c>
      <c r="H122" s="18"/>
      <c r="I122" s="19">
        <v>43089</v>
      </c>
      <c r="J122" s="13">
        <v>757800</v>
      </c>
      <c r="K122" s="17" t="s">
        <v>618</v>
      </c>
    </row>
    <row r="123" spans="1:11" x14ac:dyDescent="0.2">
      <c r="A123" s="17">
        <v>121</v>
      </c>
      <c r="B123" s="17" t="s">
        <v>8</v>
      </c>
      <c r="C123" s="17" t="s">
        <v>112</v>
      </c>
      <c r="D123" s="17" t="s">
        <v>220</v>
      </c>
      <c r="E123" s="17" t="s">
        <v>9</v>
      </c>
      <c r="F123" s="17"/>
      <c r="G123" s="17" t="s">
        <v>221</v>
      </c>
      <c r="H123" s="18"/>
      <c r="I123" s="19">
        <v>43089</v>
      </c>
      <c r="J123" s="13">
        <v>757800</v>
      </c>
      <c r="K123" s="17" t="s">
        <v>618</v>
      </c>
    </row>
    <row r="124" spans="1:11" x14ac:dyDescent="0.2">
      <c r="A124" s="17">
        <v>122</v>
      </c>
      <c r="B124" s="17" t="s">
        <v>8</v>
      </c>
      <c r="C124" s="17" t="s">
        <v>112</v>
      </c>
      <c r="D124" s="17" t="s">
        <v>222</v>
      </c>
      <c r="E124" s="17" t="s">
        <v>9</v>
      </c>
      <c r="F124" s="17"/>
      <c r="G124" s="17" t="s">
        <v>223</v>
      </c>
      <c r="H124" s="18"/>
      <c r="I124" s="19">
        <v>43089</v>
      </c>
      <c r="J124" s="13">
        <v>757800</v>
      </c>
      <c r="K124" s="17" t="s">
        <v>618</v>
      </c>
    </row>
    <row r="125" spans="1:11" x14ac:dyDescent="0.2">
      <c r="A125" s="17">
        <v>123</v>
      </c>
      <c r="B125" s="17" t="s">
        <v>8</v>
      </c>
      <c r="C125" s="17" t="s">
        <v>112</v>
      </c>
      <c r="D125" s="17" t="s">
        <v>224</v>
      </c>
      <c r="E125" s="17" t="s">
        <v>9</v>
      </c>
      <c r="F125" s="17"/>
      <c r="G125" s="17" t="s">
        <v>225</v>
      </c>
      <c r="H125" s="18"/>
      <c r="I125" s="19">
        <v>43089</v>
      </c>
      <c r="J125" s="13">
        <v>757800</v>
      </c>
      <c r="K125" s="17" t="s">
        <v>618</v>
      </c>
    </row>
    <row r="126" spans="1:11" x14ac:dyDescent="0.2">
      <c r="A126" s="17">
        <v>124</v>
      </c>
      <c r="B126" s="17" t="s">
        <v>8</v>
      </c>
      <c r="C126" s="17" t="s">
        <v>112</v>
      </c>
      <c r="D126" s="17" t="s">
        <v>226</v>
      </c>
      <c r="E126" s="17" t="s">
        <v>9</v>
      </c>
      <c r="F126" s="17"/>
      <c r="G126" s="17" t="s">
        <v>227</v>
      </c>
      <c r="H126" s="18"/>
      <c r="I126" s="19">
        <v>43089</v>
      </c>
      <c r="J126" s="13">
        <v>757800</v>
      </c>
      <c r="K126" s="17" t="s">
        <v>618</v>
      </c>
    </row>
    <row r="127" spans="1:11" x14ac:dyDescent="0.2">
      <c r="A127" s="17">
        <v>125</v>
      </c>
      <c r="B127" s="17" t="s">
        <v>8</v>
      </c>
      <c r="C127" s="17" t="s">
        <v>112</v>
      </c>
      <c r="D127" s="17" t="s">
        <v>228</v>
      </c>
      <c r="E127" s="17" t="s">
        <v>9</v>
      </c>
      <c r="F127" s="17"/>
      <c r="G127" s="17" t="s">
        <v>229</v>
      </c>
      <c r="H127" s="18"/>
      <c r="I127" s="19">
        <v>43089</v>
      </c>
      <c r="J127" s="13">
        <v>757800</v>
      </c>
      <c r="K127" s="17" t="s">
        <v>618</v>
      </c>
    </row>
    <row r="128" spans="1:11" x14ac:dyDescent="0.2">
      <c r="A128" s="17">
        <v>126</v>
      </c>
      <c r="B128" s="17" t="s">
        <v>8</v>
      </c>
      <c r="C128" s="17" t="s">
        <v>112</v>
      </c>
      <c r="D128" s="17" t="s">
        <v>230</v>
      </c>
      <c r="E128" s="17" t="s">
        <v>9</v>
      </c>
      <c r="F128" s="17"/>
      <c r="G128" s="17" t="s">
        <v>231</v>
      </c>
      <c r="H128" s="18"/>
      <c r="I128" s="19">
        <v>43089</v>
      </c>
      <c r="J128" s="13">
        <v>757800</v>
      </c>
      <c r="K128" s="17" t="s">
        <v>618</v>
      </c>
    </row>
    <row r="129" spans="1:11" x14ac:dyDescent="0.2">
      <c r="A129" s="17">
        <v>127</v>
      </c>
      <c r="B129" s="17" t="s">
        <v>8</v>
      </c>
      <c r="C129" s="17" t="s">
        <v>112</v>
      </c>
      <c r="D129" s="17" t="s">
        <v>232</v>
      </c>
      <c r="E129" s="17" t="s">
        <v>9</v>
      </c>
      <c r="F129" s="17"/>
      <c r="G129" s="17" t="s">
        <v>233</v>
      </c>
      <c r="H129" s="18"/>
      <c r="I129" s="19">
        <v>43089</v>
      </c>
      <c r="J129" s="13">
        <v>757800</v>
      </c>
      <c r="K129" s="17" t="s">
        <v>618</v>
      </c>
    </row>
    <row r="130" spans="1:11" x14ac:dyDescent="0.2">
      <c r="A130" s="17">
        <v>128</v>
      </c>
      <c r="B130" s="17" t="s">
        <v>8</v>
      </c>
      <c r="C130" s="17" t="s">
        <v>112</v>
      </c>
      <c r="D130" s="17" t="s">
        <v>234</v>
      </c>
      <c r="E130" s="17" t="s">
        <v>9</v>
      </c>
      <c r="F130" s="17"/>
      <c r="G130" s="17" t="s">
        <v>235</v>
      </c>
      <c r="H130" s="18"/>
      <c r="I130" s="19">
        <v>43089</v>
      </c>
      <c r="J130" s="13">
        <v>757800</v>
      </c>
      <c r="K130" s="17" t="s">
        <v>618</v>
      </c>
    </row>
    <row r="131" spans="1:11" x14ac:dyDescent="0.2">
      <c r="A131" s="17">
        <v>129</v>
      </c>
      <c r="B131" s="17" t="s">
        <v>8</v>
      </c>
      <c r="C131" s="17" t="s">
        <v>112</v>
      </c>
      <c r="D131" s="17" t="s">
        <v>7</v>
      </c>
      <c r="E131" s="17" t="s">
        <v>32</v>
      </c>
      <c r="F131" s="17"/>
      <c r="G131" s="17" t="s">
        <v>236</v>
      </c>
      <c r="H131" s="18"/>
      <c r="I131" s="19">
        <v>42369</v>
      </c>
      <c r="J131" s="13">
        <v>823000</v>
      </c>
      <c r="K131" s="17" t="s">
        <v>618</v>
      </c>
    </row>
    <row r="132" spans="1:11" x14ac:dyDescent="0.2">
      <c r="A132" s="17">
        <v>130</v>
      </c>
      <c r="B132" s="17" t="s">
        <v>8</v>
      </c>
      <c r="C132" s="17" t="s">
        <v>112</v>
      </c>
      <c r="D132" s="17" t="s">
        <v>13</v>
      </c>
      <c r="E132" s="17" t="s">
        <v>32</v>
      </c>
      <c r="F132" s="17"/>
      <c r="G132" s="17" t="s">
        <v>237</v>
      </c>
      <c r="H132" s="18"/>
      <c r="I132" s="19">
        <v>42369</v>
      </c>
      <c r="J132" s="13">
        <v>823000</v>
      </c>
      <c r="K132" s="17" t="s">
        <v>618</v>
      </c>
    </row>
    <row r="133" spans="1:11" x14ac:dyDescent="0.2">
      <c r="A133" s="17">
        <v>131</v>
      </c>
      <c r="B133" s="17" t="s">
        <v>8</v>
      </c>
      <c r="C133" s="17" t="s">
        <v>112</v>
      </c>
      <c r="D133" s="17" t="s">
        <v>14</v>
      </c>
      <c r="E133" s="17" t="s">
        <v>32</v>
      </c>
      <c r="F133" s="17"/>
      <c r="G133" s="17" t="s">
        <v>238</v>
      </c>
      <c r="H133" s="18"/>
      <c r="I133" s="19">
        <v>42369</v>
      </c>
      <c r="J133" s="13">
        <v>823000</v>
      </c>
      <c r="K133" s="17" t="s">
        <v>618</v>
      </c>
    </row>
    <row r="134" spans="1:11" x14ac:dyDescent="0.2">
      <c r="A134" s="17">
        <v>132</v>
      </c>
      <c r="B134" s="17" t="s">
        <v>8</v>
      </c>
      <c r="C134" s="17" t="s">
        <v>112</v>
      </c>
      <c r="D134" s="17" t="s">
        <v>15</v>
      </c>
      <c r="E134" s="17" t="s">
        <v>32</v>
      </c>
      <c r="F134" s="17"/>
      <c r="G134" s="17" t="s">
        <v>239</v>
      </c>
      <c r="H134" s="18"/>
      <c r="I134" s="19">
        <v>42369</v>
      </c>
      <c r="J134" s="13">
        <v>823000</v>
      </c>
      <c r="K134" s="17" t="s">
        <v>618</v>
      </c>
    </row>
    <row r="135" spans="1:11" x14ac:dyDescent="0.2">
      <c r="A135" s="17">
        <v>133</v>
      </c>
      <c r="B135" s="17" t="s">
        <v>8</v>
      </c>
      <c r="C135" s="17" t="s">
        <v>112</v>
      </c>
      <c r="D135" s="17" t="s">
        <v>16</v>
      </c>
      <c r="E135" s="17" t="s">
        <v>32</v>
      </c>
      <c r="F135" s="17"/>
      <c r="G135" s="17" t="s">
        <v>240</v>
      </c>
      <c r="H135" s="18"/>
      <c r="I135" s="19">
        <v>42369</v>
      </c>
      <c r="J135" s="13">
        <v>823000</v>
      </c>
      <c r="K135" s="17" t="s">
        <v>618</v>
      </c>
    </row>
    <row r="136" spans="1:11" x14ac:dyDescent="0.2">
      <c r="A136" s="17">
        <v>134</v>
      </c>
      <c r="B136" s="17" t="s">
        <v>8</v>
      </c>
      <c r="C136" s="17" t="s">
        <v>112</v>
      </c>
      <c r="D136" s="17" t="s">
        <v>17</v>
      </c>
      <c r="E136" s="17" t="s">
        <v>32</v>
      </c>
      <c r="F136" s="17"/>
      <c r="G136" s="17" t="s">
        <v>241</v>
      </c>
      <c r="H136" s="18"/>
      <c r="I136" s="19">
        <v>42369</v>
      </c>
      <c r="J136" s="13">
        <v>823000</v>
      </c>
      <c r="K136" s="17" t="s">
        <v>618</v>
      </c>
    </row>
    <row r="137" spans="1:11" x14ac:dyDescent="0.2">
      <c r="A137" s="17">
        <v>135</v>
      </c>
      <c r="B137" s="17" t="s">
        <v>8</v>
      </c>
      <c r="C137" s="17" t="s">
        <v>112</v>
      </c>
      <c r="D137" s="17" t="s">
        <v>18</v>
      </c>
      <c r="E137" s="17" t="s">
        <v>32</v>
      </c>
      <c r="F137" s="17"/>
      <c r="G137" s="17" t="s">
        <v>242</v>
      </c>
      <c r="H137" s="18"/>
      <c r="I137" s="19">
        <v>42369</v>
      </c>
      <c r="J137" s="13">
        <v>823000</v>
      </c>
      <c r="K137" s="17" t="s">
        <v>618</v>
      </c>
    </row>
    <row r="138" spans="1:11" x14ac:dyDescent="0.2">
      <c r="A138" s="17">
        <v>136</v>
      </c>
      <c r="B138" s="17" t="s">
        <v>8</v>
      </c>
      <c r="C138" s="17" t="s">
        <v>112</v>
      </c>
      <c r="D138" s="17" t="s">
        <v>19</v>
      </c>
      <c r="E138" s="17" t="s">
        <v>32</v>
      </c>
      <c r="F138" s="17"/>
      <c r="G138" s="17" t="s">
        <v>243</v>
      </c>
      <c r="H138" s="18"/>
      <c r="I138" s="19">
        <v>42369</v>
      </c>
      <c r="J138" s="13">
        <v>823000</v>
      </c>
      <c r="K138" s="17" t="s">
        <v>618</v>
      </c>
    </row>
    <row r="139" spans="1:11" x14ac:dyDescent="0.2">
      <c r="A139" s="17">
        <v>137</v>
      </c>
      <c r="B139" s="17" t="s">
        <v>8</v>
      </c>
      <c r="C139" s="17" t="s">
        <v>112</v>
      </c>
      <c r="D139" s="17" t="s">
        <v>20</v>
      </c>
      <c r="E139" s="17" t="s">
        <v>32</v>
      </c>
      <c r="F139" s="17"/>
      <c r="G139" s="17" t="s">
        <v>244</v>
      </c>
      <c r="H139" s="18"/>
      <c r="I139" s="19">
        <v>42369</v>
      </c>
      <c r="J139" s="13">
        <v>823000</v>
      </c>
      <c r="K139" s="17" t="s">
        <v>618</v>
      </c>
    </row>
    <row r="140" spans="1:11" x14ac:dyDescent="0.2">
      <c r="A140" s="17">
        <v>138</v>
      </c>
      <c r="B140" s="17" t="s">
        <v>8</v>
      </c>
      <c r="C140" s="17" t="s">
        <v>112</v>
      </c>
      <c r="D140" s="17" t="s">
        <v>21</v>
      </c>
      <c r="E140" s="17" t="s">
        <v>32</v>
      </c>
      <c r="F140" s="17"/>
      <c r="G140" s="17" t="s">
        <v>245</v>
      </c>
      <c r="H140" s="18"/>
      <c r="I140" s="19">
        <v>42369</v>
      </c>
      <c r="J140" s="13">
        <v>823000</v>
      </c>
      <c r="K140" s="17" t="s">
        <v>618</v>
      </c>
    </row>
    <row r="141" spans="1:11" x14ac:dyDescent="0.2">
      <c r="A141" s="17">
        <v>139</v>
      </c>
      <c r="B141" s="17" t="s">
        <v>8</v>
      </c>
      <c r="C141" s="17" t="s">
        <v>112</v>
      </c>
      <c r="D141" s="17" t="s">
        <v>22</v>
      </c>
      <c r="E141" s="17" t="s">
        <v>32</v>
      </c>
      <c r="F141" s="17"/>
      <c r="G141" s="17" t="s">
        <v>246</v>
      </c>
      <c r="H141" s="18"/>
      <c r="I141" s="19">
        <v>42369</v>
      </c>
      <c r="J141" s="13">
        <v>823000</v>
      </c>
      <c r="K141" s="17" t="s">
        <v>618</v>
      </c>
    </row>
    <row r="142" spans="1:11" x14ac:dyDescent="0.2">
      <c r="A142" s="17">
        <v>140</v>
      </c>
      <c r="B142" s="17" t="s">
        <v>8</v>
      </c>
      <c r="C142" s="17" t="s">
        <v>112</v>
      </c>
      <c r="D142" s="17" t="s">
        <v>24</v>
      </c>
      <c r="E142" s="17" t="s">
        <v>32</v>
      </c>
      <c r="F142" s="17"/>
      <c r="G142" s="17" t="s">
        <v>247</v>
      </c>
      <c r="H142" s="18"/>
      <c r="I142" s="19">
        <v>42369</v>
      </c>
      <c r="J142" s="13">
        <v>823000</v>
      </c>
      <c r="K142" s="17" t="s">
        <v>618</v>
      </c>
    </row>
    <row r="143" spans="1:11" x14ac:dyDescent="0.2">
      <c r="A143" s="17">
        <v>141</v>
      </c>
      <c r="B143" s="17" t="s">
        <v>8</v>
      </c>
      <c r="C143" s="17" t="s">
        <v>112</v>
      </c>
      <c r="D143" s="17" t="s">
        <v>26</v>
      </c>
      <c r="E143" s="17" t="s">
        <v>32</v>
      </c>
      <c r="F143" s="17"/>
      <c r="G143" s="17" t="s">
        <v>248</v>
      </c>
      <c r="H143" s="18"/>
      <c r="I143" s="19">
        <v>42369</v>
      </c>
      <c r="J143" s="13">
        <v>823000</v>
      </c>
      <c r="K143" s="17" t="s">
        <v>618</v>
      </c>
    </row>
    <row r="144" spans="1:11" x14ac:dyDescent="0.2">
      <c r="A144" s="17">
        <v>142</v>
      </c>
      <c r="B144" s="17" t="s">
        <v>8</v>
      </c>
      <c r="C144" s="17" t="s">
        <v>112</v>
      </c>
      <c r="D144" s="17" t="s">
        <v>28</v>
      </c>
      <c r="E144" s="17" t="s">
        <v>32</v>
      </c>
      <c r="F144" s="17"/>
      <c r="G144" s="17" t="s">
        <v>249</v>
      </c>
      <c r="H144" s="18"/>
      <c r="I144" s="19">
        <v>42369</v>
      </c>
      <c r="J144" s="13">
        <v>823000</v>
      </c>
      <c r="K144" s="17" t="s">
        <v>618</v>
      </c>
    </row>
    <row r="145" spans="1:11" x14ac:dyDescent="0.2">
      <c r="A145" s="17">
        <v>143</v>
      </c>
      <c r="B145" s="17" t="s">
        <v>8</v>
      </c>
      <c r="C145" s="17" t="s">
        <v>112</v>
      </c>
      <c r="D145" s="17" t="s">
        <v>29</v>
      </c>
      <c r="E145" s="17" t="s">
        <v>32</v>
      </c>
      <c r="F145" s="17"/>
      <c r="G145" s="17" t="s">
        <v>250</v>
      </c>
      <c r="H145" s="18"/>
      <c r="I145" s="19">
        <v>42369</v>
      </c>
      <c r="J145" s="13">
        <v>823000</v>
      </c>
      <c r="K145" s="17" t="s">
        <v>618</v>
      </c>
    </row>
    <row r="146" spans="1:11" x14ac:dyDescent="0.2">
      <c r="A146" s="17">
        <v>144</v>
      </c>
      <c r="B146" s="17" t="s">
        <v>8</v>
      </c>
      <c r="C146" s="17" t="s">
        <v>112</v>
      </c>
      <c r="D146" s="17" t="s">
        <v>31</v>
      </c>
      <c r="E146" s="17" t="s">
        <v>32</v>
      </c>
      <c r="F146" s="17"/>
      <c r="G146" s="17" t="s">
        <v>251</v>
      </c>
      <c r="H146" s="18"/>
      <c r="I146" s="19">
        <v>42369</v>
      </c>
      <c r="J146" s="13">
        <v>823000</v>
      </c>
      <c r="K146" s="17" t="s">
        <v>618</v>
      </c>
    </row>
    <row r="147" spans="1:11" x14ac:dyDescent="0.2">
      <c r="A147" s="17">
        <v>145</v>
      </c>
      <c r="B147" s="17" t="s">
        <v>8</v>
      </c>
      <c r="C147" s="17" t="s">
        <v>112</v>
      </c>
      <c r="D147" s="17" t="s">
        <v>57</v>
      </c>
      <c r="E147" s="17" t="s">
        <v>32</v>
      </c>
      <c r="F147" s="17"/>
      <c r="G147" s="17" t="s">
        <v>252</v>
      </c>
      <c r="H147" s="18"/>
      <c r="I147" s="19">
        <v>42369</v>
      </c>
      <c r="J147" s="13">
        <v>823000</v>
      </c>
      <c r="K147" s="17" t="s">
        <v>618</v>
      </c>
    </row>
    <row r="148" spans="1:11" x14ac:dyDescent="0.2">
      <c r="A148" s="17">
        <v>146</v>
      </c>
      <c r="B148" s="17" t="s">
        <v>8</v>
      </c>
      <c r="C148" s="17" t="s">
        <v>112</v>
      </c>
      <c r="D148" s="17" t="s">
        <v>59</v>
      </c>
      <c r="E148" s="17" t="s">
        <v>32</v>
      </c>
      <c r="F148" s="17"/>
      <c r="G148" s="17" t="s">
        <v>253</v>
      </c>
      <c r="H148" s="18"/>
      <c r="I148" s="19">
        <v>42369</v>
      </c>
      <c r="J148" s="13">
        <v>823000</v>
      </c>
      <c r="K148" s="17" t="s">
        <v>618</v>
      </c>
    </row>
    <row r="149" spans="1:11" x14ac:dyDescent="0.2">
      <c r="A149" s="17">
        <v>147</v>
      </c>
      <c r="B149" s="17" t="s">
        <v>8</v>
      </c>
      <c r="C149" s="17" t="s">
        <v>112</v>
      </c>
      <c r="D149" s="17" t="s">
        <v>61</v>
      </c>
      <c r="E149" s="17" t="s">
        <v>32</v>
      </c>
      <c r="F149" s="17"/>
      <c r="G149" s="17" t="s">
        <v>254</v>
      </c>
      <c r="H149" s="18"/>
      <c r="I149" s="19">
        <v>42369</v>
      </c>
      <c r="J149" s="13">
        <v>823000</v>
      </c>
      <c r="K149" s="17" t="s">
        <v>618</v>
      </c>
    </row>
    <row r="150" spans="1:11" x14ac:dyDescent="0.2">
      <c r="A150" s="17">
        <v>148</v>
      </c>
      <c r="B150" s="17" t="s">
        <v>8</v>
      </c>
      <c r="C150" s="17" t="s">
        <v>112</v>
      </c>
      <c r="D150" s="17" t="s">
        <v>63</v>
      </c>
      <c r="E150" s="17" t="s">
        <v>32</v>
      </c>
      <c r="F150" s="17"/>
      <c r="G150" s="17" t="s">
        <v>255</v>
      </c>
      <c r="H150" s="18"/>
      <c r="I150" s="19">
        <v>42369</v>
      </c>
      <c r="J150" s="13">
        <v>823000</v>
      </c>
      <c r="K150" s="17" t="s">
        <v>618</v>
      </c>
    </row>
    <row r="151" spans="1:11" x14ac:dyDescent="0.2">
      <c r="A151" s="17">
        <v>149</v>
      </c>
      <c r="B151" s="17" t="s">
        <v>8</v>
      </c>
      <c r="C151" s="17" t="s">
        <v>112</v>
      </c>
      <c r="D151" s="17" t="s">
        <v>65</v>
      </c>
      <c r="E151" s="17" t="s">
        <v>32</v>
      </c>
      <c r="F151" s="17"/>
      <c r="G151" s="17" t="s">
        <v>256</v>
      </c>
      <c r="H151" s="18"/>
      <c r="I151" s="19">
        <v>42369</v>
      </c>
      <c r="J151" s="13">
        <v>823000</v>
      </c>
      <c r="K151" s="17" t="s">
        <v>618</v>
      </c>
    </row>
    <row r="152" spans="1:11" x14ac:dyDescent="0.2">
      <c r="A152" s="17">
        <v>150</v>
      </c>
      <c r="B152" s="17" t="s">
        <v>8</v>
      </c>
      <c r="C152" s="17" t="s">
        <v>112</v>
      </c>
      <c r="D152" s="17" t="s">
        <v>67</v>
      </c>
      <c r="E152" s="17" t="s">
        <v>32</v>
      </c>
      <c r="F152" s="17"/>
      <c r="G152" s="17" t="s">
        <v>257</v>
      </c>
      <c r="H152" s="18"/>
      <c r="I152" s="19">
        <v>42369</v>
      </c>
      <c r="J152" s="13">
        <v>823000</v>
      </c>
      <c r="K152" s="17" t="s">
        <v>618</v>
      </c>
    </row>
    <row r="153" spans="1:11" x14ac:dyDescent="0.2">
      <c r="A153" s="17">
        <v>151</v>
      </c>
      <c r="B153" s="17" t="s">
        <v>8</v>
      </c>
      <c r="C153" s="17" t="s">
        <v>112</v>
      </c>
      <c r="D153" s="17" t="s">
        <v>69</v>
      </c>
      <c r="E153" s="17" t="s">
        <v>32</v>
      </c>
      <c r="F153" s="17"/>
      <c r="G153" s="17" t="s">
        <v>258</v>
      </c>
      <c r="H153" s="18"/>
      <c r="I153" s="19">
        <v>42369</v>
      </c>
      <c r="J153" s="13">
        <v>823000</v>
      </c>
      <c r="K153" s="17" t="s">
        <v>618</v>
      </c>
    </row>
    <row r="154" spans="1:11" x14ac:dyDescent="0.2">
      <c r="A154" s="17">
        <v>152</v>
      </c>
      <c r="B154" s="17" t="s">
        <v>8</v>
      </c>
      <c r="C154" s="17" t="s">
        <v>112</v>
      </c>
      <c r="D154" s="17" t="s">
        <v>71</v>
      </c>
      <c r="E154" s="17" t="s">
        <v>32</v>
      </c>
      <c r="F154" s="17"/>
      <c r="G154" s="17" t="s">
        <v>259</v>
      </c>
      <c r="H154" s="18"/>
      <c r="I154" s="19">
        <v>42369</v>
      </c>
      <c r="J154" s="13">
        <v>823000</v>
      </c>
      <c r="K154" s="17" t="s">
        <v>618</v>
      </c>
    </row>
    <row r="155" spans="1:11" x14ac:dyDescent="0.2">
      <c r="A155" s="17">
        <v>153</v>
      </c>
      <c r="B155" s="17" t="s">
        <v>8</v>
      </c>
      <c r="C155" s="17" t="s">
        <v>112</v>
      </c>
      <c r="D155" s="17" t="s">
        <v>73</v>
      </c>
      <c r="E155" s="17" t="s">
        <v>32</v>
      </c>
      <c r="F155" s="17"/>
      <c r="G155" s="17" t="s">
        <v>260</v>
      </c>
      <c r="H155" s="18"/>
      <c r="I155" s="19">
        <v>42369</v>
      </c>
      <c r="J155" s="13">
        <v>823000</v>
      </c>
      <c r="K155" s="17" t="s">
        <v>618</v>
      </c>
    </row>
    <row r="156" spans="1:11" x14ac:dyDescent="0.2">
      <c r="A156" s="17">
        <v>154</v>
      </c>
      <c r="B156" s="17" t="s">
        <v>8</v>
      </c>
      <c r="C156" s="17" t="s">
        <v>261</v>
      </c>
      <c r="D156" s="17" t="s">
        <v>7</v>
      </c>
      <c r="E156" s="17" t="s">
        <v>9</v>
      </c>
      <c r="F156" s="17"/>
      <c r="G156" s="17" t="s">
        <v>262</v>
      </c>
      <c r="H156" s="18"/>
      <c r="I156" s="20">
        <v>42735</v>
      </c>
      <c r="J156" s="10">
        <v>350000</v>
      </c>
      <c r="K156" s="17" t="s">
        <v>618</v>
      </c>
    </row>
    <row r="157" spans="1:11" x14ac:dyDescent="0.2">
      <c r="A157" s="17">
        <v>155</v>
      </c>
      <c r="B157" s="17" t="s">
        <v>8</v>
      </c>
      <c r="C157" s="17" t="s">
        <v>261</v>
      </c>
      <c r="D157" s="17" t="s">
        <v>13</v>
      </c>
      <c r="E157" s="17" t="s">
        <v>9</v>
      </c>
      <c r="F157" s="17"/>
      <c r="G157" s="17" t="s">
        <v>263</v>
      </c>
      <c r="H157" s="18"/>
      <c r="I157" s="20">
        <v>42735</v>
      </c>
      <c r="J157" s="10">
        <v>350000</v>
      </c>
      <c r="K157" s="17" t="s">
        <v>618</v>
      </c>
    </row>
    <row r="158" spans="1:11" x14ac:dyDescent="0.2">
      <c r="A158" s="17">
        <v>156</v>
      </c>
      <c r="B158" s="17" t="s">
        <v>8</v>
      </c>
      <c r="C158" s="17" t="s">
        <v>261</v>
      </c>
      <c r="D158" s="17" t="s">
        <v>14</v>
      </c>
      <c r="E158" s="17" t="s">
        <v>9</v>
      </c>
      <c r="F158" s="17"/>
      <c r="G158" s="17" t="s">
        <v>264</v>
      </c>
      <c r="H158" s="18"/>
      <c r="I158" s="20">
        <v>42735</v>
      </c>
      <c r="J158" s="10">
        <v>350000</v>
      </c>
      <c r="K158" s="17" t="s">
        <v>618</v>
      </c>
    </row>
    <row r="159" spans="1:11" x14ac:dyDescent="0.2">
      <c r="A159" s="17">
        <v>157</v>
      </c>
      <c r="B159" s="17" t="s">
        <v>8</v>
      </c>
      <c r="C159" s="17" t="s">
        <v>261</v>
      </c>
      <c r="D159" s="17" t="s">
        <v>15</v>
      </c>
      <c r="E159" s="17" t="s">
        <v>9</v>
      </c>
      <c r="F159" s="17"/>
      <c r="G159" s="17" t="s">
        <v>265</v>
      </c>
      <c r="H159" s="18"/>
      <c r="I159" s="20">
        <v>42993</v>
      </c>
      <c r="J159" s="10">
        <v>350000</v>
      </c>
      <c r="K159" s="17" t="s">
        <v>618</v>
      </c>
    </row>
    <row r="160" spans="1:11" x14ac:dyDescent="0.2">
      <c r="A160" s="17">
        <v>158</v>
      </c>
      <c r="B160" s="17" t="s">
        <v>8</v>
      </c>
      <c r="C160" s="17" t="s">
        <v>261</v>
      </c>
      <c r="D160" s="17" t="s">
        <v>16</v>
      </c>
      <c r="E160" s="17" t="s">
        <v>9</v>
      </c>
      <c r="F160" s="17"/>
      <c r="G160" s="17" t="s">
        <v>266</v>
      </c>
      <c r="H160" s="18"/>
      <c r="I160" s="20">
        <v>42993</v>
      </c>
      <c r="J160" s="10">
        <v>350000</v>
      </c>
      <c r="K160" s="17" t="s">
        <v>618</v>
      </c>
    </row>
    <row r="161" spans="1:11" x14ac:dyDescent="0.2">
      <c r="A161" s="17">
        <v>159</v>
      </c>
      <c r="B161" s="17" t="s">
        <v>8</v>
      </c>
      <c r="C161" s="17" t="s">
        <v>261</v>
      </c>
      <c r="D161" s="17" t="s">
        <v>17</v>
      </c>
      <c r="E161" s="17" t="s">
        <v>9</v>
      </c>
      <c r="F161" s="17"/>
      <c r="G161" s="17" t="s">
        <v>267</v>
      </c>
      <c r="H161" s="18"/>
      <c r="I161" s="20">
        <v>42993</v>
      </c>
      <c r="J161" s="10">
        <v>350000</v>
      </c>
      <c r="K161" s="17" t="s">
        <v>618</v>
      </c>
    </row>
    <row r="162" spans="1:11" x14ac:dyDescent="0.2">
      <c r="A162" s="17">
        <v>160</v>
      </c>
      <c r="B162" s="17" t="s">
        <v>8</v>
      </c>
      <c r="C162" s="17" t="s">
        <v>261</v>
      </c>
      <c r="D162" s="17" t="s">
        <v>18</v>
      </c>
      <c r="E162" s="17" t="s">
        <v>9</v>
      </c>
      <c r="F162" s="17"/>
      <c r="G162" s="17" t="s">
        <v>268</v>
      </c>
      <c r="H162" s="18"/>
      <c r="I162" s="20">
        <v>43090</v>
      </c>
      <c r="J162" s="10">
        <v>362500</v>
      </c>
      <c r="K162" s="17" t="s">
        <v>618</v>
      </c>
    </row>
    <row r="163" spans="1:11" x14ac:dyDescent="0.2">
      <c r="A163" s="17">
        <v>161</v>
      </c>
      <c r="B163" s="17" t="s">
        <v>8</v>
      </c>
      <c r="C163" s="17" t="s">
        <v>261</v>
      </c>
      <c r="D163" s="17" t="s">
        <v>19</v>
      </c>
      <c r="E163" s="17" t="s">
        <v>9</v>
      </c>
      <c r="F163" s="17"/>
      <c r="G163" s="17" t="s">
        <v>269</v>
      </c>
      <c r="H163" s="18" t="s">
        <v>615</v>
      </c>
      <c r="I163" s="19">
        <v>43066</v>
      </c>
      <c r="J163" s="10">
        <v>2235000</v>
      </c>
      <c r="K163" s="17" t="s">
        <v>618</v>
      </c>
    </row>
    <row r="164" spans="1:11" x14ac:dyDescent="0.2">
      <c r="A164" s="17">
        <v>162</v>
      </c>
      <c r="B164" s="17" t="s">
        <v>8</v>
      </c>
      <c r="C164" s="17" t="s">
        <v>261</v>
      </c>
      <c r="D164" s="17" t="s">
        <v>20</v>
      </c>
      <c r="E164" s="17" t="s">
        <v>9</v>
      </c>
      <c r="F164" s="17"/>
      <c r="G164" s="17" t="s">
        <v>270</v>
      </c>
      <c r="H164" s="18"/>
      <c r="I164" s="19">
        <v>43139</v>
      </c>
      <c r="J164" s="10">
        <v>375000</v>
      </c>
      <c r="K164" s="17" t="s">
        <v>618</v>
      </c>
    </row>
    <row r="165" spans="1:11" x14ac:dyDescent="0.2">
      <c r="A165" s="17">
        <v>163</v>
      </c>
      <c r="B165" s="17" t="s">
        <v>8</v>
      </c>
      <c r="C165" s="17" t="s">
        <v>261</v>
      </c>
      <c r="D165" s="17" t="s">
        <v>21</v>
      </c>
      <c r="E165" s="17" t="s">
        <v>9</v>
      </c>
      <c r="F165" s="17"/>
      <c r="G165" s="17" t="s">
        <v>271</v>
      </c>
      <c r="H165" s="18"/>
      <c r="I165" s="19">
        <v>43139</v>
      </c>
      <c r="J165" s="10">
        <v>375000</v>
      </c>
      <c r="K165" s="17" t="s">
        <v>618</v>
      </c>
    </row>
    <row r="166" spans="1:11" x14ac:dyDescent="0.2">
      <c r="A166" s="17">
        <v>164</v>
      </c>
      <c r="B166" s="17" t="s">
        <v>8</v>
      </c>
      <c r="C166" s="17" t="s">
        <v>261</v>
      </c>
      <c r="D166" s="17" t="s">
        <v>22</v>
      </c>
      <c r="E166" s="17" t="s">
        <v>9</v>
      </c>
      <c r="F166" s="17"/>
      <c r="G166" s="17" t="s">
        <v>272</v>
      </c>
      <c r="H166" s="18"/>
      <c r="I166" s="19">
        <v>43139</v>
      </c>
      <c r="J166" s="10">
        <v>375000</v>
      </c>
      <c r="K166" s="17" t="s">
        <v>618</v>
      </c>
    </row>
    <row r="167" spans="1:11" x14ac:dyDescent="0.2">
      <c r="A167" s="17">
        <v>165</v>
      </c>
      <c r="B167" s="17" t="s">
        <v>8</v>
      </c>
      <c r="C167" s="17" t="s">
        <v>261</v>
      </c>
      <c r="D167" s="17" t="s">
        <v>24</v>
      </c>
      <c r="E167" s="17" t="s">
        <v>9</v>
      </c>
      <c r="F167" s="17"/>
      <c r="G167" s="17" t="s">
        <v>613</v>
      </c>
      <c r="H167" s="18" t="s">
        <v>614</v>
      </c>
      <c r="I167" s="19">
        <v>43139</v>
      </c>
      <c r="J167" s="10">
        <v>375000</v>
      </c>
      <c r="K167" s="17" t="s">
        <v>618</v>
      </c>
    </row>
    <row r="168" spans="1:11" x14ac:dyDescent="0.2">
      <c r="A168" s="17">
        <v>166</v>
      </c>
      <c r="B168" s="17" t="s">
        <v>8</v>
      </c>
      <c r="C168" s="17" t="s">
        <v>261</v>
      </c>
      <c r="D168" s="17" t="s">
        <v>7</v>
      </c>
      <c r="E168" s="17" t="s">
        <v>32</v>
      </c>
      <c r="F168" s="17"/>
      <c r="G168" s="17" t="s">
        <v>310</v>
      </c>
      <c r="H168" s="18"/>
      <c r="I168" s="20">
        <v>42735</v>
      </c>
      <c r="J168" s="10">
        <v>350000</v>
      </c>
      <c r="K168" s="17" t="s">
        <v>618</v>
      </c>
    </row>
    <row r="169" spans="1:11" x14ac:dyDescent="0.2">
      <c r="A169" s="17">
        <v>167</v>
      </c>
      <c r="B169" s="17" t="s">
        <v>8</v>
      </c>
      <c r="C169" s="17" t="s">
        <v>261</v>
      </c>
      <c r="D169" s="17" t="s">
        <v>13</v>
      </c>
      <c r="E169" s="17" t="s">
        <v>32</v>
      </c>
      <c r="F169" s="17"/>
      <c r="G169" s="17" t="s">
        <v>311</v>
      </c>
      <c r="H169" s="18"/>
      <c r="I169" s="20">
        <v>43090</v>
      </c>
      <c r="J169" s="10">
        <v>362500</v>
      </c>
      <c r="K169" s="17" t="s">
        <v>618</v>
      </c>
    </row>
    <row r="170" spans="1:11" x14ac:dyDescent="0.2">
      <c r="A170" s="17">
        <v>168</v>
      </c>
      <c r="B170" s="17" t="s">
        <v>8</v>
      </c>
      <c r="C170" s="17" t="s">
        <v>302</v>
      </c>
      <c r="D170" s="17" t="s">
        <v>7</v>
      </c>
      <c r="E170" s="17" t="s">
        <v>9</v>
      </c>
      <c r="F170" s="17"/>
      <c r="G170" s="17" t="s">
        <v>380</v>
      </c>
      <c r="H170" s="18"/>
      <c r="I170" s="20">
        <v>42735</v>
      </c>
      <c r="J170" s="10">
        <v>200000</v>
      </c>
      <c r="K170" s="17" t="s">
        <v>618</v>
      </c>
    </row>
    <row r="171" spans="1:11" x14ac:dyDescent="0.2">
      <c r="A171" s="17">
        <v>169</v>
      </c>
      <c r="B171" s="17" t="s">
        <v>8</v>
      </c>
      <c r="C171" s="17" t="s">
        <v>302</v>
      </c>
      <c r="D171" s="17" t="s">
        <v>13</v>
      </c>
      <c r="E171" s="17" t="s">
        <v>9</v>
      </c>
      <c r="F171" s="17"/>
      <c r="G171" s="17" t="s">
        <v>381</v>
      </c>
      <c r="H171" s="18"/>
      <c r="I171" s="20">
        <v>42735</v>
      </c>
      <c r="J171" s="10">
        <v>200000</v>
      </c>
      <c r="K171" s="17" t="s">
        <v>618</v>
      </c>
    </row>
    <row r="172" spans="1:11" x14ac:dyDescent="0.2">
      <c r="A172" s="17">
        <v>170</v>
      </c>
      <c r="B172" s="17" t="s">
        <v>8</v>
      </c>
      <c r="C172" s="17" t="s">
        <v>302</v>
      </c>
      <c r="D172" s="17" t="s">
        <v>14</v>
      </c>
      <c r="E172" s="17" t="s">
        <v>9</v>
      </c>
      <c r="F172" s="17"/>
      <c r="G172" s="17" t="s">
        <v>382</v>
      </c>
      <c r="H172" s="18"/>
      <c r="I172" s="20">
        <v>42735</v>
      </c>
      <c r="J172" s="10">
        <v>200000</v>
      </c>
      <c r="K172" s="17" t="s">
        <v>618</v>
      </c>
    </row>
    <row r="173" spans="1:11" x14ac:dyDescent="0.2">
      <c r="A173" s="17">
        <v>171</v>
      </c>
      <c r="B173" s="17" t="s">
        <v>8</v>
      </c>
      <c r="C173" s="17" t="s">
        <v>302</v>
      </c>
      <c r="D173" s="17" t="s">
        <v>15</v>
      </c>
      <c r="E173" s="17" t="s">
        <v>9</v>
      </c>
      <c r="F173" s="17"/>
      <c r="G173" s="17" t="s">
        <v>383</v>
      </c>
      <c r="H173" s="18"/>
      <c r="I173" s="20">
        <v>42735</v>
      </c>
      <c r="J173" s="10">
        <v>200000</v>
      </c>
      <c r="K173" s="17" t="s">
        <v>618</v>
      </c>
    </row>
    <row r="174" spans="1:11" x14ac:dyDescent="0.2">
      <c r="A174" s="17">
        <v>172</v>
      </c>
      <c r="B174" s="17" t="s">
        <v>8</v>
      </c>
      <c r="C174" s="17" t="s">
        <v>302</v>
      </c>
      <c r="D174" s="17" t="s">
        <v>16</v>
      </c>
      <c r="E174" s="17" t="s">
        <v>9</v>
      </c>
      <c r="F174" s="17"/>
      <c r="G174" s="17" t="s">
        <v>384</v>
      </c>
      <c r="H174" s="18"/>
      <c r="I174" s="20">
        <v>42735</v>
      </c>
      <c r="J174" s="10">
        <v>200000</v>
      </c>
      <c r="K174" s="17" t="s">
        <v>618</v>
      </c>
    </row>
    <row r="175" spans="1:11" x14ac:dyDescent="0.2">
      <c r="A175" s="17">
        <v>173</v>
      </c>
      <c r="B175" s="17" t="s">
        <v>8</v>
      </c>
      <c r="C175" s="17" t="s">
        <v>302</v>
      </c>
      <c r="D175" s="17" t="s">
        <v>17</v>
      </c>
      <c r="E175" s="17" t="s">
        <v>9</v>
      </c>
      <c r="F175" s="17"/>
      <c r="G175" s="17" t="s">
        <v>385</v>
      </c>
      <c r="H175" s="18"/>
      <c r="I175" s="20">
        <v>42735</v>
      </c>
      <c r="J175" s="10">
        <v>200000</v>
      </c>
      <c r="K175" s="17" t="s">
        <v>618</v>
      </c>
    </row>
    <row r="176" spans="1:11" x14ac:dyDescent="0.2">
      <c r="A176" s="17">
        <v>174</v>
      </c>
      <c r="B176" s="17" t="s">
        <v>8</v>
      </c>
      <c r="C176" s="17" t="s">
        <v>302</v>
      </c>
      <c r="D176" s="17" t="s">
        <v>18</v>
      </c>
      <c r="E176" s="17" t="s">
        <v>9</v>
      </c>
      <c r="F176" s="17"/>
      <c r="G176" s="17" t="s">
        <v>386</v>
      </c>
      <c r="H176" s="18"/>
      <c r="I176" s="20">
        <v>42735</v>
      </c>
      <c r="J176" s="10">
        <v>200000</v>
      </c>
      <c r="K176" s="17" t="s">
        <v>618</v>
      </c>
    </row>
    <row r="177" spans="1:11" x14ac:dyDescent="0.2">
      <c r="A177" s="17">
        <v>175</v>
      </c>
      <c r="B177" s="17" t="s">
        <v>8</v>
      </c>
      <c r="C177" s="17" t="s">
        <v>302</v>
      </c>
      <c r="D177" s="17" t="s">
        <v>7</v>
      </c>
      <c r="E177" s="17" t="s">
        <v>32</v>
      </c>
      <c r="F177" s="17"/>
      <c r="G177" s="17" t="s">
        <v>303</v>
      </c>
      <c r="H177" s="18"/>
      <c r="I177" s="20">
        <v>42735</v>
      </c>
      <c r="J177" s="10">
        <v>150000</v>
      </c>
      <c r="K177" s="17" t="s">
        <v>618</v>
      </c>
    </row>
    <row r="178" spans="1:11" x14ac:dyDescent="0.2">
      <c r="A178" s="17">
        <v>176</v>
      </c>
      <c r="B178" s="17" t="s">
        <v>8</v>
      </c>
      <c r="C178" s="17" t="s">
        <v>302</v>
      </c>
      <c r="D178" s="17" t="s">
        <v>13</v>
      </c>
      <c r="E178" s="17" t="s">
        <v>32</v>
      </c>
      <c r="F178" s="17"/>
      <c r="G178" s="17" t="s">
        <v>304</v>
      </c>
      <c r="H178" s="18"/>
      <c r="I178" s="20">
        <v>42735</v>
      </c>
      <c r="J178" s="10">
        <v>150000</v>
      </c>
      <c r="K178" s="17" t="s">
        <v>618</v>
      </c>
    </row>
    <row r="179" spans="1:11" x14ac:dyDescent="0.2">
      <c r="A179" s="17">
        <v>177</v>
      </c>
      <c r="B179" s="17" t="s">
        <v>8</v>
      </c>
      <c r="C179" s="17" t="s">
        <v>302</v>
      </c>
      <c r="D179" s="17" t="s">
        <v>14</v>
      </c>
      <c r="E179" s="17" t="s">
        <v>32</v>
      </c>
      <c r="F179" s="17"/>
      <c r="G179" s="17" t="s">
        <v>305</v>
      </c>
      <c r="H179" s="18"/>
      <c r="I179" s="20">
        <v>42735</v>
      </c>
      <c r="J179" s="10">
        <v>150000</v>
      </c>
      <c r="K179" s="17" t="s">
        <v>618</v>
      </c>
    </row>
    <row r="180" spans="1:11" x14ac:dyDescent="0.2">
      <c r="A180" s="17">
        <v>178</v>
      </c>
      <c r="B180" s="17" t="s">
        <v>8</v>
      </c>
      <c r="C180" s="17" t="s">
        <v>302</v>
      </c>
      <c r="D180" s="17" t="s">
        <v>15</v>
      </c>
      <c r="E180" s="17" t="s">
        <v>32</v>
      </c>
      <c r="F180" s="17"/>
      <c r="G180" s="17" t="s">
        <v>306</v>
      </c>
      <c r="H180" s="18"/>
      <c r="I180" s="20">
        <v>42735</v>
      </c>
      <c r="J180" s="10">
        <v>150000</v>
      </c>
      <c r="K180" s="17" t="s">
        <v>618</v>
      </c>
    </row>
    <row r="181" spans="1:11" x14ac:dyDescent="0.2">
      <c r="A181" s="17">
        <v>179</v>
      </c>
      <c r="B181" s="17" t="s">
        <v>8</v>
      </c>
      <c r="C181" s="17" t="s">
        <v>302</v>
      </c>
      <c r="D181" s="17" t="s">
        <v>16</v>
      </c>
      <c r="E181" s="17" t="s">
        <v>32</v>
      </c>
      <c r="F181" s="17"/>
      <c r="G181" s="17" t="s">
        <v>307</v>
      </c>
      <c r="H181" s="18"/>
      <c r="I181" s="20">
        <v>42735</v>
      </c>
      <c r="J181" s="10">
        <v>150000</v>
      </c>
      <c r="K181" s="17" t="s">
        <v>618</v>
      </c>
    </row>
    <row r="182" spans="1:11" x14ac:dyDescent="0.2">
      <c r="A182" s="17">
        <v>180</v>
      </c>
      <c r="B182" s="17" t="s">
        <v>8</v>
      </c>
      <c r="C182" s="17" t="s">
        <v>302</v>
      </c>
      <c r="D182" s="17" t="s">
        <v>17</v>
      </c>
      <c r="E182" s="17" t="s">
        <v>32</v>
      </c>
      <c r="F182" s="17"/>
      <c r="G182" s="17" t="s">
        <v>308</v>
      </c>
      <c r="H182" s="18"/>
      <c r="I182" s="20">
        <v>42735</v>
      </c>
      <c r="J182" s="10">
        <v>150000</v>
      </c>
      <c r="K182" s="17" t="s">
        <v>618</v>
      </c>
    </row>
    <row r="183" spans="1:11" x14ac:dyDescent="0.2">
      <c r="A183" s="17">
        <v>181</v>
      </c>
      <c r="B183" s="17" t="s">
        <v>8</v>
      </c>
      <c r="C183" s="17" t="s">
        <v>302</v>
      </c>
      <c r="D183" s="17" t="s">
        <v>18</v>
      </c>
      <c r="E183" s="17" t="s">
        <v>32</v>
      </c>
      <c r="F183" s="17"/>
      <c r="G183" s="17" t="s">
        <v>309</v>
      </c>
      <c r="H183" s="18"/>
      <c r="I183" s="20">
        <v>42735</v>
      </c>
      <c r="J183" s="10">
        <v>150000</v>
      </c>
      <c r="K183" s="17" t="s">
        <v>618</v>
      </c>
    </row>
    <row r="184" spans="1:11" x14ac:dyDescent="0.2">
      <c r="A184" s="17">
        <v>182</v>
      </c>
      <c r="B184" s="17" t="s">
        <v>8</v>
      </c>
      <c r="C184" s="17" t="s">
        <v>404</v>
      </c>
      <c r="D184" s="17" t="s">
        <v>7</v>
      </c>
      <c r="E184" s="17" t="s">
        <v>9</v>
      </c>
      <c r="F184" s="17"/>
      <c r="G184" s="17" t="s">
        <v>405</v>
      </c>
      <c r="H184" s="18"/>
      <c r="I184" s="19">
        <v>43127</v>
      </c>
      <c r="J184" s="71">
        <v>6500000</v>
      </c>
      <c r="K184" s="17" t="s">
        <v>618</v>
      </c>
    </row>
    <row r="185" spans="1:11" x14ac:dyDescent="0.2">
      <c r="A185" s="17">
        <v>183</v>
      </c>
      <c r="B185" s="17" t="s">
        <v>8</v>
      </c>
      <c r="C185" s="17" t="s">
        <v>404</v>
      </c>
      <c r="D185" s="17" t="s">
        <v>13</v>
      </c>
      <c r="E185" s="17" t="s">
        <v>9</v>
      </c>
      <c r="F185" s="17"/>
      <c r="G185" s="17" t="s">
        <v>406</v>
      </c>
      <c r="H185" s="18"/>
      <c r="I185" s="19">
        <v>43127</v>
      </c>
      <c r="J185" s="71"/>
      <c r="K185" s="17" t="s">
        <v>618</v>
      </c>
    </row>
    <row r="186" spans="1:11" x14ac:dyDescent="0.2">
      <c r="A186" s="17">
        <v>184</v>
      </c>
      <c r="B186" s="17" t="s">
        <v>8</v>
      </c>
      <c r="C186" s="17" t="s">
        <v>407</v>
      </c>
      <c r="D186" s="17" t="s">
        <v>7</v>
      </c>
      <c r="E186" s="17" t="s">
        <v>9</v>
      </c>
      <c r="F186" s="17"/>
      <c r="G186" s="17" t="s">
        <v>408</v>
      </c>
      <c r="H186" s="18"/>
      <c r="I186" s="21">
        <v>43100</v>
      </c>
      <c r="J186" s="71">
        <v>32500000</v>
      </c>
      <c r="K186" s="17" t="s">
        <v>618</v>
      </c>
    </row>
    <row r="187" spans="1:11" x14ac:dyDescent="0.2">
      <c r="A187" s="17">
        <v>185</v>
      </c>
      <c r="B187" s="17" t="s">
        <v>8</v>
      </c>
      <c r="C187" s="17" t="s">
        <v>395</v>
      </c>
      <c r="D187" s="17" t="s">
        <v>7</v>
      </c>
      <c r="E187" s="17" t="s">
        <v>9</v>
      </c>
      <c r="F187" s="17"/>
      <c r="G187" s="17" t="s">
        <v>396</v>
      </c>
      <c r="H187" s="18"/>
      <c r="I187" s="21">
        <v>43100</v>
      </c>
      <c r="J187" s="71"/>
      <c r="K187" s="17" t="s">
        <v>618</v>
      </c>
    </row>
    <row r="188" spans="1:11" x14ac:dyDescent="0.2">
      <c r="A188" s="17">
        <v>186</v>
      </c>
      <c r="B188" s="17" t="s">
        <v>8</v>
      </c>
      <c r="C188" s="17" t="s">
        <v>395</v>
      </c>
      <c r="D188" s="17" t="s">
        <v>13</v>
      </c>
      <c r="E188" s="17" t="s">
        <v>9</v>
      </c>
      <c r="F188" s="17"/>
      <c r="G188" s="17" t="s">
        <v>397</v>
      </c>
      <c r="H188" s="18"/>
      <c r="I188" s="21">
        <v>43100</v>
      </c>
      <c r="J188" s="71"/>
      <c r="K188" s="17" t="s">
        <v>618</v>
      </c>
    </row>
    <row r="189" spans="1:11" x14ac:dyDescent="0.2">
      <c r="A189" s="17">
        <v>187</v>
      </c>
      <c r="B189" s="17" t="s">
        <v>8</v>
      </c>
      <c r="C189" s="17" t="s">
        <v>395</v>
      </c>
      <c r="D189" s="17" t="s">
        <v>14</v>
      </c>
      <c r="E189" s="17" t="s">
        <v>9</v>
      </c>
      <c r="F189" s="17"/>
      <c r="G189" s="17" t="s">
        <v>398</v>
      </c>
      <c r="H189" s="18"/>
      <c r="I189" s="21">
        <v>43100</v>
      </c>
      <c r="J189" s="71"/>
      <c r="K189" s="17" t="s">
        <v>618</v>
      </c>
    </row>
    <row r="190" spans="1:11" x14ac:dyDescent="0.2">
      <c r="A190" s="17">
        <v>188</v>
      </c>
      <c r="B190" s="17" t="s">
        <v>8</v>
      </c>
      <c r="C190" s="17" t="s">
        <v>297</v>
      </c>
      <c r="D190" s="17" t="s">
        <v>7</v>
      </c>
      <c r="E190" s="17" t="s">
        <v>9</v>
      </c>
      <c r="F190" s="17"/>
      <c r="G190" s="17" t="s">
        <v>399</v>
      </c>
      <c r="H190" s="18"/>
      <c r="I190" s="19">
        <v>42036</v>
      </c>
      <c r="J190" s="10">
        <v>490000</v>
      </c>
      <c r="K190" s="17" t="s">
        <v>618</v>
      </c>
    </row>
    <row r="191" spans="1:11" x14ac:dyDescent="0.2">
      <c r="A191" s="17">
        <v>189</v>
      </c>
      <c r="B191" s="17" t="s">
        <v>8</v>
      </c>
      <c r="C191" s="17" t="s">
        <v>400</v>
      </c>
      <c r="D191" s="17" t="s">
        <v>7</v>
      </c>
      <c r="E191" s="17" t="s">
        <v>9</v>
      </c>
      <c r="F191" s="17"/>
      <c r="G191" s="17" t="s">
        <v>401</v>
      </c>
      <c r="H191" s="18"/>
      <c r="I191" s="19">
        <v>42036</v>
      </c>
      <c r="J191" s="10">
        <v>494166</v>
      </c>
      <c r="K191" s="17" t="s">
        <v>618</v>
      </c>
    </row>
    <row r="192" spans="1:11" x14ac:dyDescent="0.2">
      <c r="A192" s="17">
        <v>190</v>
      </c>
      <c r="B192" s="17" t="s">
        <v>8</v>
      </c>
      <c r="C192" s="17" t="s">
        <v>402</v>
      </c>
      <c r="D192" s="17" t="s">
        <v>7</v>
      </c>
      <c r="E192" s="17" t="s">
        <v>9</v>
      </c>
      <c r="F192" s="17"/>
      <c r="G192" s="17" t="s">
        <v>403</v>
      </c>
      <c r="H192" s="18"/>
      <c r="I192" s="21">
        <v>43066</v>
      </c>
      <c r="J192" s="10">
        <v>1760000</v>
      </c>
      <c r="K192" s="17" t="s">
        <v>618</v>
      </c>
    </row>
    <row r="193" spans="1:11" x14ac:dyDescent="0.2">
      <c r="A193" s="17">
        <v>191</v>
      </c>
      <c r="B193" s="17" t="s">
        <v>8</v>
      </c>
      <c r="C193" s="17" t="s">
        <v>297</v>
      </c>
      <c r="D193" s="17" t="s">
        <v>7</v>
      </c>
      <c r="E193" s="17" t="s">
        <v>32</v>
      </c>
      <c r="F193" s="17"/>
      <c r="G193" s="17" t="s">
        <v>298</v>
      </c>
      <c r="H193" s="18"/>
      <c r="I193" s="19">
        <v>42036</v>
      </c>
      <c r="J193" s="10">
        <v>490000</v>
      </c>
      <c r="K193" s="17" t="s">
        <v>618</v>
      </c>
    </row>
    <row r="194" spans="1:11" x14ac:dyDescent="0.2">
      <c r="A194" s="17">
        <v>192</v>
      </c>
      <c r="B194" s="17" t="s">
        <v>8</v>
      </c>
      <c r="C194" s="17" t="s">
        <v>297</v>
      </c>
      <c r="D194" s="17" t="s">
        <v>13</v>
      </c>
      <c r="E194" s="17" t="s">
        <v>32</v>
      </c>
      <c r="F194" s="17"/>
      <c r="G194" s="17" t="s">
        <v>299</v>
      </c>
      <c r="H194" s="18"/>
      <c r="I194" s="19">
        <v>42036</v>
      </c>
      <c r="J194" s="10">
        <v>490000</v>
      </c>
      <c r="K194" s="17" t="s">
        <v>618</v>
      </c>
    </row>
    <row r="195" spans="1:11" x14ac:dyDescent="0.2">
      <c r="A195" s="17">
        <v>193</v>
      </c>
      <c r="B195" s="17" t="s">
        <v>8</v>
      </c>
      <c r="C195" s="17" t="s">
        <v>300</v>
      </c>
      <c r="D195" s="17" t="s">
        <v>7</v>
      </c>
      <c r="E195" s="17" t="s">
        <v>32</v>
      </c>
      <c r="F195" s="17"/>
      <c r="G195" s="17" t="s">
        <v>301</v>
      </c>
      <c r="H195" s="18"/>
      <c r="I195" s="19">
        <v>42036</v>
      </c>
      <c r="J195" s="10">
        <v>494166</v>
      </c>
      <c r="K195" s="17" t="s">
        <v>618</v>
      </c>
    </row>
    <row r="196" spans="1:11" x14ac:dyDescent="0.2">
      <c r="A196" s="17">
        <v>194</v>
      </c>
      <c r="B196" s="17" t="s">
        <v>8</v>
      </c>
      <c r="C196" s="17" t="s">
        <v>387</v>
      </c>
      <c r="D196" s="17" t="s">
        <v>7</v>
      </c>
      <c r="E196" s="17" t="s">
        <v>9</v>
      </c>
      <c r="F196" s="17"/>
      <c r="G196" s="17" t="s">
        <v>388</v>
      </c>
      <c r="H196" s="18"/>
      <c r="I196" s="20">
        <v>42369</v>
      </c>
      <c r="J196" s="10">
        <v>350000</v>
      </c>
      <c r="K196" s="17" t="s">
        <v>618</v>
      </c>
    </row>
    <row r="197" spans="1:11" x14ac:dyDescent="0.2">
      <c r="A197" s="17">
        <v>195</v>
      </c>
      <c r="B197" s="17" t="s">
        <v>8</v>
      </c>
      <c r="C197" s="17" t="s">
        <v>387</v>
      </c>
      <c r="D197" s="17" t="s">
        <v>13</v>
      </c>
      <c r="E197" s="17" t="s">
        <v>9</v>
      </c>
      <c r="F197" s="17"/>
      <c r="G197" s="17" t="s">
        <v>389</v>
      </c>
      <c r="H197" s="18"/>
      <c r="I197" s="21">
        <v>43066</v>
      </c>
      <c r="J197" s="10">
        <v>1465000</v>
      </c>
      <c r="K197" s="17" t="s">
        <v>618</v>
      </c>
    </row>
    <row r="198" spans="1:11" x14ac:dyDescent="0.2">
      <c r="A198" s="17">
        <v>196</v>
      </c>
      <c r="B198" s="17" t="s">
        <v>8</v>
      </c>
      <c r="C198" s="17" t="s">
        <v>390</v>
      </c>
      <c r="D198" s="17" t="s">
        <v>7</v>
      </c>
      <c r="E198" s="17" t="s">
        <v>9</v>
      </c>
      <c r="F198" s="17"/>
      <c r="G198" s="17" t="s">
        <v>391</v>
      </c>
      <c r="H198" s="18"/>
      <c r="I198" s="21">
        <v>43096</v>
      </c>
      <c r="J198" s="10">
        <v>300000</v>
      </c>
      <c r="K198" s="17"/>
    </row>
    <row r="199" spans="1:11" x14ac:dyDescent="0.2">
      <c r="A199" s="17">
        <v>197</v>
      </c>
      <c r="B199" s="17" t="s">
        <v>8</v>
      </c>
      <c r="C199" s="17" t="s">
        <v>390</v>
      </c>
      <c r="D199" s="17" t="s">
        <v>13</v>
      </c>
      <c r="E199" s="17" t="s">
        <v>9</v>
      </c>
      <c r="F199" s="17"/>
      <c r="G199" s="17" t="s">
        <v>392</v>
      </c>
      <c r="H199" s="18"/>
      <c r="I199" s="21">
        <v>43096</v>
      </c>
      <c r="J199" s="10">
        <v>300000</v>
      </c>
      <c r="K199" s="17"/>
    </row>
    <row r="200" spans="1:11" x14ac:dyDescent="0.2">
      <c r="A200" s="17">
        <v>198</v>
      </c>
      <c r="B200" s="17" t="s">
        <v>8</v>
      </c>
      <c r="C200" s="17" t="s">
        <v>273</v>
      </c>
      <c r="D200" s="17" t="s">
        <v>7</v>
      </c>
      <c r="E200" s="17" t="s">
        <v>9</v>
      </c>
      <c r="F200" s="17"/>
      <c r="G200" s="17" t="s">
        <v>393</v>
      </c>
      <c r="H200" s="18"/>
      <c r="I200" s="21">
        <v>43102</v>
      </c>
      <c r="J200" s="10">
        <v>200000</v>
      </c>
      <c r="K200" s="17" t="s">
        <v>618</v>
      </c>
    </row>
    <row r="201" spans="1:11" x14ac:dyDescent="0.2">
      <c r="A201" s="17">
        <v>199</v>
      </c>
      <c r="B201" s="17" t="s">
        <v>8</v>
      </c>
      <c r="C201" s="17" t="s">
        <v>273</v>
      </c>
      <c r="D201" s="17" t="s">
        <v>13</v>
      </c>
      <c r="E201" s="17" t="s">
        <v>9</v>
      </c>
      <c r="F201" s="17"/>
      <c r="G201" s="17" t="s">
        <v>394</v>
      </c>
      <c r="H201" s="18"/>
      <c r="I201" s="21">
        <v>43102</v>
      </c>
      <c r="J201" s="10">
        <v>200000</v>
      </c>
      <c r="K201" s="17" t="s">
        <v>618</v>
      </c>
    </row>
    <row r="202" spans="1:11" x14ac:dyDescent="0.2">
      <c r="A202" s="17">
        <v>200</v>
      </c>
      <c r="B202" s="17" t="s">
        <v>8</v>
      </c>
      <c r="C202" s="17" t="s">
        <v>273</v>
      </c>
      <c r="D202" s="17" t="s">
        <v>7</v>
      </c>
      <c r="E202" s="17" t="s">
        <v>32</v>
      </c>
      <c r="F202" s="17"/>
      <c r="G202" s="17" t="s">
        <v>274</v>
      </c>
      <c r="H202" s="18"/>
      <c r="I202" s="21">
        <v>43102</v>
      </c>
      <c r="J202" s="10">
        <v>200000</v>
      </c>
      <c r="K202" s="17" t="s">
        <v>618</v>
      </c>
    </row>
    <row r="203" spans="1:11" x14ac:dyDescent="0.2">
      <c r="A203" s="17">
        <v>201</v>
      </c>
      <c r="B203" s="17" t="s">
        <v>8</v>
      </c>
      <c r="C203" s="17" t="s">
        <v>416</v>
      </c>
      <c r="D203" s="17" t="s">
        <v>7</v>
      </c>
      <c r="E203" s="17" t="s">
        <v>9</v>
      </c>
      <c r="F203" s="17"/>
      <c r="G203" s="17" t="s">
        <v>417</v>
      </c>
      <c r="H203" s="18"/>
      <c r="I203" s="21">
        <v>42735</v>
      </c>
      <c r="J203" s="10">
        <v>442000</v>
      </c>
      <c r="K203" s="17" t="s">
        <v>618</v>
      </c>
    </row>
    <row r="204" spans="1:11" x14ac:dyDescent="0.2">
      <c r="A204" s="17">
        <v>202</v>
      </c>
      <c r="B204" s="17" t="s">
        <v>8</v>
      </c>
      <c r="C204" s="17" t="s">
        <v>275</v>
      </c>
      <c r="D204" s="17" t="s">
        <v>7</v>
      </c>
      <c r="E204" s="17" t="s">
        <v>9</v>
      </c>
      <c r="F204" s="17"/>
      <c r="G204" s="17" t="s">
        <v>409</v>
      </c>
      <c r="H204" s="18"/>
      <c r="I204" s="21">
        <v>42735</v>
      </c>
      <c r="J204" s="10">
        <v>442000</v>
      </c>
      <c r="K204" s="17" t="s">
        <v>618</v>
      </c>
    </row>
    <row r="205" spans="1:11" x14ac:dyDescent="0.2">
      <c r="A205" s="17">
        <v>203</v>
      </c>
      <c r="B205" s="17" t="s">
        <v>8</v>
      </c>
      <c r="C205" s="17" t="s">
        <v>275</v>
      </c>
      <c r="D205" s="17" t="s">
        <v>13</v>
      </c>
      <c r="E205" s="17" t="s">
        <v>9</v>
      </c>
      <c r="F205" s="17"/>
      <c r="G205" s="17" t="s">
        <v>410</v>
      </c>
      <c r="H205" s="18"/>
      <c r="I205" s="21">
        <v>42735</v>
      </c>
      <c r="J205" s="10">
        <v>442000</v>
      </c>
      <c r="K205" s="17" t="s">
        <v>618</v>
      </c>
    </row>
    <row r="206" spans="1:11" x14ac:dyDescent="0.2">
      <c r="A206" s="17">
        <v>204</v>
      </c>
      <c r="B206" s="17" t="s">
        <v>8</v>
      </c>
      <c r="C206" s="17" t="s">
        <v>275</v>
      </c>
      <c r="D206" s="17" t="s">
        <v>14</v>
      </c>
      <c r="E206" s="17" t="s">
        <v>9</v>
      </c>
      <c r="F206" s="17"/>
      <c r="G206" s="17" t="s">
        <v>411</v>
      </c>
      <c r="H206" s="18"/>
      <c r="I206" s="21">
        <v>42735</v>
      </c>
      <c r="J206" s="10">
        <v>442000</v>
      </c>
      <c r="K206" s="17" t="s">
        <v>618</v>
      </c>
    </row>
    <row r="207" spans="1:11" x14ac:dyDescent="0.2">
      <c r="A207" s="17">
        <v>205</v>
      </c>
      <c r="B207" s="17" t="s">
        <v>8</v>
      </c>
      <c r="C207" s="17" t="s">
        <v>275</v>
      </c>
      <c r="D207" s="17" t="s">
        <v>15</v>
      </c>
      <c r="E207" s="17" t="s">
        <v>9</v>
      </c>
      <c r="F207" s="17"/>
      <c r="G207" s="17" t="s">
        <v>412</v>
      </c>
      <c r="H207" s="18"/>
      <c r="I207" s="21">
        <v>42735</v>
      </c>
      <c r="J207" s="10">
        <v>442000</v>
      </c>
      <c r="K207" s="17" t="s">
        <v>618</v>
      </c>
    </row>
    <row r="208" spans="1:11" x14ac:dyDescent="0.2">
      <c r="A208" s="17">
        <v>206</v>
      </c>
      <c r="B208" s="17" t="s">
        <v>8</v>
      </c>
      <c r="C208" s="17" t="s">
        <v>275</v>
      </c>
      <c r="D208" s="17" t="s">
        <v>16</v>
      </c>
      <c r="E208" s="17" t="s">
        <v>9</v>
      </c>
      <c r="F208" s="17"/>
      <c r="G208" s="17" t="s">
        <v>413</v>
      </c>
      <c r="H208" s="18"/>
      <c r="I208" s="21">
        <v>42735</v>
      </c>
      <c r="J208" s="10">
        <v>442000</v>
      </c>
      <c r="K208" s="17" t="s">
        <v>618</v>
      </c>
    </row>
    <row r="209" spans="1:11" x14ac:dyDescent="0.2">
      <c r="A209" s="17">
        <v>207</v>
      </c>
      <c r="B209" s="17" t="s">
        <v>8</v>
      </c>
      <c r="C209" s="17" t="s">
        <v>275</v>
      </c>
      <c r="D209" s="17" t="s">
        <v>17</v>
      </c>
      <c r="E209" s="17" t="s">
        <v>9</v>
      </c>
      <c r="F209" s="17"/>
      <c r="G209" s="17" t="s">
        <v>414</v>
      </c>
      <c r="H209" s="18"/>
      <c r="I209" s="21">
        <v>42735</v>
      </c>
      <c r="J209" s="10">
        <v>442000</v>
      </c>
      <c r="K209" s="17" t="s">
        <v>618</v>
      </c>
    </row>
    <row r="210" spans="1:11" x14ac:dyDescent="0.2">
      <c r="A210" s="17">
        <v>208</v>
      </c>
      <c r="B210" s="17" t="s">
        <v>8</v>
      </c>
      <c r="C210" s="17" t="s">
        <v>275</v>
      </c>
      <c r="D210" s="17" t="s">
        <v>18</v>
      </c>
      <c r="E210" s="17" t="s">
        <v>9</v>
      </c>
      <c r="F210" s="17"/>
      <c r="G210" s="17" t="s">
        <v>415</v>
      </c>
      <c r="H210" s="18"/>
      <c r="I210" s="21">
        <v>42735</v>
      </c>
      <c r="J210" s="10">
        <v>442000</v>
      </c>
      <c r="K210" s="17" t="s">
        <v>618</v>
      </c>
    </row>
    <row r="211" spans="1:11" x14ac:dyDescent="0.2">
      <c r="A211" s="17">
        <v>209</v>
      </c>
      <c r="B211" s="17" t="s">
        <v>8</v>
      </c>
      <c r="C211" s="17" t="s">
        <v>275</v>
      </c>
      <c r="D211" s="17" t="s">
        <v>7</v>
      </c>
      <c r="E211" s="17" t="s">
        <v>32</v>
      </c>
      <c r="F211" s="17"/>
      <c r="G211" s="17" t="s">
        <v>276</v>
      </c>
      <c r="H211" s="18"/>
      <c r="I211" s="21">
        <v>42735</v>
      </c>
      <c r="J211" s="10">
        <v>442000</v>
      </c>
      <c r="K211" s="17" t="s">
        <v>618</v>
      </c>
    </row>
    <row r="212" spans="1:11" x14ac:dyDescent="0.2">
      <c r="A212" s="17">
        <v>210</v>
      </c>
      <c r="B212" s="17" t="s">
        <v>8</v>
      </c>
      <c r="C212" s="17" t="s">
        <v>275</v>
      </c>
      <c r="D212" s="17" t="s">
        <v>13</v>
      </c>
      <c r="E212" s="17" t="s">
        <v>32</v>
      </c>
      <c r="F212" s="17"/>
      <c r="G212" s="17" t="s">
        <v>277</v>
      </c>
      <c r="H212" s="18"/>
      <c r="I212" s="21">
        <v>42735</v>
      </c>
      <c r="J212" s="10">
        <v>442000</v>
      </c>
      <c r="K212" s="17" t="s">
        <v>618</v>
      </c>
    </row>
    <row r="213" spans="1:11" x14ac:dyDescent="0.2">
      <c r="A213" s="17">
        <v>211</v>
      </c>
      <c r="B213" s="17" t="s">
        <v>8</v>
      </c>
      <c r="C213" s="17" t="s">
        <v>275</v>
      </c>
      <c r="D213" s="17" t="s">
        <v>14</v>
      </c>
      <c r="E213" s="17" t="s">
        <v>32</v>
      </c>
      <c r="F213" s="17"/>
      <c r="G213" s="17" t="s">
        <v>278</v>
      </c>
      <c r="H213" s="18"/>
      <c r="I213" s="21">
        <v>42735</v>
      </c>
      <c r="J213" s="10">
        <v>442000</v>
      </c>
      <c r="K213" s="17" t="s">
        <v>618</v>
      </c>
    </row>
    <row r="214" spans="1:11" x14ac:dyDescent="0.2">
      <c r="A214" s="17">
        <v>212</v>
      </c>
      <c r="B214" s="17" t="s">
        <v>8</v>
      </c>
      <c r="C214" s="17" t="s">
        <v>275</v>
      </c>
      <c r="D214" s="17" t="s">
        <v>15</v>
      </c>
      <c r="E214" s="17" t="s">
        <v>32</v>
      </c>
      <c r="F214" s="17"/>
      <c r="G214" s="17" t="s">
        <v>279</v>
      </c>
      <c r="H214" s="18"/>
      <c r="I214" s="21">
        <v>42735</v>
      </c>
      <c r="J214" s="10">
        <v>442000</v>
      </c>
      <c r="K214" s="17" t="s">
        <v>618</v>
      </c>
    </row>
    <row r="215" spans="1:11" x14ac:dyDescent="0.2">
      <c r="A215" s="17">
        <v>213</v>
      </c>
      <c r="B215" s="17" t="s">
        <v>8</v>
      </c>
      <c r="C215" s="17" t="s">
        <v>275</v>
      </c>
      <c r="D215" s="17" t="s">
        <v>16</v>
      </c>
      <c r="E215" s="17" t="s">
        <v>32</v>
      </c>
      <c r="F215" s="17"/>
      <c r="G215" s="17" t="s">
        <v>280</v>
      </c>
      <c r="H215" s="18"/>
      <c r="I215" s="21">
        <v>42735</v>
      </c>
      <c r="J215" s="10">
        <v>442000</v>
      </c>
      <c r="K215" s="17" t="s">
        <v>618</v>
      </c>
    </row>
    <row r="216" spans="1:11" x14ac:dyDescent="0.2">
      <c r="A216" s="17">
        <v>214</v>
      </c>
      <c r="B216" s="17" t="s">
        <v>8</v>
      </c>
      <c r="C216" s="17" t="s">
        <v>275</v>
      </c>
      <c r="D216" s="17" t="s">
        <v>17</v>
      </c>
      <c r="E216" s="17" t="s">
        <v>32</v>
      </c>
      <c r="F216" s="17"/>
      <c r="G216" s="17" t="s">
        <v>281</v>
      </c>
      <c r="H216" s="18"/>
      <c r="I216" s="21">
        <v>42735</v>
      </c>
      <c r="J216" s="10">
        <v>442000</v>
      </c>
      <c r="K216" s="17" t="s">
        <v>618</v>
      </c>
    </row>
    <row r="217" spans="1:11" x14ac:dyDescent="0.2">
      <c r="A217" s="17">
        <v>215</v>
      </c>
      <c r="B217" s="17" t="s">
        <v>8</v>
      </c>
      <c r="C217" s="17" t="s">
        <v>275</v>
      </c>
      <c r="D217" s="17" t="s">
        <v>18</v>
      </c>
      <c r="E217" s="17" t="s">
        <v>32</v>
      </c>
      <c r="F217" s="17"/>
      <c r="G217" s="17" t="s">
        <v>282</v>
      </c>
      <c r="H217" s="18"/>
      <c r="I217" s="21">
        <v>42735</v>
      </c>
      <c r="J217" s="10">
        <v>442000</v>
      </c>
      <c r="K217" s="17" t="s">
        <v>618</v>
      </c>
    </row>
    <row r="218" spans="1:11" x14ac:dyDescent="0.2">
      <c r="A218" s="17">
        <v>216</v>
      </c>
      <c r="B218" s="17" t="s">
        <v>8</v>
      </c>
      <c r="C218" s="17" t="s">
        <v>275</v>
      </c>
      <c r="D218" s="17" t="s">
        <v>19</v>
      </c>
      <c r="E218" s="17" t="s">
        <v>32</v>
      </c>
      <c r="F218" s="17"/>
      <c r="G218" s="17" t="s">
        <v>283</v>
      </c>
      <c r="H218" s="18"/>
      <c r="I218" s="21">
        <v>42735</v>
      </c>
      <c r="J218" s="10">
        <v>442000</v>
      </c>
      <c r="K218" s="17" t="s">
        <v>618</v>
      </c>
    </row>
    <row r="219" spans="1:11" x14ac:dyDescent="0.2">
      <c r="A219" s="17">
        <v>217</v>
      </c>
      <c r="B219" s="17" t="s">
        <v>8</v>
      </c>
      <c r="C219" s="17" t="s">
        <v>275</v>
      </c>
      <c r="D219" s="17" t="s">
        <v>20</v>
      </c>
      <c r="E219" s="17" t="s">
        <v>32</v>
      </c>
      <c r="F219" s="17"/>
      <c r="G219" s="17" t="s">
        <v>284</v>
      </c>
      <c r="H219" s="18"/>
      <c r="I219" s="21">
        <v>42735</v>
      </c>
      <c r="J219" s="10">
        <v>442000</v>
      </c>
      <c r="K219" s="17" t="s">
        <v>618</v>
      </c>
    </row>
    <row r="220" spans="1:11" x14ac:dyDescent="0.2">
      <c r="A220" s="17">
        <v>218</v>
      </c>
      <c r="B220" s="17" t="s">
        <v>8</v>
      </c>
      <c r="C220" s="17" t="s">
        <v>275</v>
      </c>
      <c r="D220" s="17" t="s">
        <v>21</v>
      </c>
      <c r="E220" s="17" t="s">
        <v>32</v>
      </c>
      <c r="F220" s="17"/>
      <c r="G220" s="17" t="s">
        <v>285</v>
      </c>
      <c r="H220" s="18"/>
      <c r="I220" s="21">
        <v>42735</v>
      </c>
      <c r="J220" s="10">
        <v>442000</v>
      </c>
      <c r="K220" s="17" t="s">
        <v>618</v>
      </c>
    </row>
    <row r="221" spans="1:11" x14ac:dyDescent="0.2">
      <c r="A221" s="17">
        <v>219</v>
      </c>
      <c r="B221" s="17" t="s">
        <v>8</v>
      </c>
      <c r="C221" s="17" t="s">
        <v>275</v>
      </c>
      <c r="D221" s="17" t="s">
        <v>22</v>
      </c>
      <c r="E221" s="17" t="s">
        <v>32</v>
      </c>
      <c r="F221" s="17"/>
      <c r="G221" s="17" t="s">
        <v>286</v>
      </c>
      <c r="H221" s="18"/>
      <c r="I221" s="21">
        <v>42735</v>
      </c>
      <c r="J221" s="10">
        <v>442000</v>
      </c>
      <c r="K221" s="17" t="s">
        <v>618</v>
      </c>
    </row>
    <row r="222" spans="1:11" x14ac:dyDescent="0.2">
      <c r="A222" s="17">
        <v>220</v>
      </c>
      <c r="B222" s="17" t="s">
        <v>8</v>
      </c>
      <c r="C222" s="17" t="s">
        <v>287</v>
      </c>
      <c r="D222" s="17" t="s">
        <v>7</v>
      </c>
      <c r="E222" s="17" t="s">
        <v>9</v>
      </c>
      <c r="F222" s="17"/>
      <c r="G222" s="17" t="s">
        <v>418</v>
      </c>
      <c r="H222" s="18"/>
      <c r="I222" s="21">
        <v>42735</v>
      </c>
      <c r="J222" s="10">
        <v>70000</v>
      </c>
      <c r="K222" s="17" t="s">
        <v>618</v>
      </c>
    </row>
    <row r="223" spans="1:11" x14ac:dyDescent="0.2">
      <c r="A223" s="17">
        <v>221</v>
      </c>
      <c r="B223" s="17" t="s">
        <v>8</v>
      </c>
      <c r="C223" s="17" t="s">
        <v>287</v>
      </c>
      <c r="D223" s="17" t="s">
        <v>13</v>
      </c>
      <c r="E223" s="17" t="s">
        <v>9</v>
      </c>
      <c r="F223" s="17"/>
      <c r="G223" s="17" t="s">
        <v>419</v>
      </c>
      <c r="H223" s="18"/>
      <c r="I223" s="21">
        <v>42735</v>
      </c>
      <c r="J223" s="10">
        <v>70000</v>
      </c>
      <c r="K223" s="17" t="s">
        <v>618</v>
      </c>
    </row>
    <row r="224" spans="1:11" x14ac:dyDescent="0.2">
      <c r="A224" s="17">
        <v>222</v>
      </c>
      <c r="B224" s="17" t="s">
        <v>8</v>
      </c>
      <c r="C224" s="17" t="s">
        <v>287</v>
      </c>
      <c r="D224" s="17" t="s">
        <v>14</v>
      </c>
      <c r="E224" s="17" t="s">
        <v>9</v>
      </c>
      <c r="F224" s="17"/>
      <c r="G224" s="17" t="s">
        <v>420</v>
      </c>
      <c r="H224" s="18"/>
      <c r="I224" s="21">
        <v>42735</v>
      </c>
      <c r="J224" s="10">
        <v>70000</v>
      </c>
      <c r="K224" s="17" t="s">
        <v>618</v>
      </c>
    </row>
    <row r="225" spans="1:11" x14ac:dyDescent="0.2">
      <c r="A225" s="17">
        <v>223</v>
      </c>
      <c r="B225" s="17" t="s">
        <v>8</v>
      </c>
      <c r="C225" s="17" t="s">
        <v>287</v>
      </c>
      <c r="D225" s="17" t="s">
        <v>15</v>
      </c>
      <c r="E225" s="17" t="s">
        <v>9</v>
      </c>
      <c r="F225" s="17"/>
      <c r="G225" s="17" t="s">
        <v>421</v>
      </c>
      <c r="H225" s="18"/>
      <c r="I225" s="21">
        <v>42735</v>
      </c>
      <c r="J225" s="10">
        <v>70000</v>
      </c>
      <c r="K225" s="17" t="s">
        <v>618</v>
      </c>
    </row>
    <row r="226" spans="1:11" x14ac:dyDescent="0.2">
      <c r="A226" s="17">
        <v>224</v>
      </c>
      <c r="B226" s="17" t="s">
        <v>8</v>
      </c>
      <c r="C226" s="17" t="s">
        <v>287</v>
      </c>
      <c r="D226" s="17" t="s">
        <v>16</v>
      </c>
      <c r="E226" s="17" t="s">
        <v>9</v>
      </c>
      <c r="F226" s="17"/>
      <c r="G226" s="17" t="s">
        <v>422</v>
      </c>
      <c r="H226" s="18"/>
      <c r="I226" s="21">
        <v>42735</v>
      </c>
      <c r="J226" s="10">
        <v>70000</v>
      </c>
      <c r="K226" s="17" t="s">
        <v>618</v>
      </c>
    </row>
    <row r="227" spans="1:11" x14ac:dyDescent="0.2">
      <c r="A227" s="17">
        <v>225</v>
      </c>
      <c r="B227" s="17" t="s">
        <v>8</v>
      </c>
      <c r="C227" s="17" t="s">
        <v>287</v>
      </c>
      <c r="D227" s="17" t="s">
        <v>17</v>
      </c>
      <c r="E227" s="17" t="s">
        <v>9</v>
      </c>
      <c r="F227" s="17"/>
      <c r="G227" s="17" t="s">
        <v>423</v>
      </c>
      <c r="H227" s="18"/>
      <c r="I227" s="21">
        <v>42735</v>
      </c>
      <c r="J227" s="10">
        <v>70000</v>
      </c>
      <c r="K227" s="17" t="s">
        <v>618</v>
      </c>
    </row>
    <row r="228" spans="1:11" x14ac:dyDescent="0.2">
      <c r="A228" s="17">
        <v>226</v>
      </c>
      <c r="B228" s="17" t="s">
        <v>8</v>
      </c>
      <c r="C228" s="17" t="s">
        <v>287</v>
      </c>
      <c r="D228" s="17" t="s">
        <v>18</v>
      </c>
      <c r="E228" s="17" t="s">
        <v>9</v>
      </c>
      <c r="F228" s="17"/>
      <c r="G228" s="17" t="s">
        <v>424</v>
      </c>
      <c r="H228" s="18"/>
      <c r="I228" s="21">
        <v>42735</v>
      </c>
      <c r="J228" s="10">
        <v>70000</v>
      </c>
      <c r="K228" s="17" t="s">
        <v>618</v>
      </c>
    </row>
    <row r="229" spans="1:11" x14ac:dyDescent="0.2">
      <c r="A229" s="17">
        <v>227</v>
      </c>
      <c r="B229" s="17" t="s">
        <v>8</v>
      </c>
      <c r="C229" s="17" t="s">
        <v>287</v>
      </c>
      <c r="D229" s="17" t="s">
        <v>19</v>
      </c>
      <c r="E229" s="17" t="s">
        <v>9</v>
      </c>
      <c r="F229" s="17"/>
      <c r="G229" s="17" t="s">
        <v>425</v>
      </c>
      <c r="H229" s="18"/>
      <c r="I229" s="21">
        <v>42735</v>
      </c>
      <c r="J229" s="10">
        <v>70000</v>
      </c>
      <c r="K229" s="17" t="s">
        <v>618</v>
      </c>
    </row>
    <row r="230" spans="1:11" x14ac:dyDescent="0.2">
      <c r="A230" s="17">
        <v>228</v>
      </c>
      <c r="B230" s="17" t="s">
        <v>8</v>
      </c>
      <c r="C230" s="17" t="s">
        <v>287</v>
      </c>
      <c r="D230" s="17" t="s">
        <v>20</v>
      </c>
      <c r="E230" s="17" t="s">
        <v>9</v>
      </c>
      <c r="F230" s="17"/>
      <c r="G230" s="17" t="s">
        <v>426</v>
      </c>
      <c r="H230" s="18"/>
      <c r="I230" s="21">
        <v>42735</v>
      </c>
      <c r="J230" s="10">
        <v>70000</v>
      </c>
      <c r="K230" s="17" t="s">
        <v>618</v>
      </c>
    </row>
    <row r="231" spans="1:11" x14ac:dyDescent="0.2">
      <c r="A231" s="17">
        <v>229</v>
      </c>
      <c r="B231" s="17" t="s">
        <v>8</v>
      </c>
      <c r="C231" s="17" t="s">
        <v>287</v>
      </c>
      <c r="D231" s="17" t="s">
        <v>21</v>
      </c>
      <c r="E231" s="17" t="s">
        <v>9</v>
      </c>
      <c r="F231" s="17"/>
      <c r="G231" s="17" t="s">
        <v>427</v>
      </c>
      <c r="H231" s="18"/>
      <c r="I231" s="21">
        <v>42735</v>
      </c>
      <c r="J231" s="10">
        <v>70000</v>
      </c>
      <c r="K231" s="17" t="s">
        <v>618</v>
      </c>
    </row>
    <row r="232" spans="1:11" x14ac:dyDescent="0.2">
      <c r="A232" s="17">
        <v>230</v>
      </c>
      <c r="B232" s="17" t="s">
        <v>8</v>
      </c>
      <c r="C232" s="17" t="s">
        <v>287</v>
      </c>
      <c r="D232" s="17" t="s">
        <v>22</v>
      </c>
      <c r="E232" s="17" t="s">
        <v>9</v>
      </c>
      <c r="F232" s="17"/>
      <c r="G232" s="17" t="s">
        <v>428</v>
      </c>
      <c r="H232" s="18"/>
      <c r="I232" s="21">
        <v>42735</v>
      </c>
      <c r="J232" s="10">
        <v>70000</v>
      </c>
      <c r="K232" s="17" t="s">
        <v>618</v>
      </c>
    </row>
    <row r="233" spans="1:11" x14ac:dyDescent="0.2">
      <c r="A233" s="17">
        <v>231</v>
      </c>
      <c r="B233" s="17" t="s">
        <v>8</v>
      </c>
      <c r="C233" s="17" t="s">
        <v>287</v>
      </c>
      <c r="D233" s="17" t="s">
        <v>24</v>
      </c>
      <c r="E233" s="17" t="s">
        <v>9</v>
      </c>
      <c r="F233" s="17"/>
      <c r="G233" s="17" t="s">
        <v>429</v>
      </c>
      <c r="H233" s="18"/>
      <c r="I233" s="21">
        <v>42735</v>
      </c>
      <c r="J233" s="10">
        <v>70000</v>
      </c>
      <c r="K233" s="17" t="s">
        <v>618</v>
      </c>
    </row>
    <row r="234" spans="1:11" x14ac:dyDescent="0.2">
      <c r="A234" s="17">
        <v>232</v>
      </c>
      <c r="B234" s="17" t="s">
        <v>8</v>
      </c>
      <c r="C234" s="17" t="s">
        <v>287</v>
      </c>
      <c r="D234" s="17" t="s">
        <v>26</v>
      </c>
      <c r="E234" s="17" t="s">
        <v>9</v>
      </c>
      <c r="F234" s="17"/>
      <c r="G234" s="17" t="s">
        <v>430</v>
      </c>
      <c r="H234" s="18"/>
      <c r="I234" s="21">
        <v>42735</v>
      </c>
      <c r="J234" s="10">
        <v>70000</v>
      </c>
      <c r="K234" s="17" t="s">
        <v>618</v>
      </c>
    </row>
    <row r="235" spans="1:11" x14ac:dyDescent="0.2">
      <c r="A235" s="17">
        <v>233</v>
      </c>
      <c r="B235" s="17" t="s">
        <v>8</v>
      </c>
      <c r="C235" s="17" t="s">
        <v>287</v>
      </c>
      <c r="D235" s="17" t="s">
        <v>28</v>
      </c>
      <c r="E235" s="17" t="s">
        <v>9</v>
      </c>
      <c r="F235" s="17"/>
      <c r="G235" s="17" t="s">
        <v>431</v>
      </c>
      <c r="H235" s="18"/>
      <c r="I235" s="21">
        <v>42735</v>
      </c>
      <c r="J235" s="10">
        <v>70000</v>
      </c>
      <c r="K235" s="17" t="s">
        <v>618</v>
      </c>
    </row>
    <row r="236" spans="1:11" x14ac:dyDescent="0.2">
      <c r="A236" s="17">
        <v>234</v>
      </c>
      <c r="B236" s="17" t="s">
        <v>8</v>
      </c>
      <c r="C236" s="17" t="s">
        <v>287</v>
      </c>
      <c r="D236" s="17" t="s">
        <v>29</v>
      </c>
      <c r="E236" s="17" t="s">
        <v>9</v>
      </c>
      <c r="F236" s="17"/>
      <c r="G236" s="17" t="s">
        <v>432</v>
      </c>
      <c r="H236" s="18"/>
      <c r="I236" s="21">
        <v>42735</v>
      </c>
      <c r="J236" s="10">
        <v>70000</v>
      </c>
      <c r="K236" s="17" t="s">
        <v>618</v>
      </c>
    </row>
    <row r="237" spans="1:11" x14ac:dyDescent="0.2">
      <c r="A237" s="17">
        <v>235</v>
      </c>
      <c r="B237" s="17" t="s">
        <v>8</v>
      </c>
      <c r="C237" s="17" t="s">
        <v>287</v>
      </c>
      <c r="D237" s="17" t="s">
        <v>31</v>
      </c>
      <c r="E237" s="17" t="s">
        <v>9</v>
      </c>
      <c r="F237" s="17"/>
      <c r="G237" s="17" t="s">
        <v>433</v>
      </c>
      <c r="H237" s="18"/>
      <c r="I237" s="21">
        <v>42735</v>
      </c>
      <c r="J237" s="10">
        <v>70000</v>
      </c>
      <c r="K237" s="17" t="s">
        <v>618</v>
      </c>
    </row>
    <row r="238" spans="1:11" x14ac:dyDescent="0.2">
      <c r="A238" s="17">
        <v>236</v>
      </c>
      <c r="B238" s="17" t="s">
        <v>8</v>
      </c>
      <c r="C238" s="17" t="s">
        <v>287</v>
      </c>
      <c r="D238" s="17" t="s">
        <v>57</v>
      </c>
      <c r="E238" s="17" t="s">
        <v>9</v>
      </c>
      <c r="F238" s="17"/>
      <c r="G238" s="17" t="s">
        <v>434</v>
      </c>
      <c r="H238" s="18"/>
      <c r="I238" s="21">
        <v>42735</v>
      </c>
      <c r="J238" s="10">
        <v>70000</v>
      </c>
      <c r="K238" s="17" t="s">
        <v>618</v>
      </c>
    </row>
    <row r="239" spans="1:11" x14ac:dyDescent="0.2">
      <c r="A239" s="17">
        <v>237</v>
      </c>
      <c r="B239" s="17" t="s">
        <v>8</v>
      </c>
      <c r="C239" s="17" t="s">
        <v>287</v>
      </c>
      <c r="D239" s="17" t="s">
        <v>59</v>
      </c>
      <c r="E239" s="17" t="s">
        <v>9</v>
      </c>
      <c r="F239" s="17"/>
      <c r="G239" s="17" t="s">
        <v>435</v>
      </c>
      <c r="H239" s="18"/>
      <c r="I239" s="21">
        <v>42735</v>
      </c>
      <c r="J239" s="10">
        <v>70000</v>
      </c>
      <c r="K239" s="17" t="s">
        <v>618</v>
      </c>
    </row>
    <row r="240" spans="1:11" x14ac:dyDescent="0.2">
      <c r="A240" s="17">
        <v>238</v>
      </c>
      <c r="B240" s="17" t="s">
        <v>8</v>
      </c>
      <c r="C240" s="17" t="s">
        <v>287</v>
      </c>
      <c r="D240" s="17" t="s">
        <v>61</v>
      </c>
      <c r="E240" s="17" t="s">
        <v>9</v>
      </c>
      <c r="F240" s="17"/>
      <c r="G240" s="17" t="s">
        <v>436</v>
      </c>
      <c r="H240" s="18"/>
      <c r="I240" s="21">
        <v>42735</v>
      </c>
      <c r="J240" s="10">
        <v>70000</v>
      </c>
      <c r="K240" s="17" t="s">
        <v>618</v>
      </c>
    </row>
    <row r="241" spans="1:11" x14ac:dyDescent="0.2">
      <c r="A241" s="17">
        <v>239</v>
      </c>
      <c r="B241" s="17" t="s">
        <v>8</v>
      </c>
      <c r="C241" s="17" t="s">
        <v>287</v>
      </c>
      <c r="D241" s="17" t="s">
        <v>63</v>
      </c>
      <c r="E241" s="17" t="s">
        <v>9</v>
      </c>
      <c r="F241" s="17"/>
      <c r="G241" s="17" t="s">
        <v>437</v>
      </c>
      <c r="H241" s="18"/>
      <c r="I241" s="21">
        <v>42735</v>
      </c>
      <c r="J241" s="10">
        <v>70000</v>
      </c>
      <c r="K241" s="17" t="s">
        <v>618</v>
      </c>
    </row>
    <row r="242" spans="1:11" x14ac:dyDescent="0.2">
      <c r="A242" s="17">
        <v>240</v>
      </c>
      <c r="B242" s="17" t="s">
        <v>8</v>
      </c>
      <c r="C242" s="17" t="s">
        <v>287</v>
      </c>
      <c r="D242" s="17" t="s">
        <v>65</v>
      </c>
      <c r="E242" s="17" t="s">
        <v>9</v>
      </c>
      <c r="F242" s="17"/>
      <c r="G242" s="17" t="s">
        <v>438</v>
      </c>
      <c r="H242" s="18"/>
      <c r="I242" s="21">
        <v>42735</v>
      </c>
      <c r="J242" s="10">
        <v>70000</v>
      </c>
      <c r="K242" s="17" t="s">
        <v>618</v>
      </c>
    </row>
    <row r="243" spans="1:11" x14ac:dyDescent="0.2">
      <c r="A243" s="17">
        <v>241</v>
      </c>
      <c r="B243" s="17" t="s">
        <v>8</v>
      </c>
      <c r="C243" s="17" t="s">
        <v>287</v>
      </c>
      <c r="D243" s="17" t="s">
        <v>7</v>
      </c>
      <c r="E243" s="17" t="s">
        <v>32</v>
      </c>
      <c r="F243" s="17"/>
      <c r="G243" s="17" t="s">
        <v>288</v>
      </c>
      <c r="H243" s="18"/>
      <c r="I243" s="21">
        <v>42735</v>
      </c>
      <c r="J243" s="10">
        <v>70000</v>
      </c>
      <c r="K243" s="17" t="s">
        <v>618</v>
      </c>
    </row>
    <row r="244" spans="1:11" x14ac:dyDescent="0.2">
      <c r="A244" s="17">
        <v>242</v>
      </c>
      <c r="B244" s="17" t="s">
        <v>8</v>
      </c>
      <c r="C244" s="17" t="s">
        <v>287</v>
      </c>
      <c r="D244" s="17" t="s">
        <v>13</v>
      </c>
      <c r="E244" s="17" t="s">
        <v>32</v>
      </c>
      <c r="F244" s="17"/>
      <c r="G244" s="17" t="s">
        <v>289</v>
      </c>
      <c r="H244" s="18"/>
      <c r="I244" s="21">
        <v>42735</v>
      </c>
      <c r="J244" s="10">
        <v>70000</v>
      </c>
      <c r="K244" s="17" t="s">
        <v>618</v>
      </c>
    </row>
    <row r="245" spans="1:11" x14ac:dyDescent="0.2">
      <c r="A245" s="17">
        <v>243</v>
      </c>
      <c r="B245" s="17" t="s">
        <v>8</v>
      </c>
      <c r="C245" s="17" t="s">
        <v>287</v>
      </c>
      <c r="D245" s="17" t="s">
        <v>14</v>
      </c>
      <c r="E245" s="17" t="s">
        <v>32</v>
      </c>
      <c r="F245" s="17"/>
      <c r="G245" s="17" t="s">
        <v>290</v>
      </c>
      <c r="H245" s="18"/>
      <c r="I245" s="21">
        <v>42735</v>
      </c>
      <c r="J245" s="10">
        <v>70000</v>
      </c>
      <c r="K245" s="17" t="s">
        <v>618</v>
      </c>
    </row>
    <row r="246" spans="1:11" x14ac:dyDescent="0.2">
      <c r="A246" s="17">
        <v>244</v>
      </c>
      <c r="B246" s="17" t="s">
        <v>8</v>
      </c>
      <c r="C246" s="17" t="s">
        <v>287</v>
      </c>
      <c r="D246" s="17" t="s">
        <v>15</v>
      </c>
      <c r="E246" s="17" t="s">
        <v>32</v>
      </c>
      <c r="F246" s="17"/>
      <c r="G246" s="17" t="s">
        <v>291</v>
      </c>
      <c r="H246" s="18"/>
      <c r="I246" s="21">
        <v>42735</v>
      </c>
      <c r="J246" s="10">
        <v>70000</v>
      </c>
      <c r="K246" s="17" t="s">
        <v>618</v>
      </c>
    </row>
    <row r="247" spans="1:11" x14ac:dyDescent="0.2">
      <c r="A247" s="17">
        <v>245</v>
      </c>
      <c r="B247" s="17" t="s">
        <v>8</v>
      </c>
      <c r="C247" s="17" t="s">
        <v>287</v>
      </c>
      <c r="D247" s="17" t="s">
        <v>16</v>
      </c>
      <c r="E247" s="17" t="s">
        <v>32</v>
      </c>
      <c r="F247" s="17"/>
      <c r="G247" s="17" t="s">
        <v>292</v>
      </c>
      <c r="H247" s="18"/>
      <c r="I247" s="21">
        <v>42735</v>
      </c>
      <c r="J247" s="10">
        <v>70000</v>
      </c>
      <c r="K247" s="17" t="s">
        <v>618</v>
      </c>
    </row>
    <row r="248" spans="1:11" x14ac:dyDescent="0.2">
      <c r="A248" s="17">
        <v>246</v>
      </c>
      <c r="B248" s="17" t="s">
        <v>8</v>
      </c>
      <c r="C248" s="17" t="s">
        <v>287</v>
      </c>
      <c r="D248" s="17" t="s">
        <v>17</v>
      </c>
      <c r="E248" s="17" t="s">
        <v>32</v>
      </c>
      <c r="F248" s="17"/>
      <c r="G248" s="17" t="s">
        <v>293</v>
      </c>
      <c r="H248" s="18"/>
      <c r="I248" s="21">
        <v>42735</v>
      </c>
      <c r="J248" s="10">
        <v>70000</v>
      </c>
      <c r="K248" s="17" t="s">
        <v>618</v>
      </c>
    </row>
    <row r="249" spans="1:11" x14ac:dyDescent="0.2">
      <c r="A249" s="17">
        <v>247</v>
      </c>
      <c r="B249" s="17" t="s">
        <v>8</v>
      </c>
      <c r="C249" s="17" t="s">
        <v>287</v>
      </c>
      <c r="D249" s="17" t="s">
        <v>18</v>
      </c>
      <c r="E249" s="17" t="s">
        <v>32</v>
      </c>
      <c r="F249" s="17"/>
      <c r="G249" s="17" t="s">
        <v>294</v>
      </c>
      <c r="H249" s="18"/>
      <c r="I249" s="21">
        <v>42735</v>
      </c>
      <c r="J249" s="10">
        <v>70000</v>
      </c>
      <c r="K249" s="17" t="s">
        <v>618</v>
      </c>
    </row>
    <row r="250" spans="1:11" x14ac:dyDescent="0.2">
      <c r="A250" s="17">
        <v>248</v>
      </c>
      <c r="B250" s="17" t="s">
        <v>8</v>
      </c>
      <c r="C250" s="17" t="s">
        <v>287</v>
      </c>
      <c r="D250" s="17" t="s">
        <v>19</v>
      </c>
      <c r="E250" s="17" t="s">
        <v>32</v>
      </c>
      <c r="F250" s="17"/>
      <c r="G250" s="17" t="s">
        <v>295</v>
      </c>
      <c r="H250" s="18"/>
      <c r="I250" s="21">
        <v>42735</v>
      </c>
      <c r="J250" s="10">
        <v>70000</v>
      </c>
      <c r="K250" s="17" t="s">
        <v>618</v>
      </c>
    </row>
    <row r="251" spans="1:11" x14ac:dyDescent="0.2">
      <c r="A251" s="17">
        <v>249</v>
      </c>
      <c r="B251" s="17" t="s">
        <v>8</v>
      </c>
      <c r="C251" s="17" t="s">
        <v>287</v>
      </c>
      <c r="D251" s="17" t="s">
        <v>20</v>
      </c>
      <c r="E251" s="17" t="s">
        <v>32</v>
      </c>
      <c r="F251" s="17"/>
      <c r="G251" s="17" t="s">
        <v>296</v>
      </c>
      <c r="H251" s="18"/>
      <c r="I251" s="21">
        <v>42735</v>
      </c>
      <c r="J251" s="10">
        <v>70000</v>
      </c>
      <c r="K251" s="17" t="s">
        <v>618</v>
      </c>
    </row>
    <row r="252" spans="1:11" x14ac:dyDescent="0.2">
      <c r="A252" s="17">
        <v>250</v>
      </c>
      <c r="B252" s="17" t="s">
        <v>8</v>
      </c>
      <c r="C252" s="17" t="s">
        <v>442</v>
      </c>
      <c r="D252" s="17" t="s">
        <v>7</v>
      </c>
      <c r="E252" s="17" t="s">
        <v>9</v>
      </c>
      <c r="F252" s="17"/>
      <c r="G252" s="17" t="s">
        <v>443</v>
      </c>
      <c r="H252" s="18"/>
      <c r="I252" s="21">
        <v>43118</v>
      </c>
      <c r="J252" s="10">
        <v>95000</v>
      </c>
      <c r="K252" s="17" t="s">
        <v>618</v>
      </c>
    </row>
    <row r="253" spans="1:11" x14ac:dyDescent="0.2">
      <c r="A253" s="17">
        <v>251</v>
      </c>
      <c r="B253" s="17" t="s">
        <v>8</v>
      </c>
      <c r="C253" s="17" t="s">
        <v>442</v>
      </c>
      <c r="D253" s="17" t="s">
        <v>13</v>
      </c>
      <c r="E253" s="17" t="s">
        <v>9</v>
      </c>
      <c r="F253" s="17"/>
      <c r="G253" s="17" t="s">
        <v>444</v>
      </c>
      <c r="H253" s="18"/>
      <c r="I253" s="21">
        <v>43118</v>
      </c>
      <c r="J253" s="10">
        <v>95000</v>
      </c>
      <c r="K253" s="17" t="s">
        <v>618</v>
      </c>
    </row>
    <row r="254" spans="1:11" x14ac:dyDescent="0.2">
      <c r="A254" s="17">
        <v>252</v>
      </c>
      <c r="B254" s="17" t="s">
        <v>8</v>
      </c>
      <c r="C254" s="17" t="s">
        <v>442</v>
      </c>
      <c r="D254" s="17" t="s">
        <v>14</v>
      </c>
      <c r="E254" s="17" t="s">
        <v>9</v>
      </c>
      <c r="F254" s="17"/>
      <c r="G254" s="17" t="s">
        <v>445</v>
      </c>
      <c r="H254" s="18"/>
      <c r="I254" s="21">
        <v>43118</v>
      </c>
      <c r="J254" s="10">
        <v>95000</v>
      </c>
      <c r="K254" s="17" t="s">
        <v>618</v>
      </c>
    </row>
    <row r="255" spans="1:11" x14ac:dyDescent="0.2">
      <c r="A255" s="17">
        <v>253</v>
      </c>
      <c r="B255" s="17" t="s">
        <v>8</v>
      </c>
      <c r="C255" s="17" t="s">
        <v>442</v>
      </c>
      <c r="D255" s="17" t="s">
        <v>15</v>
      </c>
      <c r="E255" s="17" t="s">
        <v>9</v>
      </c>
      <c r="F255" s="17"/>
      <c r="G255" s="17" t="s">
        <v>446</v>
      </c>
      <c r="H255" s="18"/>
      <c r="I255" s="21">
        <v>43118</v>
      </c>
      <c r="J255" s="10">
        <v>95000</v>
      </c>
      <c r="K255" s="17" t="s">
        <v>618</v>
      </c>
    </row>
    <row r="256" spans="1:11" x14ac:dyDescent="0.2">
      <c r="A256" s="17">
        <v>254</v>
      </c>
      <c r="B256" s="17" t="s">
        <v>8</v>
      </c>
      <c r="C256" s="17" t="s">
        <v>442</v>
      </c>
      <c r="D256" s="17" t="s">
        <v>16</v>
      </c>
      <c r="E256" s="17" t="s">
        <v>9</v>
      </c>
      <c r="F256" s="17"/>
      <c r="G256" s="17" t="s">
        <v>447</v>
      </c>
      <c r="H256" s="18"/>
      <c r="I256" s="21">
        <v>43118</v>
      </c>
      <c r="J256" s="10">
        <v>95000</v>
      </c>
      <c r="K256" s="17" t="s">
        <v>618</v>
      </c>
    </row>
    <row r="257" spans="1:11" x14ac:dyDescent="0.2">
      <c r="A257" s="17">
        <v>255</v>
      </c>
      <c r="B257" s="17" t="s">
        <v>8</v>
      </c>
      <c r="C257" s="17" t="s">
        <v>442</v>
      </c>
      <c r="D257" s="17" t="s">
        <v>17</v>
      </c>
      <c r="E257" s="17" t="s">
        <v>9</v>
      </c>
      <c r="F257" s="17"/>
      <c r="G257" s="17" t="s">
        <v>448</v>
      </c>
      <c r="H257" s="18"/>
      <c r="I257" s="21">
        <v>43118</v>
      </c>
      <c r="J257" s="10">
        <v>95000</v>
      </c>
      <c r="K257" s="17" t="s">
        <v>618</v>
      </c>
    </row>
    <row r="258" spans="1:11" x14ac:dyDescent="0.2">
      <c r="A258" s="17">
        <v>256</v>
      </c>
      <c r="B258" s="17" t="s">
        <v>8</v>
      </c>
      <c r="C258" s="17" t="s">
        <v>442</v>
      </c>
      <c r="D258" s="17" t="s">
        <v>18</v>
      </c>
      <c r="E258" s="17" t="s">
        <v>9</v>
      </c>
      <c r="F258" s="17"/>
      <c r="G258" s="17" t="s">
        <v>449</v>
      </c>
      <c r="H258" s="18"/>
      <c r="I258" s="21">
        <v>43136</v>
      </c>
      <c r="J258" s="10">
        <v>95000</v>
      </c>
      <c r="K258" s="17" t="s">
        <v>618</v>
      </c>
    </row>
    <row r="259" spans="1:11" x14ac:dyDescent="0.2">
      <c r="A259" s="17">
        <v>257</v>
      </c>
      <c r="B259" s="17" t="s">
        <v>8</v>
      </c>
      <c r="C259" s="17" t="s">
        <v>442</v>
      </c>
      <c r="D259" s="17" t="s">
        <v>19</v>
      </c>
      <c r="E259" s="17" t="s">
        <v>9</v>
      </c>
      <c r="F259" s="17"/>
      <c r="G259" s="17" t="s">
        <v>450</v>
      </c>
      <c r="H259" s="18"/>
      <c r="I259" s="21">
        <v>43136</v>
      </c>
      <c r="J259" s="10">
        <v>95000</v>
      </c>
      <c r="K259" s="17" t="s">
        <v>618</v>
      </c>
    </row>
    <row r="260" spans="1:11" x14ac:dyDescent="0.2">
      <c r="A260" s="17">
        <v>258</v>
      </c>
      <c r="B260" s="17" t="s">
        <v>8</v>
      </c>
      <c r="C260" s="17" t="s">
        <v>442</v>
      </c>
      <c r="D260" s="17" t="s">
        <v>20</v>
      </c>
      <c r="E260" s="17" t="s">
        <v>9</v>
      </c>
      <c r="F260" s="17"/>
      <c r="G260" s="17" t="s">
        <v>451</v>
      </c>
      <c r="H260" s="18"/>
      <c r="I260" s="21">
        <v>43136</v>
      </c>
      <c r="J260" s="10">
        <v>95000</v>
      </c>
      <c r="K260" s="17" t="s">
        <v>618</v>
      </c>
    </row>
    <row r="261" spans="1:11" x14ac:dyDescent="0.2">
      <c r="A261" s="17">
        <v>259</v>
      </c>
      <c r="B261" s="17" t="s">
        <v>8</v>
      </c>
      <c r="C261" s="17" t="s">
        <v>442</v>
      </c>
      <c r="D261" s="17" t="s">
        <v>21</v>
      </c>
      <c r="E261" s="17" t="s">
        <v>9</v>
      </c>
      <c r="F261" s="17"/>
      <c r="G261" s="17" t="s">
        <v>452</v>
      </c>
      <c r="H261" s="18"/>
      <c r="I261" s="21">
        <v>43136</v>
      </c>
      <c r="J261" s="10">
        <v>95000</v>
      </c>
      <c r="K261" s="17" t="s">
        <v>618</v>
      </c>
    </row>
    <row r="262" spans="1:11" x14ac:dyDescent="0.2">
      <c r="A262" s="17">
        <v>260</v>
      </c>
      <c r="B262" s="17" t="s">
        <v>8</v>
      </c>
      <c r="C262" s="17" t="s">
        <v>440</v>
      </c>
      <c r="D262" s="17" t="s">
        <v>7</v>
      </c>
      <c r="E262" s="17" t="s">
        <v>9</v>
      </c>
      <c r="F262" s="17"/>
      <c r="G262" s="17" t="s">
        <v>441</v>
      </c>
      <c r="H262" s="18"/>
      <c r="I262" s="20">
        <v>41639</v>
      </c>
      <c r="J262" s="10">
        <v>1700000</v>
      </c>
      <c r="K262" s="17" t="s">
        <v>618</v>
      </c>
    </row>
    <row r="263" spans="1:11" x14ac:dyDescent="0.2">
      <c r="A263" s="17">
        <v>261</v>
      </c>
      <c r="B263" s="17" t="s">
        <v>8</v>
      </c>
      <c r="C263" s="17" t="s">
        <v>316</v>
      </c>
      <c r="D263" s="17" t="s">
        <v>7</v>
      </c>
      <c r="E263" s="17" t="s">
        <v>32</v>
      </c>
      <c r="F263" s="17"/>
      <c r="G263" s="17" t="s">
        <v>317</v>
      </c>
      <c r="H263" s="18"/>
      <c r="I263" s="20">
        <v>42735</v>
      </c>
      <c r="J263" s="10">
        <v>150000</v>
      </c>
      <c r="K263" s="17" t="s">
        <v>618</v>
      </c>
    </row>
    <row r="264" spans="1:11" x14ac:dyDescent="0.2">
      <c r="A264" s="17">
        <v>262</v>
      </c>
      <c r="B264" s="17" t="s">
        <v>8</v>
      </c>
      <c r="C264" s="17" t="s">
        <v>312</v>
      </c>
      <c r="D264" s="17" t="s">
        <v>7</v>
      </c>
      <c r="E264" s="17" t="s">
        <v>9</v>
      </c>
      <c r="F264" s="17"/>
      <c r="G264" s="17" t="s">
        <v>439</v>
      </c>
      <c r="H264" s="18"/>
      <c r="I264" s="20">
        <v>42735</v>
      </c>
      <c r="J264" s="10">
        <v>50000</v>
      </c>
      <c r="K264" s="17" t="s">
        <v>618</v>
      </c>
    </row>
    <row r="265" spans="1:11" x14ac:dyDescent="0.2">
      <c r="A265" s="17">
        <v>263</v>
      </c>
      <c r="B265" s="17" t="s">
        <v>8</v>
      </c>
      <c r="C265" s="17" t="s">
        <v>312</v>
      </c>
      <c r="D265" s="17" t="s">
        <v>7</v>
      </c>
      <c r="E265" s="17" t="s">
        <v>32</v>
      </c>
      <c r="F265" s="17"/>
      <c r="G265" s="17" t="s">
        <v>313</v>
      </c>
      <c r="H265" s="18"/>
      <c r="I265" s="20">
        <v>42735</v>
      </c>
      <c r="J265" s="10">
        <v>50000</v>
      </c>
      <c r="K265" s="17" t="s">
        <v>618</v>
      </c>
    </row>
    <row r="266" spans="1:11" x14ac:dyDescent="0.2">
      <c r="A266" s="17">
        <v>264</v>
      </c>
      <c r="B266" s="17" t="s">
        <v>8</v>
      </c>
      <c r="C266" s="17" t="s">
        <v>312</v>
      </c>
      <c r="D266" s="17" t="s">
        <v>13</v>
      </c>
      <c r="E266" s="17" t="s">
        <v>32</v>
      </c>
      <c r="F266" s="17"/>
      <c r="G266" s="17" t="s">
        <v>314</v>
      </c>
      <c r="H266" s="18"/>
      <c r="I266" s="20">
        <v>42735</v>
      </c>
      <c r="J266" s="10">
        <v>50000</v>
      </c>
      <c r="K266" s="17" t="s">
        <v>618</v>
      </c>
    </row>
    <row r="267" spans="1:11" x14ac:dyDescent="0.2">
      <c r="A267" s="17">
        <v>265</v>
      </c>
      <c r="B267" s="17" t="s">
        <v>8</v>
      </c>
      <c r="C267" s="17" t="s">
        <v>312</v>
      </c>
      <c r="D267" s="17" t="s">
        <v>14</v>
      </c>
      <c r="E267" s="17" t="s">
        <v>32</v>
      </c>
      <c r="F267" s="17"/>
      <c r="G267" s="17" t="s">
        <v>315</v>
      </c>
      <c r="H267" s="18"/>
      <c r="I267" s="20">
        <v>42735</v>
      </c>
      <c r="J267" s="10">
        <v>50000</v>
      </c>
      <c r="K267" s="17" t="s">
        <v>618</v>
      </c>
    </row>
    <row r="268" spans="1:11" x14ac:dyDescent="0.2">
      <c r="A268" s="17">
        <v>266</v>
      </c>
      <c r="B268" s="17" t="s">
        <v>8</v>
      </c>
      <c r="C268" s="17" t="s">
        <v>453</v>
      </c>
      <c r="D268" s="17" t="s">
        <v>7</v>
      </c>
      <c r="E268" s="17" t="s">
        <v>9</v>
      </c>
      <c r="F268" s="17"/>
      <c r="G268" s="17" t="s">
        <v>454</v>
      </c>
      <c r="H268" s="18"/>
      <c r="I268" s="20">
        <v>42735</v>
      </c>
      <c r="J268" s="10">
        <v>155000</v>
      </c>
      <c r="K268" s="17" t="s">
        <v>618</v>
      </c>
    </row>
    <row r="269" spans="1:11" x14ac:dyDescent="0.2">
      <c r="A269" s="17">
        <v>267</v>
      </c>
      <c r="B269" s="17" t="s">
        <v>8</v>
      </c>
      <c r="C269" s="17" t="s">
        <v>453</v>
      </c>
      <c r="D269" s="17" t="s">
        <v>13</v>
      </c>
      <c r="E269" s="17" t="s">
        <v>9</v>
      </c>
      <c r="F269" s="17"/>
      <c r="G269" s="17" t="s">
        <v>455</v>
      </c>
      <c r="H269" s="18"/>
      <c r="I269" s="20">
        <v>42735</v>
      </c>
      <c r="J269" s="10">
        <v>155000</v>
      </c>
      <c r="K269" s="17" t="s">
        <v>618</v>
      </c>
    </row>
    <row r="270" spans="1:11" x14ac:dyDescent="0.2">
      <c r="A270" s="17">
        <v>268</v>
      </c>
      <c r="B270" s="17" t="s">
        <v>8</v>
      </c>
      <c r="C270" s="17" t="s">
        <v>453</v>
      </c>
      <c r="D270" s="17" t="s">
        <v>14</v>
      </c>
      <c r="E270" s="17" t="s">
        <v>9</v>
      </c>
      <c r="F270" s="17"/>
      <c r="G270" s="17" t="s">
        <v>456</v>
      </c>
      <c r="H270" s="18"/>
      <c r="I270" s="20">
        <v>42735</v>
      </c>
      <c r="J270" s="10">
        <v>155000</v>
      </c>
      <c r="K270" s="17" t="s">
        <v>618</v>
      </c>
    </row>
    <row r="271" spans="1:11" x14ac:dyDescent="0.2">
      <c r="A271" s="17">
        <v>269</v>
      </c>
      <c r="B271" s="17" t="s">
        <v>8</v>
      </c>
      <c r="C271" s="17" t="s">
        <v>453</v>
      </c>
      <c r="D271" s="17" t="s">
        <v>15</v>
      </c>
      <c r="E271" s="17" t="s">
        <v>9</v>
      </c>
      <c r="F271" s="17"/>
      <c r="G271" s="17" t="s">
        <v>457</v>
      </c>
      <c r="H271" s="18"/>
      <c r="I271" s="20">
        <v>42735</v>
      </c>
      <c r="J271" s="10">
        <v>155000</v>
      </c>
      <c r="K271" s="17" t="s">
        <v>618</v>
      </c>
    </row>
    <row r="272" spans="1:11" x14ac:dyDescent="0.2">
      <c r="A272" s="17">
        <v>270</v>
      </c>
      <c r="B272" s="17" t="s">
        <v>8</v>
      </c>
      <c r="C272" s="17" t="s">
        <v>453</v>
      </c>
      <c r="D272" s="17" t="s">
        <v>16</v>
      </c>
      <c r="E272" s="17" t="s">
        <v>9</v>
      </c>
      <c r="F272" s="17"/>
      <c r="G272" s="17" t="s">
        <v>458</v>
      </c>
      <c r="H272" s="18"/>
      <c r="I272" s="20">
        <v>42735</v>
      </c>
      <c r="J272" s="10">
        <v>155000</v>
      </c>
      <c r="K272" s="17" t="s">
        <v>618</v>
      </c>
    </row>
    <row r="273" spans="1:11" x14ac:dyDescent="0.2">
      <c r="A273" s="17">
        <v>271</v>
      </c>
      <c r="B273" s="17" t="s">
        <v>8</v>
      </c>
      <c r="C273" s="17" t="s">
        <v>459</v>
      </c>
      <c r="D273" s="17" t="s">
        <v>7</v>
      </c>
      <c r="E273" s="17" t="s">
        <v>9</v>
      </c>
      <c r="F273" s="17"/>
      <c r="G273" s="17" t="s">
        <v>460</v>
      </c>
      <c r="H273" s="18"/>
      <c r="I273" s="20">
        <v>42735</v>
      </c>
      <c r="J273" s="10">
        <v>155000</v>
      </c>
      <c r="K273" s="17" t="s">
        <v>618</v>
      </c>
    </row>
    <row r="274" spans="1:11" x14ac:dyDescent="0.2">
      <c r="A274" s="17">
        <v>272</v>
      </c>
      <c r="B274" s="17" t="s">
        <v>8</v>
      </c>
      <c r="C274" s="17" t="s">
        <v>459</v>
      </c>
      <c r="D274" s="17" t="s">
        <v>13</v>
      </c>
      <c r="E274" s="17" t="s">
        <v>9</v>
      </c>
      <c r="F274" s="17"/>
      <c r="G274" s="17" t="s">
        <v>461</v>
      </c>
      <c r="H274" s="18"/>
      <c r="I274" s="20">
        <v>42735</v>
      </c>
      <c r="J274" s="10">
        <v>155000</v>
      </c>
      <c r="K274" s="17" t="s">
        <v>618</v>
      </c>
    </row>
    <row r="275" spans="1:11" x14ac:dyDescent="0.2">
      <c r="A275" s="17">
        <v>273</v>
      </c>
      <c r="B275" s="17" t="s">
        <v>8</v>
      </c>
      <c r="C275" s="17" t="s">
        <v>453</v>
      </c>
      <c r="D275" s="17" t="s">
        <v>7</v>
      </c>
      <c r="E275" s="17" t="s">
        <v>9</v>
      </c>
      <c r="F275" s="17"/>
      <c r="G275" s="17" t="s">
        <v>454</v>
      </c>
      <c r="H275" s="18"/>
      <c r="I275" s="20">
        <v>42735</v>
      </c>
      <c r="J275" s="10">
        <v>155000</v>
      </c>
      <c r="K275" s="17" t="s">
        <v>618</v>
      </c>
    </row>
    <row r="276" spans="1:11" x14ac:dyDescent="0.2">
      <c r="A276" s="17">
        <v>274</v>
      </c>
      <c r="B276" s="17" t="s">
        <v>8</v>
      </c>
      <c r="C276" s="17" t="s">
        <v>462</v>
      </c>
      <c r="D276" s="17" t="s">
        <v>7</v>
      </c>
      <c r="E276" s="17" t="s">
        <v>9</v>
      </c>
      <c r="F276" s="17"/>
      <c r="G276" s="17" t="s">
        <v>463</v>
      </c>
      <c r="H276" s="18"/>
      <c r="I276" s="20">
        <v>42735</v>
      </c>
      <c r="J276" s="10">
        <v>50000</v>
      </c>
      <c r="K276" s="17" t="s">
        <v>618</v>
      </c>
    </row>
    <row r="277" spans="1:11" x14ac:dyDescent="0.2">
      <c r="A277" s="17">
        <v>275</v>
      </c>
      <c r="B277" s="17" t="s">
        <v>8</v>
      </c>
      <c r="C277" s="17" t="s">
        <v>462</v>
      </c>
      <c r="D277" s="17" t="s">
        <v>13</v>
      </c>
      <c r="E277" s="17" t="s">
        <v>9</v>
      </c>
      <c r="F277" s="17"/>
      <c r="G277" s="17" t="s">
        <v>464</v>
      </c>
      <c r="H277" s="18"/>
      <c r="I277" s="20">
        <v>42735</v>
      </c>
      <c r="J277" s="10">
        <v>50000</v>
      </c>
      <c r="K277" s="17" t="s">
        <v>618</v>
      </c>
    </row>
    <row r="278" spans="1:11" x14ac:dyDescent="0.2">
      <c r="A278" s="17">
        <v>276</v>
      </c>
      <c r="B278" s="17" t="s">
        <v>8</v>
      </c>
      <c r="C278" s="17" t="s">
        <v>462</v>
      </c>
      <c r="D278" s="17" t="s">
        <v>14</v>
      </c>
      <c r="E278" s="17" t="s">
        <v>9</v>
      </c>
      <c r="F278" s="17"/>
      <c r="G278" s="17" t="s">
        <v>465</v>
      </c>
      <c r="H278" s="18"/>
      <c r="I278" s="20">
        <v>42735</v>
      </c>
      <c r="J278" s="10">
        <v>50000</v>
      </c>
      <c r="K278" s="17" t="s">
        <v>618</v>
      </c>
    </row>
    <row r="279" spans="1:11" x14ac:dyDescent="0.2">
      <c r="A279" s="17">
        <v>277</v>
      </c>
      <c r="B279" s="17" t="s">
        <v>8</v>
      </c>
      <c r="C279" s="17" t="s">
        <v>462</v>
      </c>
      <c r="D279" s="17" t="s">
        <v>15</v>
      </c>
      <c r="E279" s="17" t="s">
        <v>9</v>
      </c>
      <c r="F279" s="17"/>
      <c r="G279" s="17" t="s">
        <v>466</v>
      </c>
      <c r="H279" s="18"/>
      <c r="I279" s="20">
        <v>42735</v>
      </c>
      <c r="J279" s="10">
        <v>50000</v>
      </c>
      <c r="K279" s="17" t="s">
        <v>618</v>
      </c>
    </row>
    <row r="280" spans="1:11" x14ac:dyDescent="0.2">
      <c r="A280" s="17">
        <v>278</v>
      </c>
      <c r="B280" s="17" t="s">
        <v>8</v>
      </c>
      <c r="C280" s="17" t="s">
        <v>462</v>
      </c>
      <c r="D280" s="17" t="s">
        <v>16</v>
      </c>
      <c r="E280" s="17" t="s">
        <v>9</v>
      </c>
      <c r="F280" s="17"/>
      <c r="G280" s="17" t="s">
        <v>467</v>
      </c>
      <c r="H280" s="18"/>
      <c r="I280" s="20">
        <v>42735</v>
      </c>
      <c r="J280" s="10">
        <v>50000</v>
      </c>
      <c r="K280" s="17" t="s">
        <v>618</v>
      </c>
    </row>
    <row r="281" spans="1:11" x14ac:dyDescent="0.2">
      <c r="A281" s="17">
        <v>279</v>
      </c>
      <c r="B281" s="17" t="s">
        <v>8</v>
      </c>
      <c r="C281" s="17" t="s">
        <v>468</v>
      </c>
      <c r="D281" s="17" t="s">
        <v>7</v>
      </c>
      <c r="E281" s="17" t="s">
        <v>9</v>
      </c>
      <c r="F281" s="17"/>
      <c r="G281" s="17" t="s">
        <v>469</v>
      </c>
      <c r="H281" s="18"/>
      <c r="I281" s="20">
        <v>43048</v>
      </c>
      <c r="J281" s="10">
        <v>131000</v>
      </c>
      <c r="K281" s="17" t="s">
        <v>618</v>
      </c>
    </row>
    <row r="282" spans="1:11" x14ac:dyDescent="0.2">
      <c r="A282" s="17">
        <v>280</v>
      </c>
      <c r="B282" s="17" t="s">
        <v>8</v>
      </c>
      <c r="C282" s="17" t="s">
        <v>470</v>
      </c>
      <c r="D282" s="17" t="s">
        <v>7</v>
      </c>
      <c r="E282" s="17" t="s">
        <v>9</v>
      </c>
      <c r="F282" s="17"/>
      <c r="G282" s="17" t="s">
        <v>471</v>
      </c>
      <c r="H282" s="18"/>
      <c r="I282" s="20">
        <v>42735</v>
      </c>
      <c r="J282" s="10">
        <v>443850</v>
      </c>
      <c r="K282" s="17" t="s">
        <v>618</v>
      </c>
    </row>
    <row r="283" spans="1:11" x14ac:dyDescent="0.2">
      <c r="A283" s="17">
        <v>281</v>
      </c>
      <c r="B283" s="17" t="s">
        <v>8</v>
      </c>
      <c r="C283" s="17" t="s">
        <v>470</v>
      </c>
      <c r="D283" s="17" t="s">
        <v>13</v>
      </c>
      <c r="E283" s="17" t="s">
        <v>9</v>
      </c>
      <c r="F283" s="17"/>
      <c r="G283" s="17" t="s">
        <v>472</v>
      </c>
      <c r="H283" s="18"/>
      <c r="I283" s="20">
        <v>43016</v>
      </c>
      <c r="J283" s="10">
        <v>443850</v>
      </c>
      <c r="K283" s="17" t="s">
        <v>618</v>
      </c>
    </row>
    <row r="284" spans="1:11" x14ac:dyDescent="0.2">
      <c r="A284" s="17">
        <v>282</v>
      </c>
      <c r="B284" s="17" t="s">
        <v>8</v>
      </c>
      <c r="C284" s="17" t="s">
        <v>470</v>
      </c>
      <c r="D284" s="17" t="s">
        <v>14</v>
      </c>
      <c r="E284" s="17" t="s">
        <v>9</v>
      </c>
      <c r="F284" s="17"/>
      <c r="G284" s="17" t="s">
        <v>473</v>
      </c>
      <c r="H284" s="18"/>
      <c r="I284" s="20">
        <v>43137</v>
      </c>
      <c r="J284" s="10">
        <v>443850</v>
      </c>
      <c r="K284" s="17" t="s">
        <v>618</v>
      </c>
    </row>
    <row r="285" spans="1:11" x14ac:dyDescent="0.2">
      <c r="A285" s="17">
        <v>283</v>
      </c>
      <c r="B285" s="17" t="s">
        <v>8</v>
      </c>
      <c r="C285" s="17" t="s">
        <v>470</v>
      </c>
      <c r="D285" s="17" t="s">
        <v>15</v>
      </c>
      <c r="E285" s="17" t="s">
        <v>9</v>
      </c>
      <c r="F285" s="17"/>
      <c r="G285" s="17" t="s">
        <v>474</v>
      </c>
      <c r="H285" s="18"/>
      <c r="I285" s="20">
        <v>43137</v>
      </c>
      <c r="J285" s="10">
        <v>443850</v>
      </c>
      <c r="K285" s="17" t="s">
        <v>618</v>
      </c>
    </row>
    <row r="286" spans="1:11" x14ac:dyDescent="0.2">
      <c r="A286" s="17">
        <v>284</v>
      </c>
      <c r="B286" s="17" t="s">
        <v>8</v>
      </c>
      <c r="C286" s="17" t="s">
        <v>475</v>
      </c>
      <c r="D286" s="17" t="s">
        <v>7</v>
      </c>
      <c r="E286" s="17" t="s">
        <v>9</v>
      </c>
      <c r="F286" s="17"/>
      <c r="G286" s="17" t="s">
        <v>476</v>
      </c>
      <c r="H286" s="18"/>
      <c r="I286" s="20">
        <v>42882</v>
      </c>
      <c r="J286" s="10">
        <v>11300000</v>
      </c>
      <c r="K286" s="17" t="s">
        <v>618</v>
      </c>
    </row>
    <row r="287" spans="1:11" x14ac:dyDescent="0.2">
      <c r="A287" s="17">
        <v>285</v>
      </c>
      <c r="B287" s="17" t="s">
        <v>8</v>
      </c>
      <c r="C287" s="17" t="s">
        <v>320</v>
      </c>
      <c r="D287" s="17" t="s">
        <v>7</v>
      </c>
      <c r="E287" s="17" t="s">
        <v>32</v>
      </c>
      <c r="F287" s="17"/>
      <c r="G287" s="17" t="s">
        <v>321</v>
      </c>
      <c r="H287" s="18"/>
      <c r="I287" s="20">
        <v>42735</v>
      </c>
      <c r="J287" s="10">
        <v>2500000</v>
      </c>
      <c r="K287" s="17" t="s">
        <v>620</v>
      </c>
    </row>
    <row r="288" spans="1:11" x14ac:dyDescent="0.2">
      <c r="A288" s="17">
        <v>286</v>
      </c>
      <c r="B288" s="17" t="s">
        <v>8</v>
      </c>
      <c r="C288" s="17" t="s">
        <v>320</v>
      </c>
      <c r="D288" s="17" t="s">
        <v>13</v>
      </c>
      <c r="E288" s="17" t="s">
        <v>32</v>
      </c>
      <c r="F288" s="17"/>
      <c r="G288" s="17" t="s">
        <v>322</v>
      </c>
      <c r="H288" s="18"/>
      <c r="I288" s="20">
        <v>42735</v>
      </c>
      <c r="J288" s="10">
        <v>2500000</v>
      </c>
      <c r="K288" s="17"/>
    </row>
    <row r="289" spans="1:11" x14ac:dyDescent="0.2">
      <c r="A289" s="17">
        <v>287</v>
      </c>
      <c r="B289" s="17" t="s">
        <v>8</v>
      </c>
      <c r="C289" s="17" t="s">
        <v>6</v>
      </c>
      <c r="D289" s="17" t="s">
        <v>7</v>
      </c>
      <c r="E289" s="17" t="s">
        <v>9</v>
      </c>
      <c r="F289" s="17"/>
      <c r="G289" s="17" t="s">
        <v>531</v>
      </c>
      <c r="H289" s="22" t="s">
        <v>596</v>
      </c>
      <c r="I289" s="20">
        <v>42735</v>
      </c>
      <c r="J289" s="10">
        <v>2000000</v>
      </c>
      <c r="K289" s="17"/>
    </row>
    <row r="290" spans="1:11" x14ac:dyDescent="0.2">
      <c r="A290" s="17">
        <v>288</v>
      </c>
      <c r="B290" s="17" t="s">
        <v>8</v>
      </c>
      <c r="C290" s="17" t="s">
        <v>10</v>
      </c>
      <c r="D290" s="17" t="s">
        <v>7</v>
      </c>
      <c r="E290" s="17" t="s">
        <v>9</v>
      </c>
      <c r="F290" s="17"/>
      <c r="G290" s="17" t="s">
        <v>532</v>
      </c>
      <c r="H290" s="22" t="s">
        <v>596</v>
      </c>
      <c r="I290" s="20">
        <v>42735</v>
      </c>
      <c r="J290" s="10">
        <v>65000</v>
      </c>
      <c r="K290" s="17"/>
    </row>
    <row r="291" spans="1:11" x14ac:dyDescent="0.2">
      <c r="A291" s="17">
        <v>289</v>
      </c>
      <c r="B291" s="17" t="s">
        <v>8</v>
      </c>
      <c r="C291" s="17" t="s">
        <v>11</v>
      </c>
      <c r="D291" s="17" t="s">
        <v>7</v>
      </c>
      <c r="E291" s="17" t="s">
        <v>9</v>
      </c>
      <c r="F291" s="17"/>
      <c r="G291" s="17" t="s">
        <v>533</v>
      </c>
      <c r="H291" s="22" t="s">
        <v>596</v>
      </c>
      <c r="I291" s="20">
        <v>42735</v>
      </c>
      <c r="J291" s="10">
        <v>100000</v>
      </c>
      <c r="K291" s="17"/>
    </row>
    <row r="292" spans="1:11" x14ac:dyDescent="0.2">
      <c r="A292" s="17">
        <v>290</v>
      </c>
      <c r="B292" s="17" t="s">
        <v>8</v>
      </c>
      <c r="C292" s="17" t="s">
        <v>12</v>
      </c>
      <c r="D292" s="17" t="s">
        <v>7</v>
      </c>
      <c r="E292" s="17" t="s">
        <v>9</v>
      </c>
      <c r="F292" s="17"/>
      <c r="G292" s="17" t="s">
        <v>534</v>
      </c>
      <c r="H292" s="22" t="s">
        <v>596</v>
      </c>
      <c r="I292" s="20">
        <v>42735</v>
      </c>
      <c r="J292" s="10">
        <v>880000</v>
      </c>
      <c r="K292" s="17"/>
    </row>
    <row r="293" spans="1:11" x14ac:dyDescent="0.2">
      <c r="A293" s="17">
        <v>291</v>
      </c>
      <c r="B293" s="17" t="s">
        <v>8</v>
      </c>
      <c r="C293" s="17" t="s">
        <v>6</v>
      </c>
      <c r="D293" s="17" t="s">
        <v>13</v>
      </c>
      <c r="E293" s="17" t="s">
        <v>9</v>
      </c>
      <c r="F293" s="17"/>
      <c r="G293" s="17" t="s">
        <v>535</v>
      </c>
      <c r="H293" s="22" t="s">
        <v>597</v>
      </c>
      <c r="I293" s="20">
        <v>42735</v>
      </c>
      <c r="J293" s="10">
        <v>2000000</v>
      </c>
      <c r="K293" s="17"/>
    </row>
    <row r="294" spans="1:11" x14ac:dyDescent="0.2">
      <c r="A294" s="17">
        <v>292</v>
      </c>
      <c r="B294" s="17" t="s">
        <v>8</v>
      </c>
      <c r="C294" s="17" t="s">
        <v>10</v>
      </c>
      <c r="D294" s="17" t="s">
        <v>13</v>
      </c>
      <c r="E294" s="17" t="s">
        <v>9</v>
      </c>
      <c r="F294" s="17"/>
      <c r="G294" s="17" t="s">
        <v>536</v>
      </c>
      <c r="H294" s="22" t="s">
        <v>597</v>
      </c>
      <c r="I294" s="20">
        <v>42735</v>
      </c>
      <c r="J294" s="10">
        <v>65000</v>
      </c>
      <c r="K294" s="17"/>
    </row>
    <row r="295" spans="1:11" x14ac:dyDescent="0.2">
      <c r="A295" s="17">
        <v>293</v>
      </c>
      <c r="B295" s="17" t="s">
        <v>8</v>
      </c>
      <c r="C295" s="17" t="s">
        <v>11</v>
      </c>
      <c r="D295" s="17" t="s">
        <v>13</v>
      </c>
      <c r="E295" s="17" t="s">
        <v>9</v>
      </c>
      <c r="F295" s="17"/>
      <c r="G295" s="17" t="s">
        <v>537</v>
      </c>
      <c r="H295" s="22" t="s">
        <v>597</v>
      </c>
      <c r="I295" s="20">
        <v>42735</v>
      </c>
      <c r="J295" s="10">
        <v>100000</v>
      </c>
      <c r="K295" s="17"/>
    </row>
    <row r="296" spans="1:11" x14ac:dyDescent="0.2">
      <c r="A296" s="17">
        <v>294</v>
      </c>
      <c r="B296" s="17" t="s">
        <v>8</v>
      </c>
      <c r="C296" s="17" t="s">
        <v>12</v>
      </c>
      <c r="D296" s="17" t="s">
        <v>13</v>
      </c>
      <c r="E296" s="17" t="s">
        <v>9</v>
      </c>
      <c r="F296" s="17"/>
      <c r="G296" s="17" t="s">
        <v>538</v>
      </c>
      <c r="H296" s="22" t="s">
        <v>597</v>
      </c>
      <c r="I296" s="20">
        <v>42735</v>
      </c>
      <c r="J296" s="10">
        <v>880000</v>
      </c>
      <c r="K296" s="17" t="s">
        <v>620</v>
      </c>
    </row>
    <row r="297" spans="1:11" x14ac:dyDescent="0.2">
      <c r="A297" s="17">
        <v>295</v>
      </c>
      <c r="B297" s="17" t="s">
        <v>8</v>
      </c>
      <c r="C297" s="17" t="s">
        <v>6</v>
      </c>
      <c r="D297" s="17" t="s">
        <v>14</v>
      </c>
      <c r="E297" s="17" t="s">
        <v>9</v>
      </c>
      <c r="F297" s="17"/>
      <c r="G297" s="17" t="s">
        <v>539</v>
      </c>
      <c r="H297" s="22" t="s">
        <v>600</v>
      </c>
      <c r="I297" s="20">
        <v>42735</v>
      </c>
      <c r="J297" s="10">
        <v>2500000</v>
      </c>
      <c r="K297" s="17" t="s">
        <v>620</v>
      </c>
    </row>
    <row r="298" spans="1:11" x14ac:dyDescent="0.2">
      <c r="A298" s="17">
        <v>296</v>
      </c>
      <c r="B298" s="17" t="s">
        <v>8</v>
      </c>
      <c r="C298" s="17" t="s">
        <v>10</v>
      </c>
      <c r="D298" s="17" t="s">
        <v>14</v>
      </c>
      <c r="E298" s="17" t="s">
        <v>9</v>
      </c>
      <c r="F298" s="17"/>
      <c r="G298" s="17" t="s">
        <v>540</v>
      </c>
      <c r="H298" s="22" t="s">
        <v>600</v>
      </c>
      <c r="I298" s="20">
        <v>42735</v>
      </c>
      <c r="J298" s="10">
        <v>65000</v>
      </c>
      <c r="K298" s="17" t="s">
        <v>620</v>
      </c>
    </row>
    <row r="299" spans="1:11" x14ac:dyDescent="0.2">
      <c r="A299" s="17">
        <v>297</v>
      </c>
      <c r="B299" s="17" t="s">
        <v>8</v>
      </c>
      <c r="C299" s="17" t="s">
        <v>11</v>
      </c>
      <c r="D299" s="17" t="s">
        <v>14</v>
      </c>
      <c r="E299" s="17" t="s">
        <v>9</v>
      </c>
      <c r="F299" s="17"/>
      <c r="G299" s="17" t="s">
        <v>541</v>
      </c>
      <c r="H299" s="22" t="s">
        <v>600</v>
      </c>
      <c r="I299" s="20">
        <v>42735</v>
      </c>
      <c r="J299" s="10">
        <v>100000</v>
      </c>
      <c r="K299" s="17" t="s">
        <v>620</v>
      </c>
    </row>
    <row r="300" spans="1:11" x14ac:dyDescent="0.2">
      <c r="A300" s="17">
        <v>298</v>
      </c>
      <c r="B300" s="17" t="s">
        <v>8</v>
      </c>
      <c r="C300" s="17" t="s">
        <v>12</v>
      </c>
      <c r="D300" s="17" t="s">
        <v>14</v>
      </c>
      <c r="E300" s="17" t="s">
        <v>9</v>
      </c>
      <c r="F300" s="17"/>
      <c r="G300" s="17" t="s">
        <v>542</v>
      </c>
      <c r="H300" s="22" t="s">
        <v>600</v>
      </c>
      <c r="I300" s="20">
        <v>42735</v>
      </c>
      <c r="J300" s="10">
        <v>880000</v>
      </c>
      <c r="K300" s="17" t="s">
        <v>620</v>
      </c>
    </row>
    <row r="301" spans="1:11" x14ac:dyDescent="0.2">
      <c r="A301" s="17">
        <v>299</v>
      </c>
      <c r="B301" s="17" t="s">
        <v>8</v>
      </c>
      <c r="C301" s="17" t="s">
        <v>6</v>
      </c>
      <c r="D301" s="17" t="s">
        <v>15</v>
      </c>
      <c r="E301" s="17" t="s">
        <v>9</v>
      </c>
      <c r="F301" s="17"/>
      <c r="G301" s="17" t="s">
        <v>543</v>
      </c>
      <c r="H301" s="22" t="s">
        <v>593</v>
      </c>
      <c r="I301" s="20">
        <v>42735</v>
      </c>
      <c r="J301" s="10">
        <v>2000000</v>
      </c>
      <c r="K301" s="17" t="s">
        <v>620</v>
      </c>
    </row>
    <row r="302" spans="1:11" x14ac:dyDescent="0.2">
      <c r="A302" s="17">
        <v>300</v>
      </c>
      <c r="B302" s="17" t="s">
        <v>8</v>
      </c>
      <c r="C302" s="17" t="s">
        <v>10</v>
      </c>
      <c r="D302" s="17" t="s">
        <v>15</v>
      </c>
      <c r="E302" s="17" t="s">
        <v>9</v>
      </c>
      <c r="F302" s="17"/>
      <c r="G302" s="17" t="s">
        <v>544</v>
      </c>
      <c r="H302" s="22" t="s">
        <v>593</v>
      </c>
      <c r="I302" s="20">
        <v>42735</v>
      </c>
      <c r="J302" s="10">
        <v>65000</v>
      </c>
      <c r="K302" s="17" t="s">
        <v>620</v>
      </c>
    </row>
    <row r="303" spans="1:11" x14ac:dyDescent="0.2">
      <c r="A303" s="17">
        <v>301</v>
      </c>
      <c r="B303" s="17" t="s">
        <v>8</v>
      </c>
      <c r="C303" s="17" t="s">
        <v>11</v>
      </c>
      <c r="D303" s="17" t="s">
        <v>15</v>
      </c>
      <c r="E303" s="17" t="s">
        <v>9</v>
      </c>
      <c r="F303" s="17"/>
      <c r="G303" s="17" t="s">
        <v>545</v>
      </c>
      <c r="H303" s="22" t="s">
        <v>593</v>
      </c>
      <c r="I303" s="20">
        <v>42735</v>
      </c>
      <c r="J303" s="10">
        <v>100000</v>
      </c>
      <c r="K303" s="17" t="s">
        <v>620</v>
      </c>
    </row>
    <row r="304" spans="1:11" x14ac:dyDescent="0.2">
      <c r="A304" s="17">
        <v>302</v>
      </c>
      <c r="B304" s="17" t="s">
        <v>8</v>
      </c>
      <c r="C304" s="17" t="s">
        <v>12</v>
      </c>
      <c r="D304" s="17" t="s">
        <v>15</v>
      </c>
      <c r="E304" s="17" t="s">
        <v>9</v>
      </c>
      <c r="F304" s="17"/>
      <c r="G304" s="17" t="s">
        <v>546</v>
      </c>
      <c r="H304" s="22" t="s">
        <v>593</v>
      </c>
      <c r="I304" s="20">
        <v>42735</v>
      </c>
      <c r="J304" s="10">
        <v>880000</v>
      </c>
      <c r="K304" s="17" t="s">
        <v>620</v>
      </c>
    </row>
    <row r="305" spans="1:11" x14ac:dyDescent="0.2">
      <c r="A305" s="17">
        <v>303</v>
      </c>
      <c r="B305" s="17" t="s">
        <v>8</v>
      </c>
      <c r="C305" s="17" t="s">
        <v>6</v>
      </c>
      <c r="D305" s="17" t="s">
        <v>16</v>
      </c>
      <c r="E305" s="17" t="s">
        <v>9</v>
      </c>
      <c r="F305" s="17"/>
      <c r="G305" s="17" t="s">
        <v>547</v>
      </c>
      <c r="H305" s="22" t="s">
        <v>594</v>
      </c>
      <c r="I305" s="20">
        <v>42735</v>
      </c>
      <c r="J305" s="10">
        <v>2000000</v>
      </c>
      <c r="K305" s="17" t="s">
        <v>620</v>
      </c>
    </row>
    <row r="306" spans="1:11" x14ac:dyDescent="0.2">
      <c r="A306" s="17">
        <v>304</v>
      </c>
      <c r="B306" s="17" t="s">
        <v>8</v>
      </c>
      <c r="C306" s="17" t="s">
        <v>10</v>
      </c>
      <c r="D306" s="17" t="s">
        <v>16</v>
      </c>
      <c r="E306" s="17" t="s">
        <v>9</v>
      </c>
      <c r="F306" s="17"/>
      <c r="G306" s="17" t="s">
        <v>548</v>
      </c>
      <c r="H306" s="22" t="s">
        <v>594</v>
      </c>
      <c r="I306" s="20">
        <v>42735</v>
      </c>
      <c r="J306" s="10">
        <v>65000</v>
      </c>
      <c r="K306" s="17" t="s">
        <v>620</v>
      </c>
    </row>
    <row r="307" spans="1:11" x14ac:dyDescent="0.2">
      <c r="A307" s="17">
        <v>305</v>
      </c>
      <c r="B307" s="17" t="s">
        <v>8</v>
      </c>
      <c r="C307" s="17" t="s">
        <v>11</v>
      </c>
      <c r="D307" s="17" t="s">
        <v>16</v>
      </c>
      <c r="E307" s="17" t="s">
        <v>9</v>
      </c>
      <c r="F307" s="17"/>
      <c r="G307" s="17" t="s">
        <v>549</v>
      </c>
      <c r="H307" s="22" t="s">
        <v>594</v>
      </c>
      <c r="I307" s="20">
        <v>42735</v>
      </c>
      <c r="J307" s="10">
        <v>100000</v>
      </c>
      <c r="K307" s="17" t="s">
        <v>620</v>
      </c>
    </row>
    <row r="308" spans="1:11" x14ac:dyDescent="0.2">
      <c r="A308" s="17">
        <v>306</v>
      </c>
      <c r="B308" s="17" t="s">
        <v>8</v>
      </c>
      <c r="C308" s="17" t="s">
        <v>12</v>
      </c>
      <c r="D308" s="17" t="s">
        <v>16</v>
      </c>
      <c r="E308" s="17" t="s">
        <v>9</v>
      </c>
      <c r="F308" s="17"/>
      <c r="G308" s="17" t="s">
        <v>550</v>
      </c>
      <c r="H308" s="22" t="s">
        <v>594</v>
      </c>
      <c r="I308" s="20">
        <v>42735</v>
      </c>
      <c r="J308" s="10">
        <v>880000</v>
      </c>
      <c r="K308" s="17" t="s">
        <v>620</v>
      </c>
    </row>
    <row r="309" spans="1:11" x14ac:dyDescent="0.2">
      <c r="A309" s="17">
        <v>307</v>
      </c>
      <c r="B309" s="17" t="s">
        <v>8</v>
      </c>
      <c r="C309" s="17" t="s">
        <v>6</v>
      </c>
      <c r="D309" s="17" t="s">
        <v>17</v>
      </c>
      <c r="E309" s="17" t="s">
        <v>9</v>
      </c>
      <c r="F309" s="17"/>
      <c r="G309" s="17" t="s">
        <v>551</v>
      </c>
      <c r="H309" s="22" t="s">
        <v>605</v>
      </c>
      <c r="I309" s="20">
        <v>42735</v>
      </c>
      <c r="J309" s="10">
        <v>2000000</v>
      </c>
      <c r="K309" s="17" t="s">
        <v>620</v>
      </c>
    </row>
    <row r="310" spans="1:11" x14ac:dyDescent="0.2">
      <c r="A310" s="17">
        <v>308</v>
      </c>
      <c r="B310" s="17" t="s">
        <v>8</v>
      </c>
      <c r="C310" s="17" t="s">
        <v>10</v>
      </c>
      <c r="D310" s="17" t="s">
        <v>17</v>
      </c>
      <c r="E310" s="17" t="s">
        <v>9</v>
      </c>
      <c r="F310" s="17"/>
      <c r="G310" s="17" t="s">
        <v>552</v>
      </c>
      <c r="H310" s="22" t="s">
        <v>605</v>
      </c>
      <c r="I310" s="20">
        <v>42735</v>
      </c>
      <c r="J310" s="10">
        <v>65000</v>
      </c>
      <c r="K310" s="17" t="s">
        <v>620</v>
      </c>
    </row>
    <row r="311" spans="1:11" x14ac:dyDescent="0.2">
      <c r="A311" s="17">
        <v>309</v>
      </c>
      <c r="B311" s="17" t="s">
        <v>8</v>
      </c>
      <c r="C311" s="17" t="s">
        <v>11</v>
      </c>
      <c r="D311" s="17" t="s">
        <v>17</v>
      </c>
      <c r="E311" s="17" t="s">
        <v>9</v>
      </c>
      <c r="F311" s="17"/>
      <c r="G311" s="17" t="s">
        <v>553</v>
      </c>
      <c r="H311" s="22" t="s">
        <v>605</v>
      </c>
      <c r="I311" s="20">
        <v>42735</v>
      </c>
      <c r="J311" s="10">
        <v>100000</v>
      </c>
      <c r="K311" s="17" t="s">
        <v>620</v>
      </c>
    </row>
    <row r="312" spans="1:11" x14ac:dyDescent="0.2">
      <c r="A312" s="17">
        <v>310</v>
      </c>
      <c r="B312" s="17" t="s">
        <v>8</v>
      </c>
      <c r="C312" s="17" t="s">
        <v>12</v>
      </c>
      <c r="D312" s="17" t="s">
        <v>17</v>
      </c>
      <c r="E312" s="17" t="s">
        <v>9</v>
      </c>
      <c r="F312" s="17"/>
      <c r="G312" s="17" t="s">
        <v>554</v>
      </c>
      <c r="H312" s="22" t="s">
        <v>605</v>
      </c>
      <c r="I312" s="20">
        <v>42735</v>
      </c>
      <c r="J312" s="10">
        <v>880000</v>
      </c>
      <c r="K312" s="17" t="s">
        <v>620</v>
      </c>
    </row>
    <row r="313" spans="1:11" x14ac:dyDescent="0.2">
      <c r="A313" s="17">
        <v>311</v>
      </c>
      <c r="B313" s="17" t="s">
        <v>8</v>
      </c>
      <c r="C313" s="17" t="s">
        <v>6</v>
      </c>
      <c r="D313" s="17" t="s">
        <v>18</v>
      </c>
      <c r="E313" s="17" t="s">
        <v>9</v>
      </c>
      <c r="F313" s="17"/>
      <c r="G313" s="17" t="s">
        <v>555</v>
      </c>
      <c r="H313" s="22" t="s">
        <v>606</v>
      </c>
      <c r="I313" s="20">
        <v>42735</v>
      </c>
      <c r="J313" s="10">
        <v>2000000</v>
      </c>
      <c r="K313" s="17" t="s">
        <v>620</v>
      </c>
    </row>
    <row r="314" spans="1:11" x14ac:dyDescent="0.2">
      <c r="A314" s="17">
        <v>312</v>
      </c>
      <c r="B314" s="17" t="s">
        <v>8</v>
      </c>
      <c r="C314" s="17" t="s">
        <v>10</v>
      </c>
      <c r="D314" s="17" t="s">
        <v>18</v>
      </c>
      <c r="E314" s="17" t="s">
        <v>9</v>
      </c>
      <c r="F314" s="17"/>
      <c r="G314" s="17" t="s">
        <v>556</v>
      </c>
      <c r="H314" s="22" t="s">
        <v>606</v>
      </c>
      <c r="I314" s="20">
        <v>42735</v>
      </c>
      <c r="J314" s="10">
        <v>65000</v>
      </c>
      <c r="K314" s="17" t="s">
        <v>620</v>
      </c>
    </row>
    <row r="315" spans="1:11" x14ac:dyDescent="0.2">
      <c r="A315" s="17">
        <v>313</v>
      </c>
      <c r="B315" s="17" t="s">
        <v>8</v>
      </c>
      <c r="C315" s="17" t="s">
        <v>11</v>
      </c>
      <c r="D315" s="17" t="s">
        <v>18</v>
      </c>
      <c r="E315" s="17" t="s">
        <v>9</v>
      </c>
      <c r="F315" s="17"/>
      <c r="G315" s="17" t="s">
        <v>557</v>
      </c>
      <c r="H315" s="22" t="s">
        <v>606</v>
      </c>
      <c r="I315" s="20">
        <v>42735</v>
      </c>
      <c r="J315" s="10">
        <v>100000</v>
      </c>
      <c r="K315" s="17" t="s">
        <v>620</v>
      </c>
    </row>
    <row r="316" spans="1:11" x14ac:dyDescent="0.2">
      <c r="A316" s="17">
        <v>314</v>
      </c>
      <c r="B316" s="17" t="s">
        <v>8</v>
      </c>
      <c r="C316" s="17" t="s">
        <v>12</v>
      </c>
      <c r="D316" s="17" t="s">
        <v>18</v>
      </c>
      <c r="E316" s="17" t="s">
        <v>9</v>
      </c>
      <c r="F316" s="17"/>
      <c r="G316" s="17" t="s">
        <v>558</v>
      </c>
      <c r="H316" s="22" t="s">
        <v>606</v>
      </c>
      <c r="I316" s="20">
        <v>42735</v>
      </c>
      <c r="J316" s="10">
        <v>880000</v>
      </c>
      <c r="K316" s="17" t="s">
        <v>620</v>
      </c>
    </row>
    <row r="317" spans="1:11" x14ac:dyDescent="0.2">
      <c r="A317" s="17">
        <v>315</v>
      </c>
      <c r="B317" s="17" t="s">
        <v>8</v>
      </c>
      <c r="C317" s="17" t="s">
        <v>6</v>
      </c>
      <c r="D317" s="17" t="s">
        <v>19</v>
      </c>
      <c r="E317" s="17" t="s">
        <v>9</v>
      </c>
      <c r="F317" s="17"/>
      <c r="G317" s="17" t="s">
        <v>559</v>
      </c>
      <c r="H317" s="22" t="s">
        <v>598</v>
      </c>
      <c r="I317" s="20">
        <v>42735</v>
      </c>
      <c r="J317" s="10">
        <v>2000000</v>
      </c>
      <c r="K317" s="17" t="s">
        <v>620</v>
      </c>
    </row>
    <row r="318" spans="1:11" x14ac:dyDescent="0.2">
      <c r="A318" s="17">
        <v>316</v>
      </c>
      <c r="B318" s="17" t="s">
        <v>8</v>
      </c>
      <c r="C318" s="17" t="s">
        <v>10</v>
      </c>
      <c r="D318" s="17" t="s">
        <v>19</v>
      </c>
      <c r="E318" s="17" t="s">
        <v>9</v>
      </c>
      <c r="F318" s="17"/>
      <c r="G318" s="17" t="s">
        <v>560</v>
      </c>
      <c r="H318" s="22" t="s">
        <v>598</v>
      </c>
      <c r="I318" s="20">
        <v>42735</v>
      </c>
      <c r="J318" s="10">
        <v>65000</v>
      </c>
      <c r="K318" s="17" t="s">
        <v>620</v>
      </c>
    </row>
    <row r="319" spans="1:11" x14ac:dyDescent="0.2">
      <c r="A319" s="17">
        <v>317</v>
      </c>
      <c r="B319" s="17" t="s">
        <v>8</v>
      </c>
      <c r="C319" s="17" t="s">
        <v>11</v>
      </c>
      <c r="D319" s="17" t="s">
        <v>19</v>
      </c>
      <c r="E319" s="17" t="s">
        <v>9</v>
      </c>
      <c r="F319" s="17"/>
      <c r="G319" s="17" t="s">
        <v>561</v>
      </c>
      <c r="H319" s="22" t="s">
        <v>598</v>
      </c>
      <c r="I319" s="20">
        <v>42735</v>
      </c>
      <c r="J319" s="10">
        <v>100000</v>
      </c>
      <c r="K319" s="17" t="s">
        <v>620</v>
      </c>
    </row>
    <row r="320" spans="1:11" x14ac:dyDescent="0.2">
      <c r="A320" s="17">
        <v>318</v>
      </c>
      <c r="B320" s="17" t="s">
        <v>8</v>
      </c>
      <c r="C320" s="17" t="s">
        <v>12</v>
      </c>
      <c r="D320" s="17" t="s">
        <v>19</v>
      </c>
      <c r="E320" s="17" t="s">
        <v>9</v>
      </c>
      <c r="F320" s="17"/>
      <c r="G320" s="17" t="s">
        <v>562</v>
      </c>
      <c r="H320" s="22" t="s">
        <v>598</v>
      </c>
      <c r="I320" s="20">
        <v>42735</v>
      </c>
      <c r="J320" s="10">
        <v>880000</v>
      </c>
      <c r="K320" s="17" t="s">
        <v>620</v>
      </c>
    </row>
    <row r="321" spans="1:11" x14ac:dyDescent="0.2">
      <c r="A321" s="17">
        <v>319</v>
      </c>
      <c r="B321" s="17" t="s">
        <v>8</v>
      </c>
      <c r="C321" s="17" t="s">
        <v>6</v>
      </c>
      <c r="D321" s="17" t="s">
        <v>20</v>
      </c>
      <c r="E321" s="17" t="s">
        <v>9</v>
      </c>
      <c r="F321" s="17"/>
      <c r="G321" s="17" t="s">
        <v>563</v>
      </c>
      <c r="H321" s="22" t="s">
        <v>595</v>
      </c>
      <c r="I321" s="20">
        <v>42735</v>
      </c>
      <c r="J321" s="10">
        <v>2000000</v>
      </c>
      <c r="K321" s="17" t="s">
        <v>620</v>
      </c>
    </row>
    <row r="322" spans="1:11" x14ac:dyDescent="0.2">
      <c r="A322" s="17">
        <v>320</v>
      </c>
      <c r="B322" s="17" t="s">
        <v>8</v>
      </c>
      <c r="C322" s="17" t="s">
        <v>10</v>
      </c>
      <c r="D322" s="17" t="s">
        <v>20</v>
      </c>
      <c r="E322" s="17" t="s">
        <v>9</v>
      </c>
      <c r="F322" s="17"/>
      <c r="G322" s="17" t="s">
        <v>564</v>
      </c>
      <c r="H322" s="22" t="s">
        <v>595</v>
      </c>
      <c r="I322" s="20">
        <v>42735</v>
      </c>
      <c r="J322" s="10">
        <v>65000</v>
      </c>
      <c r="K322" s="17" t="s">
        <v>620</v>
      </c>
    </row>
    <row r="323" spans="1:11" x14ac:dyDescent="0.2">
      <c r="A323" s="17">
        <v>321</v>
      </c>
      <c r="B323" s="17" t="s">
        <v>8</v>
      </c>
      <c r="C323" s="17" t="s">
        <v>11</v>
      </c>
      <c r="D323" s="17" t="s">
        <v>20</v>
      </c>
      <c r="E323" s="17" t="s">
        <v>9</v>
      </c>
      <c r="F323" s="17"/>
      <c r="G323" s="17" t="s">
        <v>565</v>
      </c>
      <c r="H323" s="22" t="s">
        <v>595</v>
      </c>
      <c r="I323" s="20">
        <v>42735</v>
      </c>
      <c r="J323" s="10">
        <v>100000</v>
      </c>
      <c r="K323" s="17" t="s">
        <v>620</v>
      </c>
    </row>
    <row r="324" spans="1:11" x14ac:dyDescent="0.2">
      <c r="A324" s="17">
        <v>322</v>
      </c>
      <c r="B324" s="17" t="s">
        <v>8</v>
      </c>
      <c r="C324" s="17" t="s">
        <v>12</v>
      </c>
      <c r="D324" s="17" t="s">
        <v>20</v>
      </c>
      <c r="E324" s="17" t="s">
        <v>9</v>
      </c>
      <c r="F324" s="17"/>
      <c r="G324" s="17" t="s">
        <v>566</v>
      </c>
      <c r="H324" s="22" t="s">
        <v>595</v>
      </c>
      <c r="I324" s="20">
        <v>42735</v>
      </c>
      <c r="J324" s="10">
        <v>880000</v>
      </c>
      <c r="K324" s="17" t="s">
        <v>620</v>
      </c>
    </row>
    <row r="325" spans="1:11" x14ac:dyDescent="0.2">
      <c r="A325" s="17">
        <v>323</v>
      </c>
      <c r="B325" s="17" t="s">
        <v>8</v>
      </c>
      <c r="C325" s="17" t="s">
        <v>6</v>
      </c>
      <c r="D325" s="17" t="s">
        <v>21</v>
      </c>
      <c r="E325" s="17" t="s">
        <v>9</v>
      </c>
      <c r="F325" s="17"/>
      <c r="G325" s="17" t="s">
        <v>567</v>
      </c>
      <c r="H325" s="22" t="s">
        <v>599</v>
      </c>
      <c r="I325" s="20">
        <v>43090</v>
      </c>
      <c r="J325" s="10">
        <v>2750000</v>
      </c>
      <c r="K325" s="17" t="s">
        <v>620</v>
      </c>
    </row>
    <row r="326" spans="1:11" x14ac:dyDescent="0.2">
      <c r="A326" s="17">
        <v>324</v>
      </c>
      <c r="B326" s="17" t="s">
        <v>8</v>
      </c>
      <c r="C326" s="17" t="s">
        <v>10</v>
      </c>
      <c r="D326" s="17" t="s">
        <v>21</v>
      </c>
      <c r="E326" s="17" t="s">
        <v>9</v>
      </c>
      <c r="F326" s="17"/>
      <c r="G326" s="17" t="s">
        <v>568</v>
      </c>
      <c r="H326" s="22" t="s">
        <v>599</v>
      </c>
      <c r="I326" s="20">
        <v>43090</v>
      </c>
      <c r="J326" s="10">
        <v>50000</v>
      </c>
      <c r="K326" s="17" t="s">
        <v>620</v>
      </c>
    </row>
    <row r="327" spans="1:11" x14ac:dyDescent="0.2">
      <c r="A327" s="17">
        <v>325</v>
      </c>
      <c r="B327" s="17" t="s">
        <v>8</v>
      </c>
      <c r="C327" s="17" t="s">
        <v>11</v>
      </c>
      <c r="D327" s="17" t="s">
        <v>21</v>
      </c>
      <c r="E327" s="17" t="s">
        <v>9</v>
      </c>
      <c r="F327" s="17"/>
      <c r="G327" s="17" t="s">
        <v>569</v>
      </c>
      <c r="H327" s="22" t="s">
        <v>599</v>
      </c>
      <c r="I327" s="20">
        <v>43090</v>
      </c>
      <c r="J327" s="10">
        <v>100000</v>
      </c>
      <c r="K327" s="17" t="s">
        <v>620</v>
      </c>
    </row>
    <row r="328" spans="1:11" x14ac:dyDescent="0.2">
      <c r="A328" s="17">
        <v>326</v>
      </c>
      <c r="B328" s="17" t="s">
        <v>8</v>
      </c>
      <c r="C328" s="17" t="s">
        <v>12</v>
      </c>
      <c r="D328" s="17" t="s">
        <v>21</v>
      </c>
      <c r="E328" s="17" t="s">
        <v>9</v>
      </c>
      <c r="F328" s="17"/>
      <c r="G328" s="17" t="s">
        <v>570</v>
      </c>
      <c r="H328" s="22" t="s">
        <v>599</v>
      </c>
      <c r="I328" s="20">
        <v>43090</v>
      </c>
      <c r="J328" s="10">
        <v>880000</v>
      </c>
      <c r="K328" s="17" t="s">
        <v>620</v>
      </c>
    </row>
    <row r="329" spans="1:11" x14ac:dyDescent="0.2">
      <c r="A329" s="17">
        <v>327</v>
      </c>
      <c r="B329" s="17" t="s">
        <v>8</v>
      </c>
      <c r="C329" s="17" t="s">
        <v>571</v>
      </c>
      <c r="D329" s="17" t="s">
        <v>22</v>
      </c>
      <c r="E329" s="17" t="s">
        <v>9</v>
      </c>
      <c r="F329" s="17"/>
      <c r="G329" s="17" t="s">
        <v>572</v>
      </c>
      <c r="H329" s="22" t="s">
        <v>607</v>
      </c>
      <c r="I329" s="20">
        <v>42961</v>
      </c>
      <c r="J329" s="10">
        <v>3750000</v>
      </c>
      <c r="K329" s="17" t="s">
        <v>620</v>
      </c>
    </row>
    <row r="330" spans="1:11" x14ac:dyDescent="0.2">
      <c r="A330" s="17">
        <v>328</v>
      </c>
      <c r="B330" s="17" t="s">
        <v>8</v>
      </c>
      <c r="C330" s="17" t="s">
        <v>23</v>
      </c>
      <c r="D330" s="17" t="s">
        <v>24</v>
      </c>
      <c r="E330" s="17" t="s">
        <v>9</v>
      </c>
      <c r="F330" s="17"/>
      <c r="G330" s="17" t="s">
        <v>573</v>
      </c>
      <c r="H330" s="22" t="s">
        <v>610</v>
      </c>
      <c r="I330" s="20">
        <v>42735</v>
      </c>
      <c r="J330" s="10">
        <v>3000000</v>
      </c>
      <c r="K330" s="17" t="s">
        <v>620</v>
      </c>
    </row>
    <row r="331" spans="1:11" x14ac:dyDescent="0.2">
      <c r="A331" s="17">
        <v>329</v>
      </c>
      <c r="B331" s="17" t="s">
        <v>8</v>
      </c>
      <c r="C331" s="17" t="s">
        <v>11</v>
      </c>
      <c r="D331" s="17" t="s">
        <v>24</v>
      </c>
      <c r="E331" s="17" t="s">
        <v>9</v>
      </c>
      <c r="F331" s="17"/>
      <c r="G331" s="17" t="s">
        <v>574</v>
      </c>
      <c r="H331" s="22" t="s">
        <v>610</v>
      </c>
      <c r="I331" s="20">
        <v>42735</v>
      </c>
      <c r="J331" s="10">
        <v>100000</v>
      </c>
      <c r="K331" s="17" t="s">
        <v>620</v>
      </c>
    </row>
    <row r="332" spans="1:11" x14ac:dyDescent="0.2">
      <c r="A332" s="17">
        <v>330</v>
      </c>
      <c r="B332" s="17" t="s">
        <v>8</v>
      </c>
      <c r="C332" s="17" t="s">
        <v>25</v>
      </c>
      <c r="D332" s="17" t="s">
        <v>26</v>
      </c>
      <c r="E332" s="17" t="s">
        <v>9</v>
      </c>
      <c r="F332" s="17"/>
      <c r="G332" s="17" t="s">
        <v>575</v>
      </c>
      <c r="H332" s="22" t="s">
        <v>601</v>
      </c>
      <c r="I332" s="20">
        <v>42627</v>
      </c>
      <c r="J332" s="10">
        <v>3290000</v>
      </c>
      <c r="K332" s="17" t="s">
        <v>620</v>
      </c>
    </row>
    <row r="333" spans="1:11" x14ac:dyDescent="0.2">
      <c r="A333" s="17">
        <v>331</v>
      </c>
      <c r="B333" s="17" t="s">
        <v>8</v>
      </c>
      <c r="C333" s="17" t="s">
        <v>27</v>
      </c>
      <c r="D333" s="17" t="s">
        <v>28</v>
      </c>
      <c r="E333" s="17" t="s">
        <v>9</v>
      </c>
      <c r="F333" s="17"/>
      <c r="G333" s="17" t="s">
        <v>576</v>
      </c>
      <c r="H333" s="22" t="s">
        <v>602</v>
      </c>
      <c r="I333" s="20">
        <v>42598</v>
      </c>
      <c r="J333" s="10">
        <v>3750000</v>
      </c>
      <c r="K333" s="17" t="s">
        <v>620</v>
      </c>
    </row>
    <row r="334" spans="1:11" x14ac:dyDescent="0.2">
      <c r="A334" s="17">
        <v>332</v>
      </c>
      <c r="B334" s="17" t="s">
        <v>8</v>
      </c>
      <c r="C334" s="17" t="s">
        <v>27</v>
      </c>
      <c r="D334" s="17" t="s">
        <v>29</v>
      </c>
      <c r="E334" s="17" t="s">
        <v>9</v>
      </c>
      <c r="F334" s="17"/>
      <c r="G334" s="17" t="s">
        <v>577</v>
      </c>
      <c r="H334" s="22" t="s">
        <v>603</v>
      </c>
      <c r="I334" s="20">
        <v>42963</v>
      </c>
      <c r="J334" s="10">
        <v>3500000</v>
      </c>
      <c r="K334" s="17" t="s">
        <v>620</v>
      </c>
    </row>
    <row r="335" spans="1:11" x14ac:dyDescent="0.2">
      <c r="A335" s="17">
        <v>333</v>
      </c>
      <c r="B335" s="17" t="s">
        <v>8</v>
      </c>
      <c r="C335" s="17" t="s">
        <v>30</v>
      </c>
      <c r="D335" s="17" t="s">
        <v>31</v>
      </c>
      <c r="E335" s="17" t="s">
        <v>9</v>
      </c>
      <c r="F335" s="17"/>
      <c r="G335" s="17" t="s">
        <v>578</v>
      </c>
      <c r="H335" s="22" t="s">
        <v>604</v>
      </c>
      <c r="I335" s="20">
        <v>42735</v>
      </c>
      <c r="J335" s="10">
        <v>3500000</v>
      </c>
      <c r="K335" s="17" t="s">
        <v>620</v>
      </c>
    </row>
    <row r="336" spans="1:11" x14ac:dyDescent="0.2">
      <c r="A336" s="17">
        <v>334</v>
      </c>
      <c r="B336" s="17" t="s">
        <v>8</v>
      </c>
      <c r="C336" s="17" t="s">
        <v>11</v>
      </c>
      <c r="D336" s="17" t="s">
        <v>31</v>
      </c>
      <c r="E336" s="17" t="s">
        <v>9</v>
      </c>
      <c r="F336" s="17"/>
      <c r="G336" s="17" t="s">
        <v>579</v>
      </c>
      <c r="H336" s="22" t="s">
        <v>604</v>
      </c>
      <c r="I336" s="20">
        <v>42735</v>
      </c>
      <c r="J336" s="10">
        <v>100000</v>
      </c>
      <c r="K336" s="17" t="s">
        <v>620</v>
      </c>
    </row>
    <row r="337" spans="1:11" x14ac:dyDescent="0.2">
      <c r="A337" s="17">
        <v>335</v>
      </c>
      <c r="B337" s="17" t="s">
        <v>8</v>
      </c>
      <c r="C337" s="17" t="s">
        <v>6</v>
      </c>
      <c r="D337" s="17" t="s">
        <v>7</v>
      </c>
      <c r="E337" s="17" t="s">
        <v>32</v>
      </c>
      <c r="F337" s="17"/>
      <c r="G337" s="17" t="s">
        <v>344</v>
      </c>
      <c r="H337" s="18"/>
      <c r="I337" s="20">
        <v>42735</v>
      </c>
      <c r="J337" s="10">
        <v>5729000</v>
      </c>
      <c r="K337" s="17" t="s">
        <v>620</v>
      </c>
    </row>
    <row r="338" spans="1:11" x14ac:dyDescent="0.2">
      <c r="A338" s="17">
        <v>336</v>
      </c>
      <c r="B338" s="17" t="s">
        <v>8</v>
      </c>
      <c r="C338" s="17" t="s">
        <v>10</v>
      </c>
      <c r="D338" s="17" t="s">
        <v>7</v>
      </c>
      <c r="E338" s="17" t="s">
        <v>32</v>
      </c>
      <c r="F338" s="17"/>
      <c r="G338" s="17" t="s">
        <v>345</v>
      </c>
      <c r="H338" s="18"/>
      <c r="I338" s="20">
        <v>42735</v>
      </c>
      <c r="J338" s="10">
        <v>65000</v>
      </c>
      <c r="K338" s="17" t="s">
        <v>620</v>
      </c>
    </row>
    <row r="339" spans="1:11" x14ac:dyDescent="0.2">
      <c r="A339" s="17">
        <v>337</v>
      </c>
      <c r="B339" s="17" t="s">
        <v>8</v>
      </c>
      <c r="C339" s="17" t="s">
        <v>11</v>
      </c>
      <c r="D339" s="17" t="s">
        <v>7</v>
      </c>
      <c r="E339" s="17" t="s">
        <v>32</v>
      </c>
      <c r="F339" s="17"/>
      <c r="G339" s="17" t="s">
        <v>346</v>
      </c>
      <c r="H339" s="18"/>
      <c r="I339" s="20">
        <v>42735</v>
      </c>
      <c r="J339" s="10">
        <v>126000</v>
      </c>
      <c r="K339" s="17" t="s">
        <v>620</v>
      </c>
    </row>
    <row r="340" spans="1:11" x14ac:dyDescent="0.2">
      <c r="A340" s="17">
        <v>338</v>
      </c>
      <c r="B340" s="17" t="s">
        <v>8</v>
      </c>
      <c r="C340" s="17" t="s">
        <v>12</v>
      </c>
      <c r="D340" s="17" t="s">
        <v>7</v>
      </c>
      <c r="E340" s="17" t="s">
        <v>32</v>
      </c>
      <c r="F340" s="17"/>
      <c r="G340" s="17" t="s">
        <v>347</v>
      </c>
      <c r="H340" s="18"/>
      <c r="I340" s="20">
        <v>42735</v>
      </c>
      <c r="J340" s="10">
        <v>880000</v>
      </c>
      <c r="K340" s="17" t="s">
        <v>620</v>
      </c>
    </row>
    <row r="341" spans="1:11" x14ac:dyDescent="0.2">
      <c r="A341" s="17">
        <v>339</v>
      </c>
      <c r="B341" s="17" t="s">
        <v>8</v>
      </c>
      <c r="C341" s="17" t="s">
        <v>6</v>
      </c>
      <c r="D341" s="17" t="s">
        <v>13</v>
      </c>
      <c r="E341" s="17" t="s">
        <v>32</v>
      </c>
      <c r="F341" s="17"/>
      <c r="G341" s="17" t="s">
        <v>348</v>
      </c>
      <c r="H341" s="18"/>
      <c r="I341" s="20">
        <v>42735</v>
      </c>
      <c r="J341" s="10">
        <v>5729000</v>
      </c>
      <c r="K341" s="17" t="s">
        <v>620</v>
      </c>
    </row>
    <row r="342" spans="1:11" x14ac:dyDescent="0.2">
      <c r="A342" s="17">
        <v>340</v>
      </c>
      <c r="B342" s="17" t="s">
        <v>8</v>
      </c>
      <c r="C342" s="17" t="s">
        <v>10</v>
      </c>
      <c r="D342" s="17" t="s">
        <v>13</v>
      </c>
      <c r="E342" s="17" t="s">
        <v>32</v>
      </c>
      <c r="F342" s="17"/>
      <c r="G342" s="17" t="s">
        <v>349</v>
      </c>
      <c r="H342" s="18"/>
      <c r="I342" s="20">
        <v>42735</v>
      </c>
      <c r="J342" s="10">
        <v>65000</v>
      </c>
      <c r="K342" s="17" t="s">
        <v>620</v>
      </c>
    </row>
    <row r="343" spans="1:11" x14ac:dyDescent="0.2">
      <c r="A343" s="17">
        <v>341</v>
      </c>
      <c r="B343" s="17" t="s">
        <v>8</v>
      </c>
      <c r="C343" s="17" t="s">
        <v>11</v>
      </c>
      <c r="D343" s="17" t="s">
        <v>13</v>
      </c>
      <c r="E343" s="17" t="s">
        <v>32</v>
      </c>
      <c r="F343" s="17"/>
      <c r="G343" s="17" t="s">
        <v>350</v>
      </c>
      <c r="H343" s="18"/>
      <c r="I343" s="20">
        <v>42735</v>
      </c>
      <c r="J343" s="10">
        <v>126000</v>
      </c>
      <c r="K343" s="17" t="s">
        <v>620</v>
      </c>
    </row>
    <row r="344" spans="1:11" x14ac:dyDescent="0.2">
      <c r="A344" s="17">
        <v>342</v>
      </c>
      <c r="B344" s="17" t="s">
        <v>8</v>
      </c>
      <c r="C344" s="17" t="s">
        <v>12</v>
      </c>
      <c r="D344" s="17" t="s">
        <v>13</v>
      </c>
      <c r="E344" s="17" t="s">
        <v>32</v>
      </c>
      <c r="F344" s="17"/>
      <c r="G344" s="17" t="s">
        <v>351</v>
      </c>
      <c r="H344" s="18"/>
      <c r="I344" s="20">
        <v>42735</v>
      </c>
      <c r="J344" s="10">
        <v>880000</v>
      </c>
      <c r="K344" s="17" t="s">
        <v>620</v>
      </c>
    </row>
    <row r="345" spans="1:11" x14ac:dyDescent="0.2">
      <c r="A345" s="17">
        <v>343</v>
      </c>
      <c r="B345" s="17" t="s">
        <v>8</v>
      </c>
      <c r="C345" s="17" t="s">
        <v>6</v>
      </c>
      <c r="D345" s="17" t="s">
        <v>14</v>
      </c>
      <c r="E345" s="17" t="s">
        <v>32</v>
      </c>
      <c r="F345" s="17"/>
      <c r="G345" s="17" t="s">
        <v>352</v>
      </c>
      <c r="H345" s="18"/>
      <c r="I345" s="20">
        <v>42735</v>
      </c>
      <c r="J345" s="10">
        <v>5729000</v>
      </c>
      <c r="K345" s="17" t="s">
        <v>620</v>
      </c>
    </row>
    <row r="346" spans="1:11" x14ac:dyDescent="0.2">
      <c r="A346" s="17">
        <v>344</v>
      </c>
      <c r="B346" s="17" t="s">
        <v>8</v>
      </c>
      <c r="C346" s="17" t="s">
        <v>10</v>
      </c>
      <c r="D346" s="17" t="s">
        <v>14</v>
      </c>
      <c r="E346" s="17" t="s">
        <v>32</v>
      </c>
      <c r="F346" s="17"/>
      <c r="G346" s="17" t="s">
        <v>353</v>
      </c>
      <c r="H346" s="18"/>
      <c r="I346" s="20">
        <v>42735</v>
      </c>
      <c r="J346" s="10">
        <v>65000</v>
      </c>
      <c r="K346" s="17" t="s">
        <v>620</v>
      </c>
    </row>
    <row r="347" spans="1:11" x14ac:dyDescent="0.2">
      <c r="A347" s="17">
        <v>345</v>
      </c>
      <c r="B347" s="17" t="s">
        <v>8</v>
      </c>
      <c r="C347" s="17" t="s">
        <v>11</v>
      </c>
      <c r="D347" s="17" t="s">
        <v>14</v>
      </c>
      <c r="E347" s="17" t="s">
        <v>32</v>
      </c>
      <c r="F347" s="17"/>
      <c r="G347" s="17" t="s">
        <v>354</v>
      </c>
      <c r="H347" s="18"/>
      <c r="I347" s="20">
        <v>42735</v>
      </c>
      <c r="J347" s="10">
        <v>126000</v>
      </c>
      <c r="K347" s="17" t="s">
        <v>620</v>
      </c>
    </row>
    <row r="348" spans="1:11" x14ac:dyDescent="0.2">
      <c r="A348" s="17">
        <v>346</v>
      </c>
      <c r="B348" s="17" t="s">
        <v>8</v>
      </c>
      <c r="C348" s="17" t="s">
        <v>12</v>
      </c>
      <c r="D348" s="17" t="s">
        <v>14</v>
      </c>
      <c r="E348" s="17" t="s">
        <v>32</v>
      </c>
      <c r="F348" s="17"/>
      <c r="G348" s="17" t="s">
        <v>355</v>
      </c>
      <c r="H348" s="18"/>
      <c r="I348" s="20">
        <v>42735</v>
      </c>
      <c r="J348" s="10">
        <v>880000</v>
      </c>
      <c r="K348" s="17" t="s">
        <v>620</v>
      </c>
    </row>
    <row r="349" spans="1:11" x14ac:dyDescent="0.2">
      <c r="A349" s="17">
        <v>347</v>
      </c>
      <c r="B349" s="17" t="s">
        <v>8</v>
      </c>
      <c r="C349" s="17" t="s">
        <v>6</v>
      </c>
      <c r="D349" s="17" t="s">
        <v>15</v>
      </c>
      <c r="E349" s="17" t="s">
        <v>32</v>
      </c>
      <c r="F349" s="17"/>
      <c r="G349" s="17" t="s">
        <v>356</v>
      </c>
      <c r="H349" s="18"/>
      <c r="I349" s="20">
        <v>42735</v>
      </c>
      <c r="J349" s="10">
        <v>5729000</v>
      </c>
      <c r="K349" s="17" t="s">
        <v>620</v>
      </c>
    </row>
    <row r="350" spans="1:11" x14ac:dyDescent="0.2">
      <c r="A350" s="17">
        <v>348</v>
      </c>
      <c r="B350" s="17" t="s">
        <v>8</v>
      </c>
      <c r="C350" s="17" t="s">
        <v>10</v>
      </c>
      <c r="D350" s="17" t="s">
        <v>15</v>
      </c>
      <c r="E350" s="17" t="s">
        <v>32</v>
      </c>
      <c r="F350" s="17"/>
      <c r="G350" s="17" t="s">
        <v>357</v>
      </c>
      <c r="H350" s="18"/>
      <c r="I350" s="20">
        <v>42735</v>
      </c>
      <c r="J350" s="10">
        <v>65000</v>
      </c>
      <c r="K350" s="17" t="s">
        <v>620</v>
      </c>
    </row>
    <row r="351" spans="1:11" x14ac:dyDescent="0.2">
      <c r="A351" s="17">
        <v>349</v>
      </c>
      <c r="B351" s="17" t="s">
        <v>8</v>
      </c>
      <c r="C351" s="17" t="s">
        <v>11</v>
      </c>
      <c r="D351" s="17" t="s">
        <v>15</v>
      </c>
      <c r="E351" s="17" t="s">
        <v>32</v>
      </c>
      <c r="F351" s="17"/>
      <c r="G351" s="17" t="s">
        <v>358</v>
      </c>
      <c r="H351" s="18"/>
      <c r="I351" s="20">
        <v>42735</v>
      </c>
      <c r="J351" s="10">
        <v>126000</v>
      </c>
      <c r="K351" s="17" t="s">
        <v>620</v>
      </c>
    </row>
    <row r="352" spans="1:11" x14ac:dyDescent="0.2">
      <c r="A352" s="17">
        <v>350</v>
      </c>
      <c r="B352" s="17" t="s">
        <v>8</v>
      </c>
      <c r="C352" s="17" t="s">
        <v>12</v>
      </c>
      <c r="D352" s="17" t="s">
        <v>15</v>
      </c>
      <c r="E352" s="17" t="s">
        <v>32</v>
      </c>
      <c r="F352" s="17"/>
      <c r="G352" s="17" t="s">
        <v>359</v>
      </c>
      <c r="H352" s="18"/>
      <c r="I352" s="20">
        <v>42735</v>
      </c>
      <c r="J352" s="10">
        <v>880000</v>
      </c>
      <c r="K352" s="17" t="s">
        <v>620</v>
      </c>
    </row>
    <row r="353" spans="1:11" x14ac:dyDescent="0.2">
      <c r="A353" s="17">
        <v>351</v>
      </c>
      <c r="B353" s="17" t="s">
        <v>8</v>
      </c>
      <c r="C353" s="17" t="s">
        <v>6</v>
      </c>
      <c r="D353" s="17" t="s">
        <v>16</v>
      </c>
      <c r="E353" s="17" t="s">
        <v>32</v>
      </c>
      <c r="F353" s="17"/>
      <c r="G353" s="17" t="s">
        <v>360</v>
      </c>
      <c r="H353" s="18"/>
      <c r="I353" s="20">
        <v>42735</v>
      </c>
      <c r="J353" s="10">
        <v>5729000</v>
      </c>
      <c r="K353" s="17" t="s">
        <v>620</v>
      </c>
    </row>
    <row r="354" spans="1:11" x14ac:dyDescent="0.2">
      <c r="A354" s="17">
        <v>352</v>
      </c>
      <c r="B354" s="17" t="s">
        <v>8</v>
      </c>
      <c r="C354" s="17" t="s">
        <v>10</v>
      </c>
      <c r="D354" s="17" t="s">
        <v>16</v>
      </c>
      <c r="E354" s="17" t="s">
        <v>32</v>
      </c>
      <c r="F354" s="17"/>
      <c r="G354" s="17" t="s">
        <v>361</v>
      </c>
      <c r="H354" s="18"/>
      <c r="I354" s="20">
        <v>42735</v>
      </c>
      <c r="J354" s="10">
        <v>65000</v>
      </c>
      <c r="K354" s="17" t="s">
        <v>620</v>
      </c>
    </row>
    <row r="355" spans="1:11" x14ac:dyDescent="0.2">
      <c r="A355" s="17">
        <v>353</v>
      </c>
      <c r="B355" s="17" t="s">
        <v>8</v>
      </c>
      <c r="C355" s="17" t="s">
        <v>11</v>
      </c>
      <c r="D355" s="17" t="s">
        <v>16</v>
      </c>
      <c r="E355" s="17" t="s">
        <v>32</v>
      </c>
      <c r="F355" s="17"/>
      <c r="G355" s="17" t="s">
        <v>362</v>
      </c>
      <c r="H355" s="18"/>
      <c r="I355" s="20">
        <v>42735</v>
      </c>
      <c r="J355" s="10">
        <v>126000</v>
      </c>
      <c r="K355" s="17" t="s">
        <v>620</v>
      </c>
    </row>
    <row r="356" spans="1:11" x14ac:dyDescent="0.2">
      <c r="A356" s="17">
        <v>354</v>
      </c>
      <c r="B356" s="17" t="s">
        <v>8</v>
      </c>
      <c r="C356" s="17" t="s">
        <v>12</v>
      </c>
      <c r="D356" s="17" t="s">
        <v>16</v>
      </c>
      <c r="E356" s="17" t="s">
        <v>32</v>
      </c>
      <c r="F356" s="17"/>
      <c r="G356" s="17" t="s">
        <v>363</v>
      </c>
      <c r="H356" s="18"/>
      <c r="I356" s="20">
        <v>42735</v>
      </c>
      <c r="J356" s="10">
        <v>880000</v>
      </c>
      <c r="K356" s="17" t="s">
        <v>620</v>
      </c>
    </row>
    <row r="357" spans="1:11" x14ac:dyDescent="0.2">
      <c r="A357" s="17">
        <v>355</v>
      </c>
      <c r="B357" s="17" t="s">
        <v>8</v>
      </c>
      <c r="C357" s="17" t="s">
        <v>6</v>
      </c>
      <c r="D357" s="17" t="s">
        <v>17</v>
      </c>
      <c r="E357" s="17" t="s">
        <v>32</v>
      </c>
      <c r="F357" s="17"/>
      <c r="G357" s="17" t="s">
        <v>364</v>
      </c>
      <c r="H357" s="18"/>
      <c r="I357" s="20">
        <v>42735</v>
      </c>
      <c r="J357" s="10">
        <v>5729000</v>
      </c>
      <c r="K357" s="17" t="s">
        <v>620</v>
      </c>
    </row>
    <row r="358" spans="1:11" x14ac:dyDescent="0.2">
      <c r="A358" s="17">
        <v>356</v>
      </c>
      <c r="B358" s="17" t="s">
        <v>8</v>
      </c>
      <c r="C358" s="17" t="s">
        <v>10</v>
      </c>
      <c r="D358" s="17" t="s">
        <v>17</v>
      </c>
      <c r="E358" s="17" t="s">
        <v>32</v>
      </c>
      <c r="F358" s="17"/>
      <c r="G358" s="17" t="s">
        <v>365</v>
      </c>
      <c r="H358" s="18"/>
      <c r="I358" s="20">
        <v>42735</v>
      </c>
      <c r="J358" s="10">
        <v>65000</v>
      </c>
      <c r="K358" s="17" t="s">
        <v>620</v>
      </c>
    </row>
    <row r="359" spans="1:11" x14ac:dyDescent="0.2">
      <c r="A359" s="17">
        <v>357</v>
      </c>
      <c r="B359" s="17" t="s">
        <v>8</v>
      </c>
      <c r="C359" s="17" t="s">
        <v>11</v>
      </c>
      <c r="D359" s="17" t="s">
        <v>17</v>
      </c>
      <c r="E359" s="17" t="s">
        <v>32</v>
      </c>
      <c r="F359" s="17"/>
      <c r="G359" s="17" t="s">
        <v>366</v>
      </c>
      <c r="H359" s="18"/>
      <c r="I359" s="20">
        <v>42735</v>
      </c>
      <c r="J359" s="10">
        <v>126000</v>
      </c>
      <c r="K359" s="17" t="s">
        <v>620</v>
      </c>
    </row>
    <row r="360" spans="1:11" x14ac:dyDescent="0.2">
      <c r="A360" s="17">
        <v>358</v>
      </c>
      <c r="B360" s="17" t="s">
        <v>8</v>
      </c>
      <c r="C360" s="17" t="s">
        <v>12</v>
      </c>
      <c r="D360" s="17" t="s">
        <v>17</v>
      </c>
      <c r="E360" s="17" t="s">
        <v>32</v>
      </c>
      <c r="F360" s="17"/>
      <c r="G360" s="17" t="s">
        <v>367</v>
      </c>
      <c r="H360" s="18"/>
      <c r="I360" s="20">
        <v>42735</v>
      </c>
      <c r="J360" s="10">
        <v>880000</v>
      </c>
      <c r="K360" s="17" t="s">
        <v>620</v>
      </c>
    </row>
    <row r="361" spans="1:11" x14ac:dyDescent="0.2">
      <c r="A361" s="17">
        <v>359</v>
      </c>
      <c r="B361" s="17" t="s">
        <v>8</v>
      </c>
      <c r="C361" s="17" t="s">
        <v>6</v>
      </c>
      <c r="D361" s="17" t="s">
        <v>18</v>
      </c>
      <c r="E361" s="17" t="s">
        <v>32</v>
      </c>
      <c r="F361" s="17"/>
      <c r="G361" s="17" t="s">
        <v>368</v>
      </c>
      <c r="H361" s="18"/>
      <c r="I361" s="20">
        <v>43090</v>
      </c>
      <c r="J361" s="10">
        <v>2750000</v>
      </c>
      <c r="K361" s="17" t="s">
        <v>620</v>
      </c>
    </row>
    <row r="362" spans="1:11" x14ac:dyDescent="0.2">
      <c r="A362" s="17">
        <v>360</v>
      </c>
      <c r="B362" s="17" t="s">
        <v>8</v>
      </c>
      <c r="C362" s="17" t="s">
        <v>10</v>
      </c>
      <c r="D362" s="17" t="s">
        <v>18</v>
      </c>
      <c r="E362" s="17" t="s">
        <v>32</v>
      </c>
      <c r="F362" s="17"/>
      <c r="G362" s="17" t="s">
        <v>369</v>
      </c>
      <c r="H362" s="18"/>
      <c r="I362" s="20">
        <v>43090</v>
      </c>
      <c r="J362" s="10">
        <v>50000</v>
      </c>
      <c r="K362" s="17" t="s">
        <v>620</v>
      </c>
    </row>
    <row r="363" spans="1:11" x14ac:dyDescent="0.2">
      <c r="A363" s="17">
        <v>361</v>
      </c>
      <c r="B363" s="17" t="s">
        <v>8</v>
      </c>
      <c r="C363" s="17" t="s">
        <v>11</v>
      </c>
      <c r="D363" s="17" t="s">
        <v>18</v>
      </c>
      <c r="E363" s="17" t="s">
        <v>32</v>
      </c>
      <c r="F363" s="17"/>
      <c r="G363" s="17" t="s">
        <v>370</v>
      </c>
      <c r="H363" s="18"/>
      <c r="I363" s="20">
        <v>43090</v>
      </c>
      <c r="J363" s="10">
        <v>100000</v>
      </c>
      <c r="K363" s="17" t="s">
        <v>620</v>
      </c>
    </row>
    <row r="364" spans="1:11" x14ac:dyDescent="0.2">
      <c r="A364" s="17">
        <v>362</v>
      </c>
      <c r="B364" s="17" t="s">
        <v>8</v>
      </c>
      <c r="C364" s="17" t="s">
        <v>12</v>
      </c>
      <c r="D364" s="17" t="s">
        <v>18</v>
      </c>
      <c r="E364" s="17" t="s">
        <v>32</v>
      </c>
      <c r="F364" s="17"/>
      <c r="G364" s="17" t="s">
        <v>371</v>
      </c>
      <c r="H364" s="18"/>
      <c r="I364" s="20">
        <v>43090</v>
      </c>
      <c r="J364" s="10">
        <v>880000</v>
      </c>
      <c r="K364" s="17" t="s">
        <v>620</v>
      </c>
    </row>
    <row r="365" spans="1:11" x14ac:dyDescent="0.2">
      <c r="A365" s="17">
        <v>363</v>
      </c>
      <c r="B365" s="17" t="s">
        <v>8</v>
      </c>
      <c r="C365" s="17" t="s">
        <v>6</v>
      </c>
      <c r="D365" s="17" t="s">
        <v>19</v>
      </c>
      <c r="E365" s="17" t="s">
        <v>32</v>
      </c>
      <c r="F365" s="17"/>
      <c r="G365" s="17" t="s">
        <v>372</v>
      </c>
      <c r="H365" s="18"/>
      <c r="I365" s="20">
        <v>42735</v>
      </c>
      <c r="J365" s="10">
        <v>5729000</v>
      </c>
      <c r="K365" s="17" t="s">
        <v>620</v>
      </c>
    </row>
    <row r="366" spans="1:11" x14ac:dyDescent="0.2">
      <c r="A366" s="17">
        <v>364</v>
      </c>
      <c r="B366" s="17" t="s">
        <v>8</v>
      </c>
      <c r="C366" s="17" t="s">
        <v>10</v>
      </c>
      <c r="D366" s="17" t="s">
        <v>19</v>
      </c>
      <c r="E366" s="17" t="s">
        <v>32</v>
      </c>
      <c r="F366" s="17"/>
      <c r="G366" s="17" t="s">
        <v>373</v>
      </c>
      <c r="H366" s="18"/>
      <c r="I366" s="20">
        <v>42735</v>
      </c>
      <c r="J366" s="10">
        <v>65000</v>
      </c>
      <c r="K366" s="17" t="s">
        <v>620</v>
      </c>
    </row>
    <row r="367" spans="1:11" x14ac:dyDescent="0.2">
      <c r="A367" s="17">
        <v>365</v>
      </c>
      <c r="B367" s="17" t="s">
        <v>8</v>
      </c>
      <c r="C367" s="17" t="s">
        <v>11</v>
      </c>
      <c r="D367" s="17" t="s">
        <v>19</v>
      </c>
      <c r="E367" s="17" t="s">
        <v>32</v>
      </c>
      <c r="F367" s="17"/>
      <c r="G367" s="17" t="s">
        <v>374</v>
      </c>
      <c r="H367" s="18"/>
      <c r="I367" s="20">
        <v>42735</v>
      </c>
      <c r="J367" s="10">
        <v>126000</v>
      </c>
      <c r="K367" s="17" t="s">
        <v>620</v>
      </c>
    </row>
    <row r="368" spans="1:11" x14ac:dyDescent="0.2">
      <c r="A368" s="17">
        <v>366</v>
      </c>
      <c r="B368" s="17" t="s">
        <v>8</v>
      </c>
      <c r="C368" s="17" t="s">
        <v>12</v>
      </c>
      <c r="D368" s="17" t="s">
        <v>19</v>
      </c>
      <c r="E368" s="17" t="s">
        <v>32</v>
      </c>
      <c r="F368" s="17"/>
      <c r="G368" s="17" t="s">
        <v>375</v>
      </c>
      <c r="H368" s="18"/>
      <c r="I368" s="20">
        <v>42735</v>
      </c>
      <c r="J368" s="10">
        <v>880000</v>
      </c>
      <c r="K368" s="17" t="s">
        <v>620</v>
      </c>
    </row>
    <row r="369" spans="1:11" x14ac:dyDescent="0.2">
      <c r="A369" s="17">
        <v>367</v>
      </c>
      <c r="B369" s="17" t="s">
        <v>8</v>
      </c>
      <c r="C369" s="17" t="s">
        <v>23</v>
      </c>
      <c r="D369" s="17" t="s">
        <v>7</v>
      </c>
      <c r="E369" s="17" t="s">
        <v>32</v>
      </c>
      <c r="F369" s="17"/>
      <c r="G369" s="17" t="s">
        <v>376</v>
      </c>
      <c r="H369" s="18" t="s">
        <v>608</v>
      </c>
      <c r="I369" s="20">
        <v>42735</v>
      </c>
      <c r="J369" s="10">
        <v>3000000</v>
      </c>
      <c r="K369" s="17" t="s">
        <v>620</v>
      </c>
    </row>
    <row r="370" spans="1:11" x14ac:dyDescent="0.2">
      <c r="A370" s="17">
        <v>368</v>
      </c>
      <c r="B370" s="17" t="s">
        <v>8</v>
      </c>
      <c r="C370" s="17" t="s">
        <v>33</v>
      </c>
      <c r="D370" s="17" t="s">
        <v>7</v>
      </c>
      <c r="E370" s="17" t="s">
        <v>32</v>
      </c>
      <c r="F370" s="17"/>
      <c r="G370" s="17" t="s">
        <v>377</v>
      </c>
      <c r="H370" s="18" t="s">
        <v>609</v>
      </c>
      <c r="I370" s="20">
        <v>42735</v>
      </c>
      <c r="J370" s="10">
        <v>3750000</v>
      </c>
      <c r="K370" s="17" t="s">
        <v>620</v>
      </c>
    </row>
    <row r="371" spans="1:11" x14ac:dyDescent="0.2">
      <c r="A371" s="17">
        <v>369</v>
      </c>
      <c r="B371" s="17" t="s">
        <v>8</v>
      </c>
      <c r="C371" s="17" t="s">
        <v>479</v>
      </c>
      <c r="D371" s="17" t="s">
        <v>7</v>
      </c>
      <c r="E371" s="17" t="s">
        <v>9</v>
      </c>
      <c r="F371" s="17"/>
      <c r="G371" s="17" t="s">
        <v>480</v>
      </c>
      <c r="H371" s="18"/>
      <c r="I371" s="20">
        <v>42735</v>
      </c>
      <c r="J371" s="10">
        <v>2200000</v>
      </c>
      <c r="K371" s="17" t="s">
        <v>620</v>
      </c>
    </row>
    <row r="372" spans="1:11" x14ac:dyDescent="0.2">
      <c r="A372" s="17">
        <v>370</v>
      </c>
      <c r="B372" s="17" t="s">
        <v>8</v>
      </c>
      <c r="C372" s="17" t="s">
        <v>481</v>
      </c>
      <c r="D372" s="17" t="s">
        <v>7</v>
      </c>
      <c r="E372" s="17" t="s">
        <v>9</v>
      </c>
      <c r="F372" s="17"/>
      <c r="G372" s="17" t="s">
        <v>482</v>
      </c>
      <c r="H372" s="18"/>
      <c r="I372" s="20">
        <v>42735</v>
      </c>
      <c r="J372" s="11" t="s">
        <v>611</v>
      </c>
      <c r="K372" s="17" t="s">
        <v>620</v>
      </c>
    </row>
    <row r="373" spans="1:11" x14ac:dyDescent="0.2">
      <c r="A373" s="17">
        <v>371</v>
      </c>
      <c r="B373" s="17" t="s">
        <v>8</v>
      </c>
      <c r="C373" s="17" t="s">
        <v>483</v>
      </c>
      <c r="D373" s="17" t="s">
        <v>7</v>
      </c>
      <c r="E373" s="17" t="s">
        <v>9</v>
      </c>
      <c r="F373" s="17"/>
      <c r="G373" s="17" t="s">
        <v>484</v>
      </c>
      <c r="H373" s="18"/>
      <c r="I373" s="20">
        <v>42600</v>
      </c>
      <c r="J373" s="10">
        <v>210000</v>
      </c>
      <c r="K373" s="17" t="s">
        <v>618</v>
      </c>
    </row>
    <row r="374" spans="1:11" x14ac:dyDescent="0.2">
      <c r="A374" s="17">
        <v>372</v>
      </c>
      <c r="B374" s="17" t="s">
        <v>8</v>
      </c>
      <c r="C374" s="17" t="s">
        <v>485</v>
      </c>
      <c r="D374" s="17" t="s">
        <v>7</v>
      </c>
      <c r="E374" s="17" t="s">
        <v>9</v>
      </c>
      <c r="F374" s="17"/>
      <c r="G374" s="17" t="s">
        <v>486</v>
      </c>
      <c r="H374" s="18"/>
      <c r="I374" s="20">
        <v>42735</v>
      </c>
      <c r="J374" s="10">
        <v>250000</v>
      </c>
      <c r="K374" s="17" t="s">
        <v>620</v>
      </c>
    </row>
    <row r="375" spans="1:11" x14ac:dyDescent="0.2">
      <c r="A375" s="17">
        <v>373</v>
      </c>
      <c r="B375" s="17" t="s">
        <v>8</v>
      </c>
      <c r="C375" s="17" t="s">
        <v>485</v>
      </c>
      <c r="D375" s="17" t="s">
        <v>13</v>
      </c>
      <c r="E375" s="17" t="s">
        <v>9</v>
      </c>
      <c r="F375" s="17"/>
      <c r="G375" s="17" t="s">
        <v>487</v>
      </c>
      <c r="H375" s="18"/>
      <c r="I375" s="20">
        <v>42735</v>
      </c>
      <c r="J375" s="10">
        <v>250000</v>
      </c>
      <c r="K375" s="17" t="s">
        <v>620</v>
      </c>
    </row>
    <row r="376" spans="1:11" x14ac:dyDescent="0.2">
      <c r="A376" s="17">
        <v>374</v>
      </c>
      <c r="B376" s="17" t="s">
        <v>8</v>
      </c>
      <c r="C376" s="17" t="s">
        <v>488</v>
      </c>
      <c r="D376" s="17" t="s">
        <v>7</v>
      </c>
      <c r="E376" s="17" t="s">
        <v>9</v>
      </c>
      <c r="F376" s="17"/>
      <c r="G376" s="17" t="s">
        <v>489</v>
      </c>
      <c r="H376" s="18"/>
      <c r="I376" s="20">
        <v>42735</v>
      </c>
      <c r="J376" s="10">
        <v>250000</v>
      </c>
      <c r="K376" s="17" t="s">
        <v>620</v>
      </c>
    </row>
    <row r="377" spans="1:11" x14ac:dyDescent="0.2">
      <c r="A377" s="17">
        <v>375</v>
      </c>
      <c r="B377" s="17" t="s">
        <v>8</v>
      </c>
      <c r="C377" s="17" t="s">
        <v>323</v>
      </c>
      <c r="D377" s="17" t="s">
        <v>7</v>
      </c>
      <c r="E377" s="17" t="s">
        <v>32</v>
      </c>
      <c r="F377" s="17"/>
      <c r="G377" s="17" t="s">
        <v>324</v>
      </c>
      <c r="H377" s="18"/>
      <c r="I377" s="20">
        <v>42735</v>
      </c>
      <c r="J377" s="10">
        <v>250000</v>
      </c>
      <c r="K377" s="17" t="s">
        <v>618</v>
      </c>
    </row>
    <row r="378" spans="1:11" x14ac:dyDescent="0.2">
      <c r="A378" s="17">
        <v>376</v>
      </c>
      <c r="B378" s="17" t="s">
        <v>8</v>
      </c>
      <c r="C378" s="17" t="s">
        <v>323</v>
      </c>
      <c r="D378" s="17" t="s">
        <v>13</v>
      </c>
      <c r="E378" s="17" t="s">
        <v>32</v>
      </c>
      <c r="F378" s="17"/>
      <c r="G378" s="17" t="s">
        <v>325</v>
      </c>
      <c r="H378" s="18"/>
      <c r="I378" s="20">
        <v>42735</v>
      </c>
      <c r="J378" s="10">
        <v>250000</v>
      </c>
      <c r="K378" s="17" t="s">
        <v>618</v>
      </c>
    </row>
    <row r="379" spans="1:11" x14ac:dyDescent="0.2">
      <c r="A379" s="17">
        <v>377</v>
      </c>
      <c r="B379" s="17" t="s">
        <v>8</v>
      </c>
      <c r="C379" s="17" t="s">
        <v>326</v>
      </c>
      <c r="D379" s="17" t="s">
        <v>7</v>
      </c>
      <c r="E379" s="17" t="s">
        <v>32</v>
      </c>
      <c r="F379" s="17"/>
      <c r="G379" s="17" t="s">
        <v>327</v>
      </c>
      <c r="H379" s="18"/>
      <c r="I379" s="20">
        <v>42735</v>
      </c>
      <c r="J379" s="72">
        <v>5500000</v>
      </c>
      <c r="K379" s="17" t="s">
        <v>620</v>
      </c>
    </row>
    <row r="380" spans="1:11" x14ac:dyDescent="0.2">
      <c r="A380" s="17">
        <v>378</v>
      </c>
      <c r="B380" s="17" t="s">
        <v>8</v>
      </c>
      <c r="C380" s="17" t="s">
        <v>328</v>
      </c>
      <c r="D380" s="17" t="s">
        <v>7</v>
      </c>
      <c r="E380" s="17" t="s">
        <v>32</v>
      </c>
      <c r="F380" s="17"/>
      <c r="G380" s="17" t="s">
        <v>329</v>
      </c>
      <c r="H380" s="18"/>
      <c r="I380" s="20">
        <v>42735</v>
      </c>
      <c r="J380" s="72"/>
      <c r="K380" s="17" t="s">
        <v>620</v>
      </c>
    </row>
    <row r="381" spans="1:11" x14ac:dyDescent="0.2">
      <c r="A381" s="17">
        <v>379</v>
      </c>
      <c r="B381" s="17" t="s">
        <v>8</v>
      </c>
      <c r="C381" s="17" t="s">
        <v>330</v>
      </c>
      <c r="D381" s="17" t="s">
        <v>7</v>
      </c>
      <c r="E381" s="17" t="s">
        <v>32</v>
      </c>
      <c r="F381" s="17"/>
      <c r="G381" s="17" t="s">
        <v>331</v>
      </c>
      <c r="H381" s="18"/>
      <c r="I381" s="20">
        <v>42735</v>
      </c>
      <c r="J381" s="73">
        <v>28000000</v>
      </c>
      <c r="K381" s="17" t="s">
        <v>620</v>
      </c>
    </row>
    <row r="382" spans="1:11" x14ac:dyDescent="0.2">
      <c r="A382" s="17">
        <v>380</v>
      </c>
      <c r="B382" s="17" t="s">
        <v>8</v>
      </c>
      <c r="C382" s="17" t="s">
        <v>332</v>
      </c>
      <c r="D382" s="17" t="s">
        <v>7</v>
      </c>
      <c r="E382" s="17" t="s">
        <v>32</v>
      </c>
      <c r="F382" s="17"/>
      <c r="G382" s="17" t="s">
        <v>333</v>
      </c>
      <c r="H382" s="18"/>
      <c r="I382" s="20">
        <v>42735</v>
      </c>
      <c r="J382" s="73"/>
      <c r="K382" s="17" t="s">
        <v>620</v>
      </c>
    </row>
    <row r="383" spans="1:11" x14ac:dyDescent="0.2">
      <c r="A383" s="17">
        <v>381</v>
      </c>
      <c r="B383" s="17" t="s">
        <v>8</v>
      </c>
      <c r="C383" s="17" t="s">
        <v>330</v>
      </c>
      <c r="D383" s="17" t="s">
        <v>13</v>
      </c>
      <c r="E383" s="17" t="s">
        <v>32</v>
      </c>
      <c r="F383" s="17"/>
      <c r="G383" s="17" t="s">
        <v>334</v>
      </c>
      <c r="H383" s="18"/>
      <c r="I383" s="20">
        <v>42735</v>
      </c>
      <c r="J383" s="73"/>
      <c r="K383" s="17" t="s">
        <v>620</v>
      </c>
    </row>
    <row r="384" spans="1:11" x14ac:dyDescent="0.2">
      <c r="A384" s="17">
        <v>382</v>
      </c>
      <c r="B384" s="17" t="s">
        <v>8</v>
      </c>
      <c r="C384" s="17" t="s">
        <v>332</v>
      </c>
      <c r="D384" s="17" t="s">
        <v>13</v>
      </c>
      <c r="E384" s="17" t="s">
        <v>32</v>
      </c>
      <c r="F384" s="17"/>
      <c r="G384" s="17" t="s">
        <v>335</v>
      </c>
      <c r="H384" s="18"/>
      <c r="I384" s="20">
        <v>42735</v>
      </c>
      <c r="J384" s="73"/>
      <c r="K384" s="17" t="s">
        <v>620</v>
      </c>
    </row>
    <row r="385" spans="1:11" x14ac:dyDescent="0.2">
      <c r="A385" s="17">
        <v>383</v>
      </c>
      <c r="B385" s="17" t="s">
        <v>8</v>
      </c>
      <c r="C385" s="17" t="s">
        <v>330</v>
      </c>
      <c r="D385" s="17" t="s">
        <v>14</v>
      </c>
      <c r="E385" s="17" t="s">
        <v>32</v>
      </c>
      <c r="F385" s="17"/>
      <c r="G385" s="17" t="s">
        <v>336</v>
      </c>
      <c r="H385" s="18"/>
      <c r="I385" s="20">
        <v>42735</v>
      </c>
      <c r="J385" s="73"/>
      <c r="K385" s="17" t="s">
        <v>620</v>
      </c>
    </row>
    <row r="386" spans="1:11" x14ac:dyDescent="0.2">
      <c r="A386" s="17">
        <v>384</v>
      </c>
      <c r="B386" s="17" t="s">
        <v>8</v>
      </c>
      <c r="C386" s="17" t="s">
        <v>332</v>
      </c>
      <c r="D386" s="17" t="s">
        <v>14</v>
      </c>
      <c r="E386" s="17" t="s">
        <v>32</v>
      </c>
      <c r="F386" s="17"/>
      <c r="G386" s="17" t="s">
        <v>337</v>
      </c>
      <c r="H386" s="18"/>
      <c r="I386" s="20">
        <v>42735</v>
      </c>
      <c r="J386" s="73"/>
      <c r="K386" s="17" t="s">
        <v>620</v>
      </c>
    </row>
    <row r="387" spans="1:11" x14ac:dyDescent="0.2">
      <c r="A387" s="17">
        <v>385</v>
      </c>
      <c r="B387" s="17" t="s">
        <v>8</v>
      </c>
      <c r="C387" s="17" t="s">
        <v>330</v>
      </c>
      <c r="D387" s="17" t="s">
        <v>15</v>
      </c>
      <c r="E387" s="17" t="s">
        <v>32</v>
      </c>
      <c r="F387" s="17"/>
      <c r="G387" s="17" t="s">
        <v>338</v>
      </c>
      <c r="H387" s="18"/>
      <c r="I387" s="20">
        <v>42735</v>
      </c>
      <c r="J387" s="73"/>
      <c r="K387" s="17" t="s">
        <v>620</v>
      </c>
    </row>
    <row r="388" spans="1:11" x14ac:dyDescent="0.2">
      <c r="A388" s="17">
        <v>386</v>
      </c>
      <c r="B388" s="17" t="s">
        <v>8</v>
      </c>
      <c r="C388" s="17" t="s">
        <v>332</v>
      </c>
      <c r="D388" s="17" t="s">
        <v>15</v>
      </c>
      <c r="E388" s="17" t="s">
        <v>32</v>
      </c>
      <c r="F388" s="17"/>
      <c r="G388" s="17" t="s">
        <v>339</v>
      </c>
      <c r="H388" s="18"/>
      <c r="I388" s="20">
        <v>42735</v>
      </c>
      <c r="J388" s="73"/>
      <c r="K388" s="17" t="s">
        <v>620</v>
      </c>
    </row>
    <row r="389" spans="1:11" x14ac:dyDescent="0.2">
      <c r="A389" s="17">
        <v>387</v>
      </c>
      <c r="B389" s="17" t="s">
        <v>8</v>
      </c>
      <c r="C389" s="17" t="s">
        <v>330</v>
      </c>
      <c r="D389" s="17" t="s">
        <v>16</v>
      </c>
      <c r="E389" s="17" t="s">
        <v>32</v>
      </c>
      <c r="F389" s="17"/>
      <c r="G389" s="17" t="s">
        <v>340</v>
      </c>
      <c r="H389" s="18"/>
      <c r="I389" s="20">
        <v>42735</v>
      </c>
      <c r="J389" s="73"/>
      <c r="K389" s="17" t="s">
        <v>620</v>
      </c>
    </row>
    <row r="390" spans="1:11" x14ac:dyDescent="0.2">
      <c r="A390" s="17">
        <v>388</v>
      </c>
      <c r="B390" s="17" t="s">
        <v>8</v>
      </c>
      <c r="C390" s="17" t="s">
        <v>332</v>
      </c>
      <c r="D390" s="17" t="s">
        <v>16</v>
      </c>
      <c r="E390" s="17" t="s">
        <v>32</v>
      </c>
      <c r="F390" s="17"/>
      <c r="G390" s="17" t="s">
        <v>341</v>
      </c>
      <c r="H390" s="18"/>
      <c r="I390" s="20">
        <v>42735</v>
      </c>
      <c r="J390" s="73"/>
      <c r="K390" s="17" t="s">
        <v>620</v>
      </c>
    </row>
    <row r="391" spans="1:11" x14ac:dyDescent="0.2">
      <c r="A391" s="17">
        <v>389</v>
      </c>
      <c r="B391" s="17" t="s">
        <v>8</v>
      </c>
      <c r="C391" s="17" t="s">
        <v>342</v>
      </c>
      <c r="D391" s="17" t="s">
        <v>7</v>
      </c>
      <c r="E391" s="17" t="s">
        <v>32</v>
      </c>
      <c r="F391" s="17"/>
      <c r="G391" s="17" t="s">
        <v>343</v>
      </c>
      <c r="H391" s="18"/>
      <c r="I391" s="20">
        <v>42735</v>
      </c>
      <c r="J391" s="12">
        <v>300000</v>
      </c>
      <c r="K391" s="17" t="s">
        <v>620</v>
      </c>
    </row>
    <row r="392" spans="1:11" x14ac:dyDescent="0.2">
      <c r="A392" s="17">
        <v>390</v>
      </c>
      <c r="B392" s="17" t="s">
        <v>8</v>
      </c>
      <c r="C392" s="17" t="s">
        <v>378</v>
      </c>
      <c r="D392" s="17" t="s">
        <v>7</v>
      </c>
      <c r="E392" s="17" t="s">
        <v>32</v>
      </c>
      <c r="F392" s="17"/>
      <c r="G392" s="17" t="s">
        <v>379</v>
      </c>
      <c r="H392" s="18"/>
      <c r="I392" s="20">
        <v>42735</v>
      </c>
      <c r="J392" s="10">
        <v>560000</v>
      </c>
      <c r="K392" s="17" t="s">
        <v>618</v>
      </c>
    </row>
    <row r="393" spans="1:11" x14ac:dyDescent="0.2">
      <c r="A393" s="17">
        <v>391</v>
      </c>
      <c r="B393" s="17" t="s">
        <v>8</v>
      </c>
      <c r="C393" s="17" t="s">
        <v>490</v>
      </c>
      <c r="D393" s="17" t="s">
        <v>7</v>
      </c>
      <c r="E393" s="17" t="s">
        <v>9</v>
      </c>
      <c r="F393" s="17"/>
      <c r="G393" s="17" t="s">
        <v>491</v>
      </c>
      <c r="H393" s="18"/>
      <c r="I393" s="20">
        <v>42735</v>
      </c>
      <c r="J393" s="13">
        <v>1350000</v>
      </c>
      <c r="K393" s="17" t="s">
        <v>620</v>
      </c>
    </row>
    <row r="394" spans="1:11" x14ac:dyDescent="0.2">
      <c r="A394" s="17">
        <v>392</v>
      </c>
      <c r="B394" s="17" t="s">
        <v>8</v>
      </c>
      <c r="C394" s="17" t="s">
        <v>490</v>
      </c>
      <c r="D394" s="17" t="s">
        <v>13</v>
      </c>
      <c r="E394" s="17" t="s">
        <v>9</v>
      </c>
      <c r="F394" s="17"/>
      <c r="G394" s="17" t="s">
        <v>492</v>
      </c>
      <c r="H394" s="18"/>
      <c r="I394" s="20">
        <v>42735</v>
      </c>
      <c r="J394" s="13">
        <v>1350000</v>
      </c>
      <c r="K394" s="17" t="s">
        <v>620</v>
      </c>
    </row>
    <row r="395" spans="1:11" x14ac:dyDescent="0.2">
      <c r="A395" s="17">
        <v>393</v>
      </c>
      <c r="B395" s="17" t="s">
        <v>8</v>
      </c>
      <c r="C395" s="17" t="s">
        <v>493</v>
      </c>
      <c r="D395" s="17" t="s">
        <v>7</v>
      </c>
      <c r="E395" s="17" t="s">
        <v>9</v>
      </c>
      <c r="F395" s="17"/>
      <c r="G395" s="17" t="s">
        <v>494</v>
      </c>
      <c r="H395" s="18"/>
      <c r="I395" s="20">
        <v>42735</v>
      </c>
      <c r="J395" s="13">
        <v>250000</v>
      </c>
      <c r="K395" s="17" t="s">
        <v>620</v>
      </c>
    </row>
    <row r="396" spans="1:11" x14ac:dyDescent="0.2">
      <c r="A396" s="17">
        <v>394</v>
      </c>
      <c r="B396" s="17" t="s">
        <v>8</v>
      </c>
      <c r="C396" s="17" t="s">
        <v>493</v>
      </c>
      <c r="D396" s="17" t="s">
        <v>13</v>
      </c>
      <c r="E396" s="17" t="s">
        <v>9</v>
      </c>
      <c r="F396" s="17"/>
      <c r="G396" s="17" t="s">
        <v>495</v>
      </c>
      <c r="H396" s="18"/>
      <c r="I396" s="20">
        <v>42735</v>
      </c>
      <c r="J396" s="13">
        <v>250000</v>
      </c>
      <c r="K396" s="17" t="s">
        <v>620</v>
      </c>
    </row>
    <row r="397" spans="1:11" x14ac:dyDescent="0.2">
      <c r="A397" s="17">
        <v>395</v>
      </c>
      <c r="B397" s="17" t="s">
        <v>8</v>
      </c>
      <c r="C397" s="17" t="s">
        <v>496</v>
      </c>
      <c r="D397" s="17" t="s">
        <v>7</v>
      </c>
      <c r="E397" s="17" t="s">
        <v>9</v>
      </c>
      <c r="F397" s="17"/>
      <c r="G397" s="17" t="s">
        <v>497</v>
      </c>
      <c r="H397" s="18"/>
      <c r="I397" s="20">
        <v>42735</v>
      </c>
      <c r="J397" s="13">
        <v>1100000</v>
      </c>
      <c r="K397" s="17" t="s">
        <v>612</v>
      </c>
    </row>
    <row r="398" spans="1:11" x14ac:dyDescent="0.2">
      <c r="A398" s="17">
        <v>396</v>
      </c>
      <c r="B398" s="17" t="s">
        <v>8</v>
      </c>
      <c r="C398" s="17" t="s">
        <v>496</v>
      </c>
      <c r="D398" s="17" t="s">
        <v>13</v>
      </c>
      <c r="E398" s="17" t="s">
        <v>9</v>
      </c>
      <c r="F398" s="17"/>
      <c r="G398" s="17" t="s">
        <v>498</v>
      </c>
      <c r="H398" s="18"/>
      <c r="I398" s="20">
        <v>42735</v>
      </c>
      <c r="J398" s="13">
        <v>750000</v>
      </c>
      <c r="K398" s="17" t="s">
        <v>620</v>
      </c>
    </row>
    <row r="399" spans="1:11" x14ac:dyDescent="0.2">
      <c r="A399" s="17">
        <v>397</v>
      </c>
      <c r="B399" s="17" t="s">
        <v>8</v>
      </c>
      <c r="C399" s="17" t="s">
        <v>499</v>
      </c>
      <c r="D399" s="17" t="s">
        <v>7</v>
      </c>
      <c r="E399" s="17" t="s">
        <v>9</v>
      </c>
      <c r="F399" s="17"/>
      <c r="G399" s="17" t="s">
        <v>500</v>
      </c>
      <c r="H399" s="18"/>
      <c r="I399" s="20">
        <v>42735</v>
      </c>
      <c r="J399" s="10">
        <v>50000</v>
      </c>
      <c r="K399" s="17" t="s">
        <v>620</v>
      </c>
    </row>
    <row r="400" spans="1:11" x14ac:dyDescent="0.2">
      <c r="A400" s="17">
        <v>398</v>
      </c>
      <c r="B400" s="17" t="s">
        <v>8</v>
      </c>
      <c r="C400" s="17" t="s">
        <v>499</v>
      </c>
      <c r="D400" s="17" t="s">
        <v>13</v>
      </c>
      <c r="E400" s="17" t="s">
        <v>9</v>
      </c>
      <c r="F400" s="17"/>
      <c r="G400" s="17" t="s">
        <v>501</v>
      </c>
      <c r="H400" s="18"/>
      <c r="I400" s="20">
        <v>42735</v>
      </c>
      <c r="J400" s="10">
        <v>50000</v>
      </c>
      <c r="K400" s="17" t="s">
        <v>620</v>
      </c>
    </row>
    <row r="401" spans="1:11" x14ac:dyDescent="0.2">
      <c r="A401" s="17">
        <v>399</v>
      </c>
      <c r="B401" s="17" t="s">
        <v>8</v>
      </c>
      <c r="C401" s="17" t="s">
        <v>502</v>
      </c>
      <c r="D401" s="17" t="s">
        <v>7</v>
      </c>
      <c r="E401" s="17" t="s">
        <v>9</v>
      </c>
      <c r="F401" s="17"/>
      <c r="G401" s="17" t="s">
        <v>503</v>
      </c>
      <c r="H401" s="18"/>
      <c r="I401" s="20">
        <v>42735</v>
      </c>
      <c r="J401" s="10">
        <v>300000</v>
      </c>
      <c r="K401" s="17" t="s">
        <v>620</v>
      </c>
    </row>
    <row r="402" spans="1:11" x14ac:dyDescent="0.2">
      <c r="A402" s="17">
        <v>400</v>
      </c>
      <c r="B402" s="17" t="s">
        <v>8</v>
      </c>
      <c r="C402" s="17" t="s">
        <v>502</v>
      </c>
      <c r="D402" s="17" t="s">
        <v>13</v>
      </c>
      <c r="E402" s="17" t="s">
        <v>9</v>
      </c>
      <c r="F402" s="17"/>
      <c r="G402" s="17" t="s">
        <v>504</v>
      </c>
      <c r="H402" s="18"/>
      <c r="I402" s="20">
        <v>42735</v>
      </c>
      <c r="J402" s="10">
        <v>300000</v>
      </c>
      <c r="K402" s="17" t="s">
        <v>620</v>
      </c>
    </row>
    <row r="403" spans="1:11" x14ac:dyDescent="0.2">
      <c r="A403" s="17">
        <v>401</v>
      </c>
      <c r="B403" s="17" t="s">
        <v>8</v>
      </c>
      <c r="C403" s="17" t="s">
        <v>502</v>
      </c>
      <c r="D403" s="17" t="s">
        <v>14</v>
      </c>
      <c r="E403" s="17" t="s">
        <v>9</v>
      </c>
      <c r="F403" s="17"/>
      <c r="G403" s="17" t="s">
        <v>505</v>
      </c>
      <c r="H403" s="18"/>
      <c r="I403" s="20">
        <v>42735</v>
      </c>
      <c r="J403" s="10">
        <v>300000</v>
      </c>
      <c r="K403" s="17" t="s">
        <v>620</v>
      </c>
    </row>
    <row r="404" spans="1:11" x14ac:dyDescent="0.2">
      <c r="A404" s="17">
        <v>402</v>
      </c>
      <c r="B404" s="17" t="s">
        <v>8</v>
      </c>
      <c r="C404" s="17" t="s">
        <v>502</v>
      </c>
      <c r="D404" s="17" t="s">
        <v>15</v>
      </c>
      <c r="E404" s="17" t="s">
        <v>9</v>
      </c>
      <c r="F404" s="17"/>
      <c r="G404" s="17" t="s">
        <v>506</v>
      </c>
      <c r="H404" s="18"/>
      <c r="I404" s="20">
        <v>42735</v>
      </c>
      <c r="J404" s="10">
        <v>300000</v>
      </c>
      <c r="K404" s="17" t="s">
        <v>620</v>
      </c>
    </row>
    <row r="405" spans="1:11" x14ac:dyDescent="0.2">
      <c r="A405" s="17">
        <v>403</v>
      </c>
      <c r="B405" s="17" t="s">
        <v>8</v>
      </c>
      <c r="C405" s="17" t="s">
        <v>502</v>
      </c>
      <c r="D405" s="17" t="s">
        <v>16</v>
      </c>
      <c r="E405" s="17" t="s">
        <v>9</v>
      </c>
      <c r="F405" s="17"/>
      <c r="G405" s="17" t="s">
        <v>507</v>
      </c>
      <c r="H405" s="18"/>
      <c r="I405" s="20">
        <v>42735</v>
      </c>
      <c r="J405" s="10">
        <v>300000</v>
      </c>
      <c r="K405" s="17" t="s">
        <v>620</v>
      </c>
    </row>
    <row r="406" spans="1:11" x14ac:dyDescent="0.2">
      <c r="A406" s="17">
        <v>404</v>
      </c>
      <c r="B406" s="17" t="s">
        <v>8</v>
      </c>
      <c r="C406" s="17" t="s">
        <v>502</v>
      </c>
      <c r="D406" s="17" t="s">
        <v>17</v>
      </c>
      <c r="E406" s="17" t="s">
        <v>9</v>
      </c>
      <c r="F406" s="17"/>
      <c r="G406" s="17" t="s">
        <v>508</v>
      </c>
      <c r="H406" s="18"/>
      <c r="I406" s="20">
        <v>42735</v>
      </c>
      <c r="J406" s="10">
        <v>300000</v>
      </c>
      <c r="K406" s="17" t="s">
        <v>620</v>
      </c>
    </row>
    <row r="407" spans="1:11" x14ac:dyDescent="0.2">
      <c r="A407" s="17">
        <v>405</v>
      </c>
      <c r="B407" s="17" t="s">
        <v>8</v>
      </c>
      <c r="C407" s="17" t="s">
        <v>509</v>
      </c>
      <c r="D407" s="17" t="s">
        <v>7</v>
      </c>
      <c r="E407" s="17" t="s">
        <v>9</v>
      </c>
      <c r="F407" s="17"/>
      <c r="G407" s="17" t="s">
        <v>510</v>
      </c>
      <c r="H407" s="18"/>
      <c r="I407" s="20">
        <v>42735</v>
      </c>
      <c r="J407" s="10">
        <v>2295000</v>
      </c>
      <c r="K407" s="17" t="s">
        <v>620</v>
      </c>
    </row>
    <row r="408" spans="1:11" x14ac:dyDescent="0.2">
      <c r="A408" s="17">
        <v>406</v>
      </c>
      <c r="B408" s="17" t="s">
        <v>8</v>
      </c>
      <c r="C408" s="17" t="s">
        <v>511</v>
      </c>
      <c r="D408" s="17" t="s">
        <v>13</v>
      </c>
      <c r="E408" s="17" t="s">
        <v>9</v>
      </c>
      <c r="F408" s="17"/>
      <c r="G408" s="17" t="s">
        <v>512</v>
      </c>
      <c r="H408" s="18"/>
      <c r="I408" s="20">
        <v>42735</v>
      </c>
      <c r="J408" s="10">
        <v>1950000</v>
      </c>
      <c r="K408" s="17" t="s">
        <v>620</v>
      </c>
    </row>
    <row r="409" spans="1:11" x14ac:dyDescent="0.2">
      <c r="A409" s="17">
        <v>407</v>
      </c>
      <c r="B409" s="17" t="s">
        <v>8</v>
      </c>
      <c r="C409" s="17" t="s">
        <v>513</v>
      </c>
      <c r="D409" s="17" t="s">
        <v>14</v>
      </c>
      <c r="E409" s="17" t="s">
        <v>9</v>
      </c>
      <c r="F409" s="17"/>
      <c r="G409" s="17" t="s">
        <v>514</v>
      </c>
      <c r="H409" s="18"/>
      <c r="I409" s="20">
        <v>42735</v>
      </c>
      <c r="J409" s="10">
        <v>1950000</v>
      </c>
      <c r="K409" s="17" t="s">
        <v>620</v>
      </c>
    </row>
    <row r="410" spans="1:11" x14ac:dyDescent="0.2">
      <c r="A410" s="17">
        <v>408</v>
      </c>
      <c r="B410" s="17" t="s">
        <v>8</v>
      </c>
      <c r="C410" s="17" t="s">
        <v>515</v>
      </c>
      <c r="D410" s="17" t="s">
        <v>15</v>
      </c>
      <c r="E410" s="17" t="s">
        <v>9</v>
      </c>
      <c r="F410" s="17"/>
      <c r="G410" s="17" t="s">
        <v>516</v>
      </c>
      <c r="H410" s="18"/>
      <c r="I410" s="20">
        <v>42735</v>
      </c>
      <c r="J410" s="10">
        <v>2200000</v>
      </c>
      <c r="K410" s="17" t="s">
        <v>620</v>
      </c>
    </row>
    <row r="411" spans="1:11" x14ac:dyDescent="0.2">
      <c r="A411" s="17">
        <v>409</v>
      </c>
      <c r="B411" s="17" t="s">
        <v>8</v>
      </c>
      <c r="C411" s="17" t="s">
        <v>517</v>
      </c>
      <c r="D411" s="17" t="s">
        <v>16</v>
      </c>
      <c r="E411" s="17" t="s">
        <v>9</v>
      </c>
      <c r="F411" s="17"/>
      <c r="G411" s="17" t="s">
        <v>518</v>
      </c>
      <c r="H411" s="18"/>
      <c r="I411" s="20">
        <v>42735</v>
      </c>
      <c r="J411" s="10">
        <v>2295000</v>
      </c>
      <c r="K411" s="17" t="s">
        <v>620</v>
      </c>
    </row>
    <row r="412" spans="1:11" x14ac:dyDescent="0.2">
      <c r="A412" s="17">
        <v>410</v>
      </c>
      <c r="B412" s="17" t="s">
        <v>8</v>
      </c>
      <c r="C412" s="17" t="s">
        <v>519</v>
      </c>
      <c r="D412" s="17" t="s">
        <v>7</v>
      </c>
      <c r="E412" s="17" t="s">
        <v>9</v>
      </c>
      <c r="F412" s="17"/>
      <c r="G412" s="17" t="s">
        <v>520</v>
      </c>
      <c r="H412" s="18"/>
      <c r="I412" s="20">
        <v>42735</v>
      </c>
      <c r="J412" s="10">
        <v>150000</v>
      </c>
      <c r="K412" s="17" t="s">
        <v>620</v>
      </c>
    </row>
    <row r="413" spans="1:11" x14ac:dyDescent="0.2">
      <c r="A413" s="17">
        <v>411</v>
      </c>
      <c r="B413" s="17" t="s">
        <v>8</v>
      </c>
      <c r="C413" s="17" t="s">
        <v>519</v>
      </c>
      <c r="D413" s="17" t="s">
        <v>13</v>
      </c>
      <c r="E413" s="17" t="s">
        <v>9</v>
      </c>
      <c r="F413" s="17"/>
      <c r="G413" s="17" t="s">
        <v>521</v>
      </c>
      <c r="H413" s="18"/>
      <c r="I413" s="20">
        <v>42735</v>
      </c>
      <c r="J413" s="10">
        <v>150000</v>
      </c>
      <c r="K413" s="17" t="s">
        <v>620</v>
      </c>
    </row>
    <row r="414" spans="1:11" x14ac:dyDescent="0.2">
      <c r="A414" s="17">
        <v>412</v>
      </c>
      <c r="B414" s="17" t="s">
        <v>8</v>
      </c>
      <c r="C414" s="17" t="s">
        <v>522</v>
      </c>
      <c r="D414" s="17" t="s">
        <v>7</v>
      </c>
      <c r="E414" s="17" t="s">
        <v>9</v>
      </c>
      <c r="F414" s="17"/>
      <c r="G414" s="17" t="s">
        <v>523</v>
      </c>
      <c r="H414" s="18"/>
      <c r="I414" s="20">
        <v>42735</v>
      </c>
      <c r="J414" s="10">
        <v>135000</v>
      </c>
      <c r="K414" s="17" t="s">
        <v>620</v>
      </c>
    </row>
    <row r="415" spans="1:11" x14ac:dyDescent="0.2">
      <c r="A415" s="17">
        <v>413</v>
      </c>
      <c r="B415" s="17" t="s">
        <v>8</v>
      </c>
      <c r="C415" s="17" t="s">
        <v>522</v>
      </c>
      <c r="D415" s="17" t="s">
        <v>13</v>
      </c>
      <c r="E415" s="17" t="s">
        <v>9</v>
      </c>
      <c r="F415" s="17"/>
      <c r="G415" s="17" t="s">
        <v>524</v>
      </c>
      <c r="H415" s="18"/>
      <c r="I415" s="20">
        <v>42735</v>
      </c>
      <c r="J415" s="10">
        <v>135000</v>
      </c>
      <c r="K415" s="17" t="s">
        <v>620</v>
      </c>
    </row>
    <row r="416" spans="1:11" x14ac:dyDescent="0.2">
      <c r="A416" s="17">
        <v>414</v>
      </c>
      <c r="B416" s="17" t="s">
        <v>8</v>
      </c>
      <c r="C416" s="17" t="s">
        <v>522</v>
      </c>
      <c r="D416" s="17" t="s">
        <v>14</v>
      </c>
      <c r="E416" s="17" t="s">
        <v>9</v>
      </c>
      <c r="F416" s="17"/>
      <c r="G416" s="17" t="s">
        <v>525</v>
      </c>
      <c r="H416" s="18"/>
      <c r="I416" s="20">
        <v>43076</v>
      </c>
      <c r="J416" s="10">
        <v>135000</v>
      </c>
      <c r="K416" s="17" t="s">
        <v>620</v>
      </c>
    </row>
    <row r="417" spans="1:11" x14ac:dyDescent="0.2">
      <c r="A417" s="17">
        <v>415</v>
      </c>
      <c r="B417" s="17" t="s">
        <v>8</v>
      </c>
      <c r="C417" s="17" t="s">
        <v>526</v>
      </c>
      <c r="D417" s="17" t="s">
        <v>15</v>
      </c>
      <c r="E417" s="17" t="s">
        <v>9</v>
      </c>
      <c r="F417" s="17"/>
      <c r="G417" s="17" t="s">
        <v>527</v>
      </c>
      <c r="H417" s="18"/>
      <c r="I417" s="20">
        <v>42577</v>
      </c>
      <c r="J417" s="10">
        <v>240000</v>
      </c>
      <c r="K417" s="17" t="s">
        <v>620</v>
      </c>
    </row>
    <row r="418" spans="1:11" x14ac:dyDescent="0.2">
      <c r="A418" s="17">
        <v>416</v>
      </c>
      <c r="B418" s="17" t="s">
        <v>8</v>
      </c>
      <c r="C418" s="17" t="s">
        <v>528</v>
      </c>
      <c r="D418" s="17" t="s">
        <v>16</v>
      </c>
      <c r="E418" s="17" t="s">
        <v>9</v>
      </c>
      <c r="F418" s="17"/>
      <c r="G418" s="17" t="s">
        <v>529</v>
      </c>
      <c r="H418" s="18"/>
      <c r="I418" s="20">
        <v>43090</v>
      </c>
      <c r="J418" s="10">
        <v>540000</v>
      </c>
      <c r="K418" s="17" t="s">
        <v>620</v>
      </c>
    </row>
    <row r="419" spans="1:11" x14ac:dyDescent="0.2">
      <c r="A419" s="17">
        <v>417</v>
      </c>
      <c r="B419" s="17" t="s">
        <v>8</v>
      </c>
      <c r="C419" s="17" t="s">
        <v>522</v>
      </c>
      <c r="D419" s="17" t="s">
        <v>17</v>
      </c>
      <c r="E419" s="17" t="s">
        <v>9</v>
      </c>
      <c r="F419" s="17"/>
      <c r="G419" s="17" t="s">
        <v>530</v>
      </c>
      <c r="H419" s="18"/>
      <c r="I419" s="20">
        <v>43152</v>
      </c>
      <c r="J419" s="10">
        <v>80000</v>
      </c>
      <c r="K419" s="17" t="s">
        <v>620</v>
      </c>
    </row>
    <row r="420" spans="1:11" x14ac:dyDescent="0.2">
      <c r="A420" s="17">
        <v>418</v>
      </c>
      <c r="B420" s="17" t="s">
        <v>8</v>
      </c>
      <c r="C420" s="17" t="s">
        <v>318</v>
      </c>
      <c r="D420" s="17" t="s">
        <v>7</v>
      </c>
      <c r="E420" s="17" t="s">
        <v>9</v>
      </c>
      <c r="F420" s="17"/>
      <c r="G420" s="17" t="s">
        <v>477</v>
      </c>
      <c r="H420" s="18"/>
      <c r="I420" s="20">
        <v>42735</v>
      </c>
      <c r="J420" s="10">
        <v>485100</v>
      </c>
      <c r="K420" s="17" t="s">
        <v>620</v>
      </c>
    </row>
    <row r="421" spans="1:11" x14ac:dyDescent="0.2">
      <c r="A421" s="17">
        <v>419</v>
      </c>
      <c r="B421" s="17" t="s">
        <v>8</v>
      </c>
      <c r="C421" s="17" t="s">
        <v>318</v>
      </c>
      <c r="D421" s="17" t="s">
        <v>13</v>
      </c>
      <c r="E421" s="17" t="s">
        <v>9</v>
      </c>
      <c r="F421" s="17"/>
      <c r="G421" s="17" t="s">
        <v>478</v>
      </c>
      <c r="H421" s="18"/>
      <c r="I421" s="20">
        <v>42735</v>
      </c>
      <c r="J421" s="10">
        <v>125100</v>
      </c>
      <c r="K421" s="17" t="s">
        <v>620</v>
      </c>
    </row>
    <row r="422" spans="1:11" x14ac:dyDescent="0.2">
      <c r="A422" s="17">
        <v>420</v>
      </c>
      <c r="B422" s="17" t="s">
        <v>8</v>
      </c>
      <c r="C422" s="17" t="s">
        <v>318</v>
      </c>
      <c r="D422" s="17" t="s">
        <v>7</v>
      </c>
      <c r="E422" s="17" t="s">
        <v>32</v>
      </c>
      <c r="F422" s="17"/>
      <c r="G422" s="17" t="s">
        <v>319</v>
      </c>
      <c r="H422" s="18"/>
      <c r="I422" s="20">
        <v>43141</v>
      </c>
      <c r="J422" s="10">
        <v>125100</v>
      </c>
      <c r="K422" s="17" t="s">
        <v>620</v>
      </c>
    </row>
    <row r="423" spans="1:11" x14ac:dyDescent="0.2">
      <c r="A423" s="17">
        <v>421</v>
      </c>
      <c r="B423" s="17" t="s">
        <v>8</v>
      </c>
      <c r="C423" s="17" t="s">
        <v>580</v>
      </c>
      <c r="D423" s="17" t="s">
        <v>7</v>
      </c>
      <c r="E423" s="17" t="s">
        <v>9</v>
      </c>
      <c r="F423" s="17"/>
      <c r="G423" s="17" t="s">
        <v>581</v>
      </c>
      <c r="H423" s="18"/>
      <c r="I423" s="20">
        <v>42735</v>
      </c>
      <c r="J423" s="10">
        <v>68000000</v>
      </c>
      <c r="K423" s="17" t="s">
        <v>619</v>
      </c>
    </row>
    <row r="424" spans="1:11" x14ac:dyDescent="0.2">
      <c r="A424" s="17">
        <v>422</v>
      </c>
      <c r="B424" s="17" t="s">
        <v>8</v>
      </c>
      <c r="C424" s="17" t="s">
        <v>582</v>
      </c>
      <c r="D424" s="17" t="s">
        <v>13</v>
      </c>
      <c r="E424" s="17" t="s">
        <v>9</v>
      </c>
      <c r="F424" s="17"/>
      <c r="G424" s="17" t="s">
        <v>583</v>
      </c>
      <c r="H424" s="18"/>
      <c r="I424" s="20">
        <v>40908</v>
      </c>
      <c r="J424" s="10">
        <v>13000000</v>
      </c>
      <c r="K424" s="17" t="s">
        <v>619</v>
      </c>
    </row>
    <row r="425" spans="1:11" x14ac:dyDescent="0.2">
      <c r="A425" s="17">
        <v>423</v>
      </c>
      <c r="B425" s="17" t="s">
        <v>8</v>
      </c>
      <c r="C425" s="17" t="s">
        <v>584</v>
      </c>
      <c r="D425" s="17" t="s">
        <v>14</v>
      </c>
      <c r="E425" s="17" t="s">
        <v>9</v>
      </c>
      <c r="F425" s="17"/>
      <c r="G425" s="17" t="s">
        <v>585</v>
      </c>
      <c r="H425" s="18"/>
      <c r="I425" s="20">
        <v>40910</v>
      </c>
      <c r="J425" s="10">
        <v>4000000</v>
      </c>
      <c r="K425" s="17" t="s">
        <v>619</v>
      </c>
    </row>
    <row r="426" spans="1:11" x14ac:dyDescent="0.2">
      <c r="A426" s="17">
        <v>424</v>
      </c>
      <c r="B426" s="17" t="s">
        <v>8</v>
      </c>
      <c r="C426" s="17" t="s">
        <v>586</v>
      </c>
      <c r="D426" s="17" t="s">
        <v>15</v>
      </c>
      <c r="E426" s="17" t="s">
        <v>9</v>
      </c>
      <c r="F426" s="17"/>
      <c r="G426" s="17" t="s">
        <v>587</v>
      </c>
      <c r="H426" s="18"/>
      <c r="I426" s="20">
        <v>43133</v>
      </c>
      <c r="J426" s="10">
        <v>15825000</v>
      </c>
      <c r="K426" s="17" t="s">
        <v>619</v>
      </c>
    </row>
    <row r="427" spans="1:11" x14ac:dyDescent="0.2">
      <c r="A427" s="17">
        <v>425</v>
      </c>
      <c r="B427" s="17" t="s">
        <v>8</v>
      </c>
      <c r="C427" s="17" t="s">
        <v>588</v>
      </c>
      <c r="D427" s="17" t="s">
        <v>16</v>
      </c>
      <c r="E427" s="17" t="s">
        <v>9</v>
      </c>
      <c r="F427" s="17"/>
      <c r="G427" s="17" t="s">
        <v>589</v>
      </c>
      <c r="H427" s="18"/>
      <c r="I427" s="20">
        <v>42430</v>
      </c>
      <c r="J427" s="10">
        <v>15000000</v>
      </c>
      <c r="K427" s="17" t="s">
        <v>619</v>
      </c>
    </row>
    <row r="428" spans="1:11" x14ac:dyDescent="0.2">
      <c r="A428" s="17">
        <v>426</v>
      </c>
      <c r="B428" s="17" t="s">
        <v>8</v>
      </c>
      <c r="C428" s="17" t="s">
        <v>590</v>
      </c>
      <c r="D428" s="17" t="s">
        <v>17</v>
      </c>
      <c r="E428" s="17" t="s">
        <v>9</v>
      </c>
      <c r="F428" s="17"/>
      <c r="G428" s="17" t="s">
        <v>591</v>
      </c>
      <c r="H428" s="18"/>
      <c r="I428" s="20">
        <v>42430</v>
      </c>
      <c r="J428" s="10">
        <v>0</v>
      </c>
      <c r="K428" s="17" t="s">
        <v>617</v>
      </c>
    </row>
    <row r="429" spans="1:11" x14ac:dyDescent="0.2">
      <c r="F429" s="9"/>
      <c r="I429" s="15" t="s">
        <v>616</v>
      </c>
      <c r="J429" s="16">
        <f>SUM(J3:J428)</f>
        <v>570512842</v>
      </c>
    </row>
    <row r="430" spans="1:11" x14ac:dyDescent="0.2">
      <c r="B430" s="17" t="s">
        <v>637</v>
      </c>
      <c r="C430" s="17" t="s">
        <v>636</v>
      </c>
      <c r="D430" s="17" t="s">
        <v>635</v>
      </c>
      <c r="E430" s="86">
        <v>0.01</v>
      </c>
      <c r="F430" s="18" t="s">
        <v>638</v>
      </c>
      <c r="H430" s="8"/>
    </row>
    <row r="431" spans="1:11" x14ac:dyDescent="0.2">
      <c r="B431" s="20">
        <v>43166</v>
      </c>
      <c r="C431" s="17">
        <v>426</v>
      </c>
      <c r="D431" s="17">
        <v>122</v>
      </c>
      <c r="E431" s="17">
        <f>C431/100</f>
        <v>4.26</v>
      </c>
      <c r="F431" s="18">
        <f>D431/E431</f>
        <v>28.63849765258216</v>
      </c>
      <c r="H431" s="8"/>
    </row>
    <row r="432" spans="1:11" x14ac:dyDescent="0.2">
      <c r="B432" s="20">
        <v>43167</v>
      </c>
      <c r="C432" s="17">
        <v>426</v>
      </c>
      <c r="D432" s="17">
        <v>283</v>
      </c>
      <c r="E432" s="17">
        <f>C432/100</f>
        <v>4.26</v>
      </c>
      <c r="F432" s="18">
        <f>D432/E432</f>
        <v>66.431924882629104</v>
      </c>
      <c r="H432" s="8"/>
    </row>
    <row r="433" spans="2:8" x14ac:dyDescent="0.2">
      <c r="B433" s="84">
        <v>43170</v>
      </c>
      <c r="C433" s="17">
        <v>426</v>
      </c>
      <c r="D433" s="17">
        <v>412</v>
      </c>
      <c r="E433" s="17">
        <f>C433/100</f>
        <v>4.26</v>
      </c>
      <c r="F433" s="18">
        <f>D433/E433</f>
        <v>96.713615023474176</v>
      </c>
      <c r="H433" s="8"/>
    </row>
    <row r="434" spans="2:8" x14ac:dyDescent="0.2">
      <c r="F434" s="9"/>
      <c r="H434" s="8"/>
    </row>
    <row r="435" spans="2:8" x14ac:dyDescent="0.2">
      <c r="F435" s="9"/>
      <c r="H435" s="8"/>
    </row>
    <row r="436" spans="2:8" x14ac:dyDescent="0.2">
      <c r="F436" s="9"/>
      <c r="H436" s="8"/>
    </row>
    <row r="437" spans="2:8" x14ac:dyDescent="0.2">
      <c r="F437" s="9"/>
      <c r="H437" s="8"/>
    </row>
    <row r="438" spans="2:8" x14ac:dyDescent="0.2">
      <c r="F438" s="9"/>
      <c r="H438" s="8"/>
    </row>
    <row r="439" spans="2:8" x14ac:dyDescent="0.2">
      <c r="F439" s="9"/>
      <c r="H439" s="8"/>
    </row>
    <row r="440" spans="2:8" x14ac:dyDescent="0.2">
      <c r="F440" s="9"/>
      <c r="H440" s="8"/>
    </row>
    <row r="441" spans="2:8" x14ac:dyDescent="0.2">
      <c r="F441" s="9"/>
      <c r="H441" s="8"/>
    </row>
    <row r="442" spans="2:8" x14ac:dyDescent="0.2">
      <c r="F442" s="9"/>
      <c r="H442" s="8"/>
    </row>
    <row r="443" spans="2:8" x14ac:dyDescent="0.2">
      <c r="F443" s="9"/>
      <c r="H443" s="8"/>
    </row>
    <row r="444" spans="2:8" x14ac:dyDescent="0.2">
      <c r="F444" s="9"/>
      <c r="H444" s="8"/>
    </row>
    <row r="445" spans="2:8" x14ac:dyDescent="0.2">
      <c r="F445" s="9"/>
      <c r="H445" s="8"/>
    </row>
    <row r="446" spans="2:8" x14ac:dyDescent="0.2">
      <c r="F446" s="9"/>
      <c r="H446" s="8"/>
    </row>
    <row r="447" spans="2:8" x14ac:dyDescent="0.2">
      <c r="F447" s="9"/>
      <c r="H447" s="8"/>
    </row>
    <row r="448" spans="2:8" x14ac:dyDescent="0.2">
      <c r="F448" s="9"/>
      <c r="H448" s="8"/>
    </row>
    <row r="449" spans="6:8" x14ac:dyDescent="0.2">
      <c r="F449" s="9"/>
      <c r="H449" s="8"/>
    </row>
    <row r="450" spans="6:8" x14ac:dyDescent="0.2">
      <c r="F450" s="9"/>
      <c r="H450" s="8"/>
    </row>
    <row r="451" spans="6:8" x14ac:dyDescent="0.2">
      <c r="F451" s="9"/>
      <c r="H451" s="8"/>
    </row>
    <row r="452" spans="6:8" x14ac:dyDescent="0.2">
      <c r="F452" s="9"/>
      <c r="H452" s="8"/>
    </row>
    <row r="453" spans="6:8" x14ac:dyDescent="0.2">
      <c r="F453" s="9"/>
      <c r="H453" s="8"/>
    </row>
    <row r="454" spans="6:8" x14ac:dyDescent="0.2">
      <c r="F454" s="9"/>
      <c r="H454" s="8"/>
    </row>
    <row r="455" spans="6:8" x14ac:dyDescent="0.2">
      <c r="F455" s="9"/>
      <c r="H455" s="8"/>
    </row>
    <row r="456" spans="6:8" x14ac:dyDescent="0.2">
      <c r="F456" s="9"/>
      <c r="H456" s="8"/>
    </row>
    <row r="457" spans="6:8" x14ac:dyDescent="0.2">
      <c r="F457" s="9"/>
      <c r="H457" s="8"/>
    </row>
    <row r="458" spans="6:8" x14ac:dyDescent="0.2">
      <c r="F458" s="9"/>
      <c r="H458" s="8"/>
    </row>
    <row r="459" spans="6:8" x14ac:dyDescent="0.2">
      <c r="F459" s="9"/>
      <c r="H459" s="8"/>
    </row>
    <row r="460" spans="6:8" x14ac:dyDescent="0.2">
      <c r="F460" s="9"/>
      <c r="H460" s="8"/>
    </row>
    <row r="461" spans="6:8" x14ac:dyDescent="0.2">
      <c r="F461" s="9"/>
      <c r="H461" s="8"/>
    </row>
    <row r="462" spans="6:8" x14ac:dyDescent="0.2">
      <c r="F462" s="9"/>
      <c r="H462" s="8"/>
    </row>
    <row r="463" spans="6:8" x14ac:dyDescent="0.2">
      <c r="F463" s="9"/>
      <c r="H463" s="8"/>
    </row>
    <row r="464" spans="6:8" x14ac:dyDescent="0.2">
      <c r="F464" s="9"/>
      <c r="H464" s="8"/>
    </row>
    <row r="465" spans="6:8" x14ac:dyDescent="0.2">
      <c r="F465" s="9"/>
      <c r="H465" s="8"/>
    </row>
    <row r="466" spans="6:8" x14ac:dyDescent="0.2">
      <c r="F466" s="9"/>
      <c r="H466" s="8"/>
    </row>
    <row r="467" spans="6:8" x14ac:dyDescent="0.2">
      <c r="F467" s="9"/>
      <c r="H467" s="8"/>
    </row>
    <row r="468" spans="6:8" x14ac:dyDescent="0.2">
      <c r="F468" s="9"/>
      <c r="H468" s="8"/>
    </row>
    <row r="469" spans="6:8" x14ac:dyDescent="0.2">
      <c r="F469" s="9"/>
      <c r="H469" s="8"/>
    </row>
    <row r="470" spans="6:8" x14ac:dyDescent="0.2">
      <c r="F470" s="9"/>
      <c r="H470" s="8"/>
    </row>
    <row r="471" spans="6:8" x14ac:dyDescent="0.2">
      <c r="F471" s="9"/>
      <c r="H471" s="8"/>
    </row>
    <row r="472" spans="6:8" x14ac:dyDescent="0.2">
      <c r="F472" s="9"/>
      <c r="H472" s="8"/>
    </row>
    <row r="473" spans="6:8" x14ac:dyDescent="0.2">
      <c r="F473" s="9"/>
      <c r="H473" s="8"/>
    </row>
    <row r="474" spans="6:8" x14ac:dyDescent="0.2">
      <c r="F474" s="9"/>
      <c r="H474" s="8"/>
    </row>
    <row r="475" spans="6:8" x14ac:dyDescent="0.2">
      <c r="F475" s="9"/>
      <c r="H475" s="8"/>
    </row>
    <row r="476" spans="6:8" x14ac:dyDescent="0.2">
      <c r="F476" s="9"/>
      <c r="H476" s="8"/>
    </row>
    <row r="477" spans="6:8" x14ac:dyDescent="0.2">
      <c r="F477" s="9"/>
      <c r="H477" s="8"/>
    </row>
    <row r="478" spans="6:8" x14ac:dyDescent="0.2">
      <c r="F478" s="9"/>
      <c r="H478" s="8"/>
    </row>
    <row r="479" spans="6:8" x14ac:dyDescent="0.2">
      <c r="F479" s="9"/>
      <c r="H479" s="8"/>
    </row>
    <row r="480" spans="6:8" x14ac:dyDescent="0.2">
      <c r="F480" s="9"/>
      <c r="H480" s="8"/>
    </row>
    <row r="481" spans="6:8" x14ac:dyDescent="0.2">
      <c r="F481" s="9"/>
      <c r="H481" s="8"/>
    </row>
    <row r="482" spans="6:8" x14ac:dyDescent="0.2">
      <c r="F482" s="9"/>
      <c r="H482" s="8"/>
    </row>
    <row r="483" spans="6:8" x14ac:dyDescent="0.2">
      <c r="F483" s="9"/>
      <c r="H483" s="8"/>
    </row>
    <row r="484" spans="6:8" x14ac:dyDescent="0.2">
      <c r="F484" s="9"/>
      <c r="H484" s="8"/>
    </row>
    <row r="485" spans="6:8" x14ac:dyDescent="0.2">
      <c r="F485" s="9"/>
      <c r="H485" s="8"/>
    </row>
    <row r="486" spans="6:8" x14ac:dyDescent="0.2">
      <c r="F486" s="9"/>
      <c r="H486" s="8"/>
    </row>
    <row r="487" spans="6:8" x14ac:dyDescent="0.2">
      <c r="F487" s="9"/>
      <c r="H487" s="8"/>
    </row>
    <row r="488" spans="6:8" x14ac:dyDescent="0.2">
      <c r="F488" s="9"/>
      <c r="H488" s="8"/>
    </row>
    <row r="489" spans="6:8" x14ac:dyDescent="0.2">
      <c r="F489" s="9"/>
      <c r="H489" s="8"/>
    </row>
    <row r="490" spans="6:8" x14ac:dyDescent="0.2">
      <c r="F490" s="9"/>
      <c r="H490" s="8"/>
    </row>
    <row r="491" spans="6:8" x14ac:dyDescent="0.2">
      <c r="F491" s="9"/>
      <c r="H491" s="8"/>
    </row>
    <row r="492" spans="6:8" x14ac:dyDescent="0.2">
      <c r="F492" s="9"/>
      <c r="H492" s="8"/>
    </row>
    <row r="493" spans="6:8" x14ac:dyDescent="0.2">
      <c r="F493" s="9"/>
      <c r="H493" s="8"/>
    </row>
    <row r="494" spans="6:8" x14ac:dyDescent="0.2">
      <c r="F494" s="9"/>
      <c r="H494" s="8"/>
    </row>
    <row r="495" spans="6:8" x14ac:dyDescent="0.2">
      <c r="F495" s="9"/>
      <c r="H495" s="8"/>
    </row>
    <row r="496" spans="6:8" x14ac:dyDescent="0.2">
      <c r="F496" s="9"/>
      <c r="H496" s="8"/>
    </row>
    <row r="497" spans="6:8" x14ac:dyDescent="0.2">
      <c r="F497" s="9"/>
      <c r="H497" s="8"/>
    </row>
    <row r="498" spans="6:8" x14ac:dyDescent="0.2">
      <c r="F498" s="9"/>
      <c r="H498" s="8"/>
    </row>
    <row r="499" spans="6:8" x14ac:dyDescent="0.2">
      <c r="F499" s="9"/>
      <c r="H499" s="8"/>
    </row>
    <row r="500" spans="6:8" x14ac:dyDescent="0.2">
      <c r="F500" s="9"/>
      <c r="H500" s="8"/>
    </row>
    <row r="501" spans="6:8" x14ac:dyDescent="0.2">
      <c r="F501" s="9"/>
      <c r="H501" s="8"/>
    </row>
  </sheetData>
  <autoFilter ref="A2:K429"/>
  <mergeCells count="5">
    <mergeCell ref="A1:K1"/>
    <mergeCell ref="J184:J185"/>
    <mergeCell ref="J186:J189"/>
    <mergeCell ref="J379:J380"/>
    <mergeCell ref="J381:J390"/>
  </mergeCells>
  <pageMargins left="0.7" right="0.7" top="0.75" bottom="0.75" header="0.3" footer="0.3"/>
  <pageSetup paperSize="9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pane ySplit="2" topLeftCell="A3" activePane="bottomLeft" state="frozen"/>
      <selection pane="bottomLeft" activeCell="D19" sqref="D19"/>
    </sheetView>
  </sheetViews>
  <sheetFormatPr defaultRowHeight="15" x14ac:dyDescent="0.25"/>
  <cols>
    <col min="1" max="1" width="12.5703125" style="1" bestFit="1" customWidth="1"/>
    <col min="2" max="2" width="13.28515625" bestFit="1" customWidth="1"/>
    <col min="3" max="3" width="18.140625" bestFit="1" customWidth="1"/>
    <col min="4" max="4" width="12.5703125" customWidth="1"/>
    <col min="5" max="5" width="19.5703125" bestFit="1" customWidth="1"/>
    <col min="6" max="6" width="4.140625" customWidth="1"/>
    <col min="7" max="7" width="48.28515625" bestFit="1" customWidth="1"/>
  </cols>
  <sheetData>
    <row r="1" spans="1:7" s="4" customFormat="1" x14ac:dyDescent="0.25">
      <c r="A1" s="74" t="s">
        <v>39</v>
      </c>
      <c r="B1" s="75"/>
      <c r="C1" s="75"/>
      <c r="D1" s="75"/>
      <c r="E1" s="75"/>
      <c r="F1" s="75"/>
      <c r="G1" s="76"/>
    </row>
    <row r="2" spans="1:7" s="4" customForma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/>
      <c r="G2" s="5" t="s">
        <v>5</v>
      </c>
    </row>
    <row r="3" spans="1:7" s="3" customFormat="1" x14ac:dyDescent="0.25">
      <c r="A3" s="2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4"/>
  <sheetViews>
    <sheetView tabSelected="1" workbookViewId="0">
      <pane ySplit="2" topLeftCell="A270" activePane="bottomLeft" state="frozen"/>
      <selection pane="bottomLeft" activeCell="C34" sqref="C34"/>
    </sheetView>
  </sheetViews>
  <sheetFormatPr defaultRowHeight="15" x14ac:dyDescent="0.25"/>
  <cols>
    <col min="1" max="1" width="10.7109375" bestFit="1" customWidth="1"/>
    <col min="5" max="5" width="17.5703125" bestFit="1" customWidth="1"/>
    <col min="8" max="8" width="41.7109375" customWidth="1"/>
    <col min="10" max="10" width="17.140625" customWidth="1"/>
    <col min="11" max="11" width="15.28515625" customWidth="1"/>
    <col min="12" max="12" width="11.5703125" customWidth="1"/>
    <col min="13" max="13" width="10.28515625" style="25" bestFit="1" customWidth="1"/>
    <col min="16" max="16" width="14" style="28" bestFit="1" customWidth="1"/>
    <col min="17" max="17" width="9.7109375" bestFit="1" customWidth="1"/>
    <col min="19" max="19" width="12.85546875" style="28" bestFit="1" customWidth="1"/>
  </cols>
  <sheetData>
    <row r="1" spans="1:19" x14ac:dyDescent="0.25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9" x14ac:dyDescent="0.25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23" t="s">
        <v>592</v>
      </c>
      <c r="I2" s="7" t="s">
        <v>35</v>
      </c>
      <c r="J2" s="7" t="s">
        <v>36</v>
      </c>
      <c r="K2" s="7" t="s">
        <v>37</v>
      </c>
      <c r="L2" s="24" t="s">
        <v>621</v>
      </c>
      <c r="M2" s="26" t="s">
        <v>622</v>
      </c>
      <c r="N2" s="78">
        <v>43131</v>
      </c>
      <c r="O2" s="77"/>
      <c r="P2" s="77"/>
      <c r="Q2" s="77">
        <v>43159</v>
      </c>
      <c r="R2" s="77"/>
      <c r="S2" s="77"/>
    </row>
    <row r="3" spans="1:19" s="47" customFormat="1" x14ac:dyDescent="0.25">
      <c r="A3" s="39">
        <v>1</v>
      </c>
      <c r="B3" s="39" t="s">
        <v>8</v>
      </c>
      <c r="C3" s="39" t="s">
        <v>40</v>
      </c>
      <c r="D3" s="39" t="s">
        <v>7</v>
      </c>
      <c r="E3" s="39" t="s">
        <v>9</v>
      </c>
      <c r="F3" s="39"/>
      <c r="G3" s="39" t="s">
        <v>41</v>
      </c>
      <c r="H3" s="40"/>
      <c r="I3" s="66">
        <v>42369</v>
      </c>
      <c r="J3" s="49">
        <v>2469000</v>
      </c>
      <c r="K3" s="39" t="s">
        <v>618</v>
      </c>
      <c r="L3" s="47">
        <f>8*365</f>
        <v>2920</v>
      </c>
      <c r="M3" s="67">
        <f>(J3/L3)</f>
        <v>845.54794520547944</v>
      </c>
      <c r="N3" s="68">
        <v>43131</v>
      </c>
      <c r="O3" s="47">
        <f>(N3-I3)</f>
        <v>762</v>
      </c>
      <c r="P3" s="69">
        <f>(O3*M3)</f>
        <v>644307.53424657532</v>
      </c>
      <c r="Q3" s="68">
        <v>43159</v>
      </c>
      <c r="R3" s="47">
        <f>(Q3-N3)</f>
        <v>28</v>
      </c>
      <c r="S3" s="69">
        <f>(R3*M3)</f>
        <v>23675.342465753423</v>
      </c>
    </row>
    <row r="4" spans="1:19" s="47" customFormat="1" x14ac:dyDescent="0.25">
      <c r="A4" s="39">
        <v>2</v>
      </c>
      <c r="B4" s="39" t="s">
        <v>8</v>
      </c>
      <c r="C4" s="39" t="s">
        <v>40</v>
      </c>
      <c r="D4" s="39" t="s">
        <v>13</v>
      </c>
      <c r="E4" s="39" t="s">
        <v>9</v>
      </c>
      <c r="F4" s="39"/>
      <c r="G4" s="39" t="s">
        <v>42</v>
      </c>
      <c r="H4" s="40"/>
      <c r="I4" s="66">
        <v>42369</v>
      </c>
      <c r="J4" s="49">
        <v>2469000</v>
      </c>
      <c r="K4" s="39" t="s">
        <v>618</v>
      </c>
      <c r="L4" s="47">
        <f t="shared" ref="L4:L67" si="0">8*365</f>
        <v>2920</v>
      </c>
      <c r="M4" s="67">
        <f t="shared" ref="M4:M67" si="1">(J4/L4)</f>
        <v>845.54794520547944</v>
      </c>
      <c r="N4" s="68">
        <v>43131</v>
      </c>
      <c r="O4" s="47">
        <f t="shared" ref="O4:O67" si="2">(N4-I4)</f>
        <v>762</v>
      </c>
      <c r="P4" s="69">
        <f t="shared" ref="P4:P67" si="3">(O4*M4)</f>
        <v>644307.53424657532</v>
      </c>
      <c r="Q4" s="68">
        <v>43159</v>
      </c>
      <c r="R4" s="47">
        <f t="shared" ref="R4:R67" si="4">(Q4-N4)</f>
        <v>28</v>
      </c>
      <c r="S4" s="69">
        <f t="shared" ref="S4:S67" si="5">(R4*M4)</f>
        <v>23675.342465753423</v>
      </c>
    </row>
    <row r="5" spans="1:19" s="47" customFormat="1" x14ac:dyDescent="0.25">
      <c r="A5" s="39">
        <v>3</v>
      </c>
      <c r="B5" s="39" t="s">
        <v>8</v>
      </c>
      <c r="C5" s="39" t="s">
        <v>40</v>
      </c>
      <c r="D5" s="39" t="s">
        <v>14</v>
      </c>
      <c r="E5" s="39" t="s">
        <v>9</v>
      </c>
      <c r="F5" s="39"/>
      <c r="G5" s="39" t="s">
        <v>43</v>
      </c>
      <c r="H5" s="40"/>
      <c r="I5" s="66">
        <v>42369</v>
      </c>
      <c r="J5" s="49">
        <v>2469000</v>
      </c>
      <c r="K5" s="39" t="s">
        <v>618</v>
      </c>
      <c r="L5" s="47">
        <f t="shared" si="0"/>
        <v>2920</v>
      </c>
      <c r="M5" s="67">
        <f t="shared" si="1"/>
        <v>845.54794520547944</v>
      </c>
      <c r="N5" s="68">
        <v>43131</v>
      </c>
      <c r="O5" s="47">
        <f t="shared" si="2"/>
        <v>762</v>
      </c>
      <c r="P5" s="69">
        <f t="shared" si="3"/>
        <v>644307.53424657532</v>
      </c>
      <c r="Q5" s="68">
        <v>43159</v>
      </c>
      <c r="R5" s="47">
        <f t="shared" si="4"/>
        <v>28</v>
      </c>
      <c r="S5" s="69">
        <f t="shared" si="5"/>
        <v>23675.342465753423</v>
      </c>
    </row>
    <row r="6" spans="1:19" s="47" customFormat="1" x14ac:dyDescent="0.25">
      <c r="A6" s="39">
        <v>4</v>
      </c>
      <c r="B6" s="39" t="s">
        <v>8</v>
      </c>
      <c r="C6" s="39" t="s">
        <v>40</v>
      </c>
      <c r="D6" s="39" t="s">
        <v>15</v>
      </c>
      <c r="E6" s="39" t="s">
        <v>9</v>
      </c>
      <c r="F6" s="39"/>
      <c r="G6" s="39" t="s">
        <v>44</v>
      </c>
      <c r="H6" s="40"/>
      <c r="I6" s="66">
        <v>42369</v>
      </c>
      <c r="J6" s="49">
        <v>2469000</v>
      </c>
      <c r="K6" s="39" t="s">
        <v>618</v>
      </c>
      <c r="L6" s="47">
        <f t="shared" si="0"/>
        <v>2920</v>
      </c>
      <c r="M6" s="67">
        <f t="shared" si="1"/>
        <v>845.54794520547944</v>
      </c>
      <c r="N6" s="68">
        <v>43131</v>
      </c>
      <c r="O6" s="47">
        <f t="shared" si="2"/>
        <v>762</v>
      </c>
      <c r="P6" s="69">
        <f t="shared" si="3"/>
        <v>644307.53424657532</v>
      </c>
      <c r="Q6" s="68">
        <v>43159</v>
      </c>
      <c r="R6" s="47">
        <f t="shared" si="4"/>
        <v>28</v>
      </c>
      <c r="S6" s="69">
        <f t="shared" si="5"/>
        <v>23675.342465753423</v>
      </c>
    </row>
    <row r="7" spans="1:19" s="47" customFormat="1" x14ac:dyDescent="0.25">
      <c r="A7" s="39">
        <v>5</v>
      </c>
      <c r="B7" s="39" t="s">
        <v>8</v>
      </c>
      <c r="C7" s="39" t="s">
        <v>40</v>
      </c>
      <c r="D7" s="39" t="s">
        <v>16</v>
      </c>
      <c r="E7" s="39" t="s">
        <v>9</v>
      </c>
      <c r="F7" s="39"/>
      <c r="G7" s="39" t="s">
        <v>45</v>
      </c>
      <c r="H7" s="40"/>
      <c r="I7" s="66">
        <v>42369</v>
      </c>
      <c r="J7" s="49">
        <v>2469000</v>
      </c>
      <c r="K7" s="39" t="s">
        <v>618</v>
      </c>
      <c r="L7" s="47">
        <f t="shared" si="0"/>
        <v>2920</v>
      </c>
      <c r="M7" s="67">
        <f t="shared" si="1"/>
        <v>845.54794520547944</v>
      </c>
      <c r="N7" s="68">
        <v>43131</v>
      </c>
      <c r="O7" s="47">
        <f t="shared" si="2"/>
        <v>762</v>
      </c>
      <c r="P7" s="69">
        <f t="shared" si="3"/>
        <v>644307.53424657532</v>
      </c>
      <c r="Q7" s="68">
        <v>43159</v>
      </c>
      <c r="R7" s="47">
        <f t="shared" si="4"/>
        <v>28</v>
      </c>
      <c r="S7" s="69">
        <f t="shared" si="5"/>
        <v>23675.342465753423</v>
      </c>
    </row>
    <row r="8" spans="1:19" s="47" customFormat="1" x14ac:dyDescent="0.25">
      <c r="A8" s="39">
        <v>6</v>
      </c>
      <c r="B8" s="39" t="s">
        <v>8</v>
      </c>
      <c r="C8" s="39" t="s">
        <v>40</v>
      </c>
      <c r="D8" s="39" t="s">
        <v>17</v>
      </c>
      <c r="E8" s="39" t="s">
        <v>9</v>
      </c>
      <c r="F8" s="39"/>
      <c r="G8" s="39" t="s">
        <v>46</v>
      </c>
      <c r="H8" s="40"/>
      <c r="I8" s="66">
        <v>42369</v>
      </c>
      <c r="J8" s="49">
        <v>2469000</v>
      </c>
      <c r="K8" s="39" t="s">
        <v>618</v>
      </c>
      <c r="L8" s="47">
        <f t="shared" si="0"/>
        <v>2920</v>
      </c>
      <c r="M8" s="67">
        <f t="shared" si="1"/>
        <v>845.54794520547944</v>
      </c>
      <c r="N8" s="68">
        <v>43131</v>
      </c>
      <c r="O8" s="47">
        <f t="shared" si="2"/>
        <v>762</v>
      </c>
      <c r="P8" s="69">
        <f t="shared" si="3"/>
        <v>644307.53424657532</v>
      </c>
      <c r="Q8" s="68">
        <v>43159</v>
      </c>
      <c r="R8" s="47">
        <f t="shared" si="4"/>
        <v>28</v>
      </c>
      <c r="S8" s="69">
        <f t="shared" si="5"/>
        <v>23675.342465753423</v>
      </c>
    </row>
    <row r="9" spans="1:19" s="47" customFormat="1" x14ac:dyDescent="0.25">
      <c r="A9" s="39">
        <v>7</v>
      </c>
      <c r="B9" s="39" t="s">
        <v>8</v>
      </c>
      <c r="C9" s="39" t="s">
        <v>40</v>
      </c>
      <c r="D9" s="39" t="s">
        <v>18</v>
      </c>
      <c r="E9" s="39" t="s">
        <v>9</v>
      </c>
      <c r="F9" s="39"/>
      <c r="G9" s="39" t="s">
        <v>47</v>
      </c>
      <c r="H9" s="40"/>
      <c r="I9" s="66">
        <v>42369</v>
      </c>
      <c r="J9" s="49">
        <v>2469000</v>
      </c>
      <c r="K9" s="39" t="s">
        <v>618</v>
      </c>
      <c r="L9" s="47">
        <f t="shared" si="0"/>
        <v>2920</v>
      </c>
      <c r="M9" s="67">
        <f t="shared" si="1"/>
        <v>845.54794520547944</v>
      </c>
      <c r="N9" s="68">
        <v>43131</v>
      </c>
      <c r="O9" s="47">
        <f t="shared" si="2"/>
        <v>762</v>
      </c>
      <c r="P9" s="69">
        <f t="shared" si="3"/>
        <v>644307.53424657532</v>
      </c>
      <c r="Q9" s="68">
        <v>43159</v>
      </c>
      <c r="R9" s="47">
        <f t="shared" si="4"/>
        <v>28</v>
      </c>
      <c r="S9" s="69">
        <f t="shared" si="5"/>
        <v>23675.342465753423</v>
      </c>
    </row>
    <row r="10" spans="1:19" s="47" customFormat="1" x14ac:dyDescent="0.25">
      <c r="A10" s="39">
        <v>8</v>
      </c>
      <c r="B10" s="39" t="s">
        <v>8</v>
      </c>
      <c r="C10" s="39" t="s">
        <v>40</v>
      </c>
      <c r="D10" s="39" t="s">
        <v>19</v>
      </c>
      <c r="E10" s="39" t="s">
        <v>9</v>
      </c>
      <c r="F10" s="39"/>
      <c r="G10" s="39" t="s">
        <v>48</v>
      </c>
      <c r="H10" s="40"/>
      <c r="I10" s="66">
        <v>42369</v>
      </c>
      <c r="J10" s="49">
        <v>2469000</v>
      </c>
      <c r="K10" s="39" t="s">
        <v>618</v>
      </c>
      <c r="L10" s="47">
        <f t="shared" si="0"/>
        <v>2920</v>
      </c>
      <c r="M10" s="67">
        <f t="shared" si="1"/>
        <v>845.54794520547944</v>
      </c>
      <c r="N10" s="68">
        <v>43131</v>
      </c>
      <c r="O10" s="47">
        <f t="shared" si="2"/>
        <v>762</v>
      </c>
      <c r="P10" s="69">
        <f t="shared" si="3"/>
        <v>644307.53424657532</v>
      </c>
      <c r="Q10" s="68">
        <v>43159</v>
      </c>
      <c r="R10" s="47">
        <f t="shared" si="4"/>
        <v>28</v>
      </c>
      <c r="S10" s="69">
        <f t="shared" si="5"/>
        <v>23675.342465753423</v>
      </c>
    </row>
    <row r="11" spans="1:19" s="47" customFormat="1" x14ac:dyDescent="0.25">
      <c r="A11" s="39">
        <v>9</v>
      </c>
      <c r="B11" s="39" t="s">
        <v>8</v>
      </c>
      <c r="C11" s="39" t="s">
        <v>40</v>
      </c>
      <c r="D11" s="39" t="s">
        <v>20</v>
      </c>
      <c r="E11" s="39" t="s">
        <v>9</v>
      </c>
      <c r="F11" s="39"/>
      <c r="G11" s="39" t="s">
        <v>49</v>
      </c>
      <c r="H11" s="40"/>
      <c r="I11" s="66">
        <v>42369</v>
      </c>
      <c r="J11" s="49">
        <v>2469000</v>
      </c>
      <c r="K11" s="39" t="s">
        <v>618</v>
      </c>
      <c r="L11" s="47">
        <f t="shared" si="0"/>
        <v>2920</v>
      </c>
      <c r="M11" s="67">
        <f t="shared" si="1"/>
        <v>845.54794520547944</v>
      </c>
      <c r="N11" s="68">
        <v>43131</v>
      </c>
      <c r="O11" s="47">
        <f t="shared" si="2"/>
        <v>762</v>
      </c>
      <c r="P11" s="69">
        <f t="shared" si="3"/>
        <v>644307.53424657532</v>
      </c>
      <c r="Q11" s="68">
        <v>43159</v>
      </c>
      <c r="R11" s="47">
        <f t="shared" si="4"/>
        <v>28</v>
      </c>
      <c r="S11" s="69">
        <f t="shared" si="5"/>
        <v>23675.342465753423</v>
      </c>
    </row>
    <row r="12" spans="1:19" s="47" customFormat="1" x14ac:dyDescent="0.25">
      <c r="A12" s="39">
        <v>10</v>
      </c>
      <c r="B12" s="39" t="s">
        <v>8</v>
      </c>
      <c r="C12" s="39" t="s">
        <v>40</v>
      </c>
      <c r="D12" s="39" t="s">
        <v>21</v>
      </c>
      <c r="E12" s="39" t="s">
        <v>9</v>
      </c>
      <c r="F12" s="39"/>
      <c r="G12" s="39" t="s">
        <v>50</v>
      </c>
      <c r="H12" s="40"/>
      <c r="I12" s="66">
        <v>42369</v>
      </c>
      <c r="J12" s="49">
        <v>2469000</v>
      </c>
      <c r="K12" s="39" t="s">
        <v>618</v>
      </c>
      <c r="L12" s="47">
        <f t="shared" si="0"/>
        <v>2920</v>
      </c>
      <c r="M12" s="67">
        <f t="shared" si="1"/>
        <v>845.54794520547944</v>
      </c>
      <c r="N12" s="68">
        <v>43131</v>
      </c>
      <c r="O12" s="47">
        <f t="shared" si="2"/>
        <v>762</v>
      </c>
      <c r="P12" s="69">
        <f t="shared" si="3"/>
        <v>644307.53424657532</v>
      </c>
      <c r="Q12" s="68">
        <v>43159</v>
      </c>
      <c r="R12" s="47">
        <f t="shared" si="4"/>
        <v>28</v>
      </c>
      <c r="S12" s="69">
        <f t="shared" si="5"/>
        <v>23675.342465753423</v>
      </c>
    </row>
    <row r="13" spans="1:19" s="47" customFormat="1" x14ac:dyDescent="0.25">
      <c r="A13" s="39">
        <v>11</v>
      </c>
      <c r="B13" s="39" t="s">
        <v>8</v>
      </c>
      <c r="C13" s="39" t="s">
        <v>40</v>
      </c>
      <c r="D13" s="39" t="s">
        <v>22</v>
      </c>
      <c r="E13" s="39" t="s">
        <v>9</v>
      </c>
      <c r="F13" s="39"/>
      <c r="G13" s="39" t="s">
        <v>51</v>
      </c>
      <c r="H13" s="40"/>
      <c r="I13" s="66">
        <v>42369</v>
      </c>
      <c r="J13" s="49">
        <v>2469000</v>
      </c>
      <c r="K13" s="39" t="s">
        <v>618</v>
      </c>
      <c r="L13" s="47">
        <f t="shared" si="0"/>
        <v>2920</v>
      </c>
      <c r="M13" s="67">
        <f t="shared" si="1"/>
        <v>845.54794520547944</v>
      </c>
      <c r="N13" s="68">
        <v>43131</v>
      </c>
      <c r="O13" s="47">
        <f t="shared" si="2"/>
        <v>762</v>
      </c>
      <c r="P13" s="69">
        <f t="shared" si="3"/>
        <v>644307.53424657532</v>
      </c>
      <c r="Q13" s="68">
        <v>43159</v>
      </c>
      <c r="R13" s="47">
        <f t="shared" si="4"/>
        <v>28</v>
      </c>
      <c r="S13" s="69">
        <f t="shared" si="5"/>
        <v>23675.342465753423</v>
      </c>
    </row>
    <row r="14" spans="1:19" s="47" customFormat="1" x14ac:dyDescent="0.25">
      <c r="A14" s="39">
        <v>12</v>
      </c>
      <c r="B14" s="39" t="s">
        <v>8</v>
      </c>
      <c r="C14" s="39" t="s">
        <v>40</v>
      </c>
      <c r="D14" s="39" t="s">
        <v>24</v>
      </c>
      <c r="E14" s="39" t="s">
        <v>9</v>
      </c>
      <c r="F14" s="39"/>
      <c r="G14" s="39" t="s">
        <v>52</v>
      </c>
      <c r="H14" s="40"/>
      <c r="I14" s="66">
        <v>42369</v>
      </c>
      <c r="J14" s="49">
        <v>2469000</v>
      </c>
      <c r="K14" s="39" t="s">
        <v>618</v>
      </c>
      <c r="L14" s="47">
        <f t="shared" si="0"/>
        <v>2920</v>
      </c>
      <c r="M14" s="67">
        <f t="shared" si="1"/>
        <v>845.54794520547944</v>
      </c>
      <c r="N14" s="68">
        <v>43131</v>
      </c>
      <c r="O14" s="47">
        <f t="shared" si="2"/>
        <v>762</v>
      </c>
      <c r="P14" s="69">
        <f t="shared" si="3"/>
        <v>644307.53424657532</v>
      </c>
      <c r="Q14" s="68">
        <v>43159</v>
      </c>
      <c r="R14" s="47">
        <f t="shared" si="4"/>
        <v>28</v>
      </c>
      <c r="S14" s="69">
        <f t="shared" si="5"/>
        <v>23675.342465753423</v>
      </c>
    </row>
    <row r="15" spans="1:19" s="47" customFormat="1" x14ac:dyDescent="0.25">
      <c r="A15" s="39">
        <v>13</v>
      </c>
      <c r="B15" s="39" t="s">
        <v>8</v>
      </c>
      <c r="C15" s="39" t="s">
        <v>40</v>
      </c>
      <c r="D15" s="39" t="s">
        <v>26</v>
      </c>
      <c r="E15" s="39" t="s">
        <v>9</v>
      </c>
      <c r="F15" s="39"/>
      <c r="G15" s="39" t="s">
        <v>53</v>
      </c>
      <c r="H15" s="40"/>
      <c r="I15" s="66">
        <v>42369</v>
      </c>
      <c r="J15" s="49">
        <v>2469000</v>
      </c>
      <c r="K15" s="39" t="s">
        <v>618</v>
      </c>
      <c r="L15" s="47">
        <f t="shared" si="0"/>
        <v>2920</v>
      </c>
      <c r="M15" s="67">
        <f t="shared" si="1"/>
        <v>845.54794520547944</v>
      </c>
      <c r="N15" s="68">
        <v>43131</v>
      </c>
      <c r="O15" s="47">
        <f t="shared" si="2"/>
        <v>762</v>
      </c>
      <c r="P15" s="69">
        <f t="shared" si="3"/>
        <v>644307.53424657532</v>
      </c>
      <c r="Q15" s="68">
        <v>43159</v>
      </c>
      <c r="R15" s="47">
        <f t="shared" si="4"/>
        <v>28</v>
      </c>
      <c r="S15" s="69">
        <f t="shared" si="5"/>
        <v>23675.342465753423</v>
      </c>
    </row>
    <row r="16" spans="1:19" s="47" customFormat="1" x14ac:dyDescent="0.25">
      <c r="A16" s="39">
        <v>14</v>
      </c>
      <c r="B16" s="39" t="s">
        <v>8</v>
      </c>
      <c r="C16" s="39" t="s">
        <v>40</v>
      </c>
      <c r="D16" s="39" t="s">
        <v>28</v>
      </c>
      <c r="E16" s="39" t="s">
        <v>9</v>
      </c>
      <c r="F16" s="39"/>
      <c r="G16" s="39" t="s">
        <v>54</v>
      </c>
      <c r="H16" s="40"/>
      <c r="I16" s="66">
        <v>42369</v>
      </c>
      <c r="J16" s="49">
        <v>2469000</v>
      </c>
      <c r="K16" s="39" t="s">
        <v>618</v>
      </c>
      <c r="L16" s="47">
        <f t="shared" si="0"/>
        <v>2920</v>
      </c>
      <c r="M16" s="67">
        <f t="shared" si="1"/>
        <v>845.54794520547944</v>
      </c>
      <c r="N16" s="68">
        <v>43131</v>
      </c>
      <c r="O16" s="47">
        <f t="shared" si="2"/>
        <v>762</v>
      </c>
      <c r="P16" s="69">
        <f t="shared" si="3"/>
        <v>644307.53424657532</v>
      </c>
      <c r="Q16" s="68">
        <v>43159</v>
      </c>
      <c r="R16" s="47">
        <f t="shared" si="4"/>
        <v>28</v>
      </c>
      <c r="S16" s="69">
        <f t="shared" si="5"/>
        <v>23675.342465753423</v>
      </c>
    </row>
    <row r="17" spans="1:19" s="47" customFormat="1" x14ac:dyDescent="0.25">
      <c r="A17" s="39">
        <v>15</v>
      </c>
      <c r="B17" s="39" t="s">
        <v>8</v>
      </c>
      <c r="C17" s="39" t="s">
        <v>40</v>
      </c>
      <c r="D17" s="39" t="s">
        <v>29</v>
      </c>
      <c r="E17" s="39" t="s">
        <v>9</v>
      </c>
      <c r="F17" s="39"/>
      <c r="G17" s="39" t="s">
        <v>55</v>
      </c>
      <c r="H17" s="40"/>
      <c r="I17" s="66">
        <v>42369</v>
      </c>
      <c r="J17" s="49">
        <v>2469000</v>
      </c>
      <c r="K17" s="39" t="s">
        <v>618</v>
      </c>
      <c r="L17" s="47">
        <f t="shared" si="0"/>
        <v>2920</v>
      </c>
      <c r="M17" s="67">
        <f t="shared" si="1"/>
        <v>845.54794520547944</v>
      </c>
      <c r="N17" s="68">
        <v>43131</v>
      </c>
      <c r="O17" s="47">
        <f t="shared" si="2"/>
        <v>762</v>
      </c>
      <c r="P17" s="69">
        <f t="shared" si="3"/>
        <v>644307.53424657532</v>
      </c>
      <c r="Q17" s="68">
        <v>43159</v>
      </c>
      <c r="R17" s="47">
        <f t="shared" si="4"/>
        <v>28</v>
      </c>
      <c r="S17" s="69">
        <f t="shared" si="5"/>
        <v>23675.342465753423</v>
      </c>
    </row>
    <row r="18" spans="1:19" s="47" customFormat="1" x14ac:dyDescent="0.25">
      <c r="A18" s="39">
        <v>16</v>
      </c>
      <c r="B18" s="39" t="s">
        <v>8</v>
      </c>
      <c r="C18" s="39" t="s">
        <v>40</v>
      </c>
      <c r="D18" s="39" t="s">
        <v>31</v>
      </c>
      <c r="E18" s="39" t="s">
        <v>9</v>
      </c>
      <c r="F18" s="39"/>
      <c r="G18" s="39" t="s">
        <v>56</v>
      </c>
      <c r="H18" s="40"/>
      <c r="I18" s="66">
        <v>42369</v>
      </c>
      <c r="J18" s="49">
        <v>2469000</v>
      </c>
      <c r="K18" s="39" t="s">
        <v>618</v>
      </c>
      <c r="L18" s="47">
        <f t="shared" si="0"/>
        <v>2920</v>
      </c>
      <c r="M18" s="67">
        <f t="shared" si="1"/>
        <v>845.54794520547944</v>
      </c>
      <c r="N18" s="68">
        <v>43131</v>
      </c>
      <c r="O18" s="47">
        <f t="shared" si="2"/>
        <v>762</v>
      </c>
      <c r="P18" s="69">
        <f t="shared" si="3"/>
        <v>644307.53424657532</v>
      </c>
      <c r="Q18" s="68">
        <v>43159</v>
      </c>
      <c r="R18" s="47">
        <f t="shared" si="4"/>
        <v>28</v>
      </c>
      <c r="S18" s="69">
        <f t="shared" si="5"/>
        <v>23675.342465753423</v>
      </c>
    </row>
    <row r="19" spans="1:19" s="47" customFormat="1" x14ac:dyDescent="0.25">
      <c r="A19" s="39">
        <v>17</v>
      </c>
      <c r="B19" s="39" t="s">
        <v>8</v>
      </c>
      <c r="C19" s="39" t="s">
        <v>40</v>
      </c>
      <c r="D19" s="39" t="s">
        <v>57</v>
      </c>
      <c r="E19" s="39" t="s">
        <v>9</v>
      </c>
      <c r="F19" s="39"/>
      <c r="G19" s="39" t="s">
        <v>58</v>
      </c>
      <c r="H19" s="40"/>
      <c r="I19" s="66">
        <v>42369</v>
      </c>
      <c r="J19" s="49">
        <v>2469000</v>
      </c>
      <c r="K19" s="39" t="s">
        <v>618</v>
      </c>
      <c r="L19" s="47">
        <f t="shared" si="0"/>
        <v>2920</v>
      </c>
      <c r="M19" s="67">
        <f t="shared" si="1"/>
        <v>845.54794520547944</v>
      </c>
      <c r="N19" s="68">
        <v>43131</v>
      </c>
      <c r="O19" s="47">
        <f t="shared" si="2"/>
        <v>762</v>
      </c>
      <c r="P19" s="69">
        <f t="shared" si="3"/>
        <v>644307.53424657532</v>
      </c>
      <c r="Q19" s="68">
        <v>43159</v>
      </c>
      <c r="R19" s="47">
        <f t="shared" si="4"/>
        <v>28</v>
      </c>
      <c r="S19" s="69">
        <f t="shared" si="5"/>
        <v>23675.342465753423</v>
      </c>
    </row>
    <row r="20" spans="1:19" s="47" customFormat="1" x14ac:dyDescent="0.25">
      <c r="A20" s="39">
        <v>18</v>
      </c>
      <c r="B20" s="39" t="s">
        <v>8</v>
      </c>
      <c r="C20" s="39" t="s">
        <v>40</v>
      </c>
      <c r="D20" s="39" t="s">
        <v>59</v>
      </c>
      <c r="E20" s="39" t="s">
        <v>9</v>
      </c>
      <c r="F20" s="39"/>
      <c r="G20" s="39" t="s">
        <v>60</v>
      </c>
      <c r="H20" s="40"/>
      <c r="I20" s="66">
        <v>42369</v>
      </c>
      <c r="J20" s="49">
        <v>2469000</v>
      </c>
      <c r="K20" s="39" t="s">
        <v>618</v>
      </c>
      <c r="L20" s="47">
        <f t="shared" si="0"/>
        <v>2920</v>
      </c>
      <c r="M20" s="67">
        <f t="shared" si="1"/>
        <v>845.54794520547944</v>
      </c>
      <c r="N20" s="68">
        <v>43131</v>
      </c>
      <c r="O20" s="47">
        <f t="shared" si="2"/>
        <v>762</v>
      </c>
      <c r="P20" s="69">
        <f t="shared" si="3"/>
        <v>644307.53424657532</v>
      </c>
      <c r="Q20" s="68">
        <v>43159</v>
      </c>
      <c r="R20" s="47">
        <f t="shared" si="4"/>
        <v>28</v>
      </c>
      <c r="S20" s="69">
        <f t="shared" si="5"/>
        <v>23675.342465753423</v>
      </c>
    </row>
    <row r="21" spans="1:19" s="47" customFormat="1" x14ac:dyDescent="0.25">
      <c r="A21" s="39">
        <v>19</v>
      </c>
      <c r="B21" s="39" t="s">
        <v>8</v>
      </c>
      <c r="C21" s="39" t="s">
        <v>40</v>
      </c>
      <c r="D21" s="39" t="s">
        <v>61</v>
      </c>
      <c r="E21" s="39" t="s">
        <v>9</v>
      </c>
      <c r="F21" s="39"/>
      <c r="G21" s="39" t="s">
        <v>62</v>
      </c>
      <c r="H21" s="40"/>
      <c r="I21" s="66">
        <v>42369</v>
      </c>
      <c r="J21" s="49">
        <v>2469000</v>
      </c>
      <c r="K21" s="39" t="s">
        <v>618</v>
      </c>
      <c r="L21" s="47">
        <f t="shared" si="0"/>
        <v>2920</v>
      </c>
      <c r="M21" s="67">
        <f t="shared" si="1"/>
        <v>845.54794520547944</v>
      </c>
      <c r="N21" s="68">
        <v>43131</v>
      </c>
      <c r="O21" s="47">
        <f t="shared" si="2"/>
        <v>762</v>
      </c>
      <c r="P21" s="69">
        <f t="shared" si="3"/>
        <v>644307.53424657532</v>
      </c>
      <c r="Q21" s="68">
        <v>43159</v>
      </c>
      <c r="R21" s="47">
        <f t="shared" si="4"/>
        <v>28</v>
      </c>
      <c r="S21" s="69">
        <f t="shared" si="5"/>
        <v>23675.342465753423</v>
      </c>
    </row>
    <row r="22" spans="1:19" s="47" customFormat="1" x14ac:dyDescent="0.25">
      <c r="A22" s="39">
        <v>20</v>
      </c>
      <c r="B22" s="39" t="s">
        <v>8</v>
      </c>
      <c r="C22" s="39" t="s">
        <v>40</v>
      </c>
      <c r="D22" s="39" t="s">
        <v>63</v>
      </c>
      <c r="E22" s="39" t="s">
        <v>9</v>
      </c>
      <c r="F22" s="39"/>
      <c r="G22" s="39" t="s">
        <v>64</v>
      </c>
      <c r="H22" s="40"/>
      <c r="I22" s="66">
        <v>42369</v>
      </c>
      <c r="J22" s="49">
        <v>2469000</v>
      </c>
      <c r="K22" s="39" t="s">
        <v>618</v>
      </c>
      <c r="L22" s="47">
        <f t="shared" si="0"/>
        <v>2920</v>
      </c>
      <c r="M22" s="67">
        <f t="shared" si="1"/>
        <v>845.54794520547944</v>
      </c>
      <c r="N22" s="68">
        <v>43131</v>
      </c>
      <c r="O22" s="47">
        <f t="shared" si="2"/>
        <v>762</v>
      </c>
      <c r="P22" s="69">
        <f t="shared" si="3"/>
        <v>644307.53424657532</v>
      </c>
      <c r="Q22" s="68">
        <v>43159</v>
      </c>
      <c r="R22" s="47">
        <f t="shared" si="4"/>
        <v>28</v>
      </c>
      <c r="S22" s="69">
        <f t="shared" si="5"/>
        <v>23675.342465753423</v>
      </c>
    </row>
    <row r="23" spans="1:19" s="47" customFormat="1" x14ac:dyDescent="0.25">
      <c r="A23" s="39">
        <v>21</v>
      </c>
      <c r="B23" s="39" t="s">
        <v>8</v>
      </c>
      <c r="C23" s="39" t="s">
        <v>40</v>
      </c>
      <c r="D23" s="39" t="s">
        <v>65</v>
      </c>
      <c r="E23" s="39" t="s">
        <v>9</v>
      </c>
      <c r="F23" s="39"/>
      <c r="G23" s="39" t="s">
        <v>66</v>
      </c>
      <c r="H23" s="40"/>
      <c r="I23" s="66">
        <v>42369</v>
      </c>
      <c r="J23" s="49">
        <v>2469000</v>
      </c>
      <c r="K23" s="39" t="s">
        <v>618</v>
      </c>
      <c r="L23" s="47">
        <f t="shared" si="0"/>
        <v>2920</v>
      </c>
      <c r="M23" s="67">
        <f t="shared" si="1"/>
        <v>845.54794520547944</v>
      </c>
      <c r="N23" s="68">
        <v>43131</v>
      </c>
      <c r="O23" s="47">
        <f t="shared" si="2"/>
        <v>762</v>
      </c>
      <c r="P23" s="69">
        <f t="shared" si="3"/>
        <v>644307.53424657532</v>
      </c>
      <c r="Q23" s="68">
        <v>43159</v>
      </c>
      <c r="R23" s="47">
        <f t="shared" si="4"/>
        <v>28</v>
      </c>
      <c r="S23" s="69">
        <f t="shared" si="5"/>
        <v>23675.342465753423</v>
      </c>
    </row>
    <row r="24" spans="1:19" s="47" customFormat="1" x14ac:dyDescent="0.25">
      <c r="A24" s="39">
        <v>22</v>
      </c>
      <c r="B24" s="39" t="s">
        <v>8</v>
      </c>
      <c r="C24" s="39" t="s">
        <v>40</v>
      </c>
      <c r="D24" s="39" t="s">
        <v>67</v>
      </c>
      <c r="E24" s="39" t="s">
        <v>9</v>
      </c>
      <c r="F24" s="39"/>
      <c r="G24" s="39" t="s">
        <v>68</v>
      </c>
      <c r="H24" s="40"/>
      <c r="I24" s="66">
        <v>42369</v>
      </c>
      <c r="J24" s="49">
        <v>2469000</v>
      </c>
      <c r="K24" s="39" t="s">
        <v>618</v>
      </c>
      <c r="L24" s="47">
        <f t="shared" si="0"/>
        <v>2920</v>
      </c>
      <c r="M24" s="67">
        <f t="shared" si="1"/>
        <v>845.54794520547944</v>
      </c>
      <c r="N24" s="68">
        <v>43131</v>
      </c>
      <c r="O24" s="47">
        <f t="shared" si="2"/>
        <v>762</v>
      </c>
      <c r="P24" s="69">
        <f t="shared" si="3"/>
        <v>644307.53424657532</v>
      </c>
      <c r="Q24" s="68">
        <v>43159</v>
      </c>
      <c r="R24" s="47">
        <f t="shared" si="4"/>
        <v>28</v>
      </c>
      <c r="S24" s="69">
        <f t="shared" si="5"/>
        <v>23675.342465753423</v>
      </c>
    </row>
    <row r="25" spans="1:19" s="47" customFormat="1" x14ac:dyDescent="0.25">
      <c r="A25" s="39">
        <v>23</v>
      </c>
      <c r="B25" s="39" t="s">
        <v>8</v>
      </c>
      <c r="C25" s="39" t="s">
        <v>40</v>
      </c>
      <c r="D25" s="39" t="s">
        <v>69</v>
      </c>
      <c r="E25" s="39" t="s">
        <v>9</v>
      </c>
      <c r="F25" s="39"/>
      <c r="G25" s="39" t="s">
        <v>70</v>
      </c>
      <c r="H25" s="40"/>
      <c r="I25" s="66">
        <v>42369</v>
      </c>
      <c r="J25" s="49">
        <v>2469000</v>
      </c>
      <c r="K25" s="39" t="s">
        <v>618</v>
      </c>
      <c r="L25" s="47">
        <f t="shared" si="0"/>
        <v>2920</v>
      </c>
      <c r="M25" s="67">
        <f t="shared" si="1"/>
        <v>845.54794520547944</v>
      </c>
      <c r="N25" s="68">
        <v>43131</v>
      </c>
      <c r="O25" s="47">
        <f t="shared" si="2"/>
        <v>762</v>
      </c>
      <c r="P25" s="69">
        <f t="shared" si="3"/>
        <v>644307.53424657532</v>
      </c>
      <c r="Q25" s="68">
        <v>43159</v>
      </c>
      <c r="R25" s="47">
        <f t="shared" si="4"/>
        <v>28</v>
      </c>
      <c r="S25" s="69">
        <f t="shared" si="5"/>
        <v>23675.342465753423</v>
      </c>
    </row>
    <row r="26" spans="1:19" s="47" customFormat="1" x14ac:dyDescent="0.25">
      <c r="A26" s="39">
        <v>24</v>
      </c>
      <c r="B26" s="39" t="s">
        <v>8</v>
      </c>
      <c r="C26" s="39" t="s">
        <v>40</v>
      </c>
      <c r="D26" s="39" t="s">
        <v>71</v>
      </c>
      <c r="E26" s="39" t="s">
        <v>9</v>
      </c>
      <c r="F26" s="39"/>
      <c r="G26" s="39" t="s">
        <v>72</v>
      </c>
      <c r="H26" s="40"/>
      <c r="I26" s="66">
        <v>42369</v>
      </c>
      <c r="J26" s="49">
        <v>2469000</v>
      </c>
      <c r="K26" s="39" t="s">
        <v>618</v>
      </c>
      <c r="L26" s="47">
        <f t="shared" si="0"/>
        <v>2920</v>
      </c>
      <c r="M26" s="67">
        <f t="shared" si="1"/>
        <v>845.54794520547944</v>
      </c>
      <c r="N26" s="68">
        <v>43131</v>
      </c>
      <c r="O26" s="47">
        <f t="shared" si="2"/>
        <v>762</v>
      </c>
      <c r="P26" s="69">
        <f t="shared" si="3"/>
        <v>644307.53424657532</v>
      </c>
      <c r="Q26" s="68">
        <v>43159</v>
      </c>
      <c r="R26" s="47">
        <f t="shared" si="4"/>
        <v>28</v>
      </c>
      <c r="S26" s="69">
        <f t="shared" si="5"/>
        <v>23675.342465753423</v>
      </c>
    </row>
    <row r="27" spans="1:19" s="47" customFormat="1" x14ac:dyDescent="0.25">
      <c r="A27" s="39">
        <v>25</v>
      </c>
      <c r="B27" s="39" t="s">
        <v>8</v>
      </c>
      <c r="C27" s="39" t="s">
        <v>40</v>
      </c>
      <c r="D27" s="39" t="s">
        <v>73</v>
      </c>
      <c r="E27" s="39" t="s">
        <v>9</v>
      </c>
      <c r="F27" s="39"/>
      <c r="G27" s="39" t="s">
        <v>74</v>
      </c>
      <c r="H27" s="40"/>
      <c r="I27" s="66">
        <v>42369</v>
      </c>
      <c r="J27" s="49">
        <v>2469000</v>
      </c>
      <c r="K27" s="39" t="s">
        <v>618</v>
      </c>
      <c r="L27" s="47">
        <f t="shared" si="0"/>
        <v>2920</v>
      </c>
      <c r="M27" s="67">
        <f t="shared" si="1"/>
        <v>845.54794520547944</v>
      </c>
      <c r="N27" s="68">
        <v>43131</v>
      </c>
      <c r="O27" s="47">
        <f t="shared" si="2"/>
        <v>762</v>
      </c>
      <c r="P27" s="69">
        <f t="shared" si="3"/>
        <v>644307.53424657532</v>
      </c>
      <c r="Q27" s="68">
        <v>43159</v>
      </c>
      <c r="R27" s="47">
        <f t="shared" si="4"/>
        <v>28</v>
      </c>
      <c r="S27" s="69">
        <f t="shared" si="5"/>
        <v>23675.342465753423</v>
      </c>
    </row>
    <row r="28" spans="1:19" s="47" customFormat="1" x14ac:dyDescent="0.25">
      <c r="A28" s="39">
        <v>26</v>
      </c>
      <c r="B28" s="39" t="s">
        <v>8</v>
      </c>
      <c r="C28" s="39" t="s">
        <v>40</v>
      </c>
      <c r="D28" s="39" t="s">
        <v>75</v>
      </c>
      <c r="E28" s="39" t="s">
        <v>9</v>
      </c>
      <c r="F28" s="39"/>
      <c r="G28" s="39" t="s">
        <v>76</v>
      </c>
      <c r="H28" s="40"/>
      <c r="I28" s="66">
        <v>42369</v>
      </c>
      <c r="J28" s="49">
        <v>2469000</v>
      </c>
      <c r="K28" s="39" t="s">
        <v>618</v>
      </c>
      <c r="L28" s="47">
        <f t="shared" si="0"/>
        <v>2920</v>
      </c>
      <c r="M28" s="67">
        <f t="shared" si="1"/>
        <v>845.54794520547944</v>
      </c>
      <c r="N28" s="68">
        <v>43131</v>
      </c>
      <c r="O28" s="47">
        <f t="shared" si="2"/>
        <v>762</v>
      </c>
      <c r="P28" s="69">
        <f t="shared" si="3"/>
        <v>644307.53424657532</v>
      </c>
      <c r="Q28" s="68">
        <v>43159</v>
      </c>
      <c r="R28" s="47">
        <f t="shared" si="4"/>
        <v>28</v>
      </c>
      <c r="S28" s="69">
        <f t="shared" si="5"/>
        <v>23675.342465753423</v>
      </c>
    </row>
    <row r="29" spans="1:19" s="47" customFormat="1" x14ac:dyDescent="0.25">
      <c r="A29" s="39">
        <v>27</v>
      </c>
      <c r="B29" s="39" t="s">
        <v>8</v>
      </c>
      <c r="C29" s="39" t="s">
        <v>40</v>
      </c>
      <c r="D29" s="39" t="s">
        <v>77</v>
      </c>
      <c r="E29" s="39" t="s">
        <v>9</v>
      </c>
      <c r="F29" s="39"/>
      <c r="G29" s="39" t="s">
        <v>78</v>
      </c>
      <c r="H29" s="40"/>
      <c r="I29" s="66">
        <v>42369</v>
      </c>
      <c r="J29" s="49">
        <v>2469000</v>
      </c>
      <c r="K29" s="39" t="s">
        <v>618</v>
      </c>
      <c r="L29" s="47">
        <f t="shared" si="0"/>
        <v>2920</v>
      </c>
      <c r="M29" s="67">
        <f t="shared" si="1"/>
        <v>845.54794520547944</v>
      </c>
      <c r="N29" s="68">
        <v>43131</v>
      </c>
      <c r="O29" s="47">
        <f t="shared" si="2"/>
        <v>762</v>
      </c>
      <c r="P29" s="69">
        <f t="shared" si="3"/>
        <v>644307.53424657532</v>
      </c>
      <c r="Q29" s="68">
        <v>43159</v>
      </c>
      <c r="R29" s="47">
        <f t="shared" si="4"/>
        <v>28</v>
      </c>
      <c r="S29" s="69">
        <f t="shared" si="5"/>
        <v>23675.342465753423</v>
      </c>
    </row>
    <row r="30" spans="1:19" s="47" customFormat="1" x14ac:dyDescent="0.25">
      <c r="A30" s="39">
        <v>28</v>
      </c>
      <c r="B30" s="39" t="s">
        <v>8</v>
      </c>
      <c r="C30" s="39" t="s">
        <v>40</v>
      </c>
      <c r="D30" s="39" t="s">
        <v>79</v>
      </c>
      <c r="E30" s="39" t="s">
        <v>9</v>
      </c>
      <c r="F30" s="39"/>
      <c r="G30" s="39" t="s">
        <v>80</v>
      </c>
      <c r="H30" s="40"/>
      <c r="I30" s="66">
        <v>42369</v>
      </c>
      <c r="J30" s="49">
        <v>2469000</v>
      </c>
      <c r="K30" s="39" t="s">
        <v>618</v>
      </c>
      <c r="L30" s="47">
        <f t="shared" si="0"/>
        <v>2920</v>
      </c>
      <c r="M30" s="67">
        <f t="shared" si="1"/>
        <v>845.54794520547944</v>
      </c>
      <c r="N30" s="68">
        <v>43131</v>
      </c>
      <c r="O30" s="47">
        <f t="shared" si="2"/>
        <v>762</v>
      </c>
      <c r="P30" s="69">
        <f t="shared" si="3"/>
        <v>644307.53424657532</v>
      </c>
      <c r="Q30" s="68">
        <v>43159</v>
      </c>
      <c r="R30" s="47">
        <f t="shared" si="4"/>
        <v>28</v>
      </c>
      <c r="S30" s="69">
        <f t="shared" si="5"/>
        <v>23675.342465753423</v>
      </c>
    </row>
    <row r="31" spans="1:19" s="47" customFormat="1" x14ac:dyDescent="0.25">
      <c r="A31" s="39">
        <v>29</v>
      </c>
      <c r="B31" s="39" t="s">
        <v>8</v>
      </c>
      <c r="C31" s="39" t="s">
        <v>40</v>
      </c>
      <c r="D31" s="39" t="s">
        <v>81</v>
      </c>
      <c r="E31" s="39" t="s">
        <v>9</v>
      </c>
      <c r="F31" s="39"/>
      <c r="G31" s="39" t="s">
        <v>82</v>
      </c>
      <c r="H31" s="40"/>
      <c r="I31" s="66">
        <v>42369</v>
      </c>
      <c r="J31" s="49">
        <v>2469000</v>
      </c>
      <c r="K31" s="39" t="s">
        <v>618</v>
      </c>
      <c r="L31" s="47">
        <f t="shared" si="0"/>
        <v>2920</v>
      </c>
      <c r="M31" s="67">
        <f t="shared" si="1"/>
        <v>845.54794520547944</v>
      </c>
      <c r="N31" s="68">
        <v>43131</v>
      </c>
      <c r="O31" s="47">
        <f t="shared" si="2"/>
        <v>762</v>
      </c>
      <c r="P31" s="69">
        <f t="shared" si="3"/>
        <v>644307.53424657532</v>
      </c>
      <c r="Q31" s="68">
        <v>43159</v>
      </c>
      <c r="R31" s="47">
        <f t="shared" si="4"/>
        <v>28</v>
      </c>
      <c r="S31" s="69">
        <f t="shared" si="5"/>
        <v>23675.342465753423</v>
      </c>
    </row>
    <row r="32" spans="1:19" s="47" customFormat="1" x14ac:dyDescent="0.25">
      <c r="A32" s="39">
        <v>30</v>
      </c>
      <c r="B32" s="39" t="s">
        <v>8</v>
      </c>
      <c r="C32" s="39" t="s">
        <v>40</v>
      </c>
      <c r="D32" s="39" t="s">
        <v>83</v>
      </c>
      <c r="E32" s="39" t="s">
        <v>9</v>
      </c>
      <c r="F32" s="39"/>
      <c r="G32" s="39" t="s">
        <v>84</v>
      </c>
      <c r="H32" s="40"/>
      <c r="I32" s="66">
        <v>42369</v>
      </c>
      <c r="J32" s="49">
        <v>2469000</v>
      </c>
      <c r="K32" s="39" t="s">
        <v>618</v>
      </c>
      <c r="L32" s="47">
        <f t="shared" si="0"/>
        <v>2920</v>
      </c>
      <c r="M32" s="67">
        <f t="shared" si="1"/>
        <v>845.54794520547944</v>
      </c>
      <c r="N32" s="68">
        <v>43131</v>
      </c>
      <c r="O32" s="47">
        <f t="shared" si="2"/>
        <v>762</v>
      </c>
      <c r="P32" s="69">
        <f t="shared" si="3"/>
        <v>644307.53424657532</v>
      </c>
      <c r="Q32" s="68">
        <v>43159</v>
      </c>
      <c r="R32" s="47">
        <f t="shared" si="4"/>
        <v>28</v>
      </c>
      <c r="S32" s="69">
        <f t="shared" si="5"/>
        <v>23675.342465753423</v>
      </c>
    </row>
    <row r="33" spans="1:19" s="47" customFormat="1" x14ac:dyDescent="0.25">
      <c r="A33" s="39">
        <v>31</v>
      </c>
      <c r="B33" s="39" t="s">
        <v>8</v>
      </c>
      <c r="C33" s="39" t="s">
        <v>40</v>
      </c>
      <c r="D33" s="39" t="s">
        <v>85</v>
      </c>
      <c r="E33" s="39" t="s">
        <v>9</v>
      </c>
      <c r="F33" s="39"/>
      <c r="G33" s="39" t="s">
        <v>86</v>
      </c>
      <c r="H33" s="40"/>
      <c r="I33" s="66">
        <v>42369</v>
      </c>
      <c r="J33" s="49">
        <v>2469000</v>
      </c>
      <c r="K33" s="39" t="s">
        <v>618</v>
      </c>
      <c r="L33" s="47">
        <f t="shared" si="0"/>
        <v>2920</v>
      </c>
      <c r="M33" s="67">
        <f t="shared" si="1"/>
        <v>845.54794520547944</v>
      </c>
      <c r="N33" s="68">
        <v>43131</v>
      </c>
      <c r="O33" s="47">
        <f t="shared" si="2"/>
        <v>762</v>
      </c>
      <c r="P33" s="69">
        <f t="shared" si="3"/>
        <v>644307.53424657532</v>
      </c>
      <c r="Q33" s="68">
        <v>43159</v>
      </c>
      <c r="R33" s="47">
        <f t="shared" si="4"/>
        <v>28</v>
      </c>
      <c r="S33" s="69">
        <f t="shared" si="5"/>
        <v>23675.342465753423</v>
      </c>
    </row>
    <row r="34" spans="1:19" s="47" customFormat="1" x14ac:dyDescent="0.25">
      <c r="A34" s="39">
        <v>32</v>
      </c>
      <c r="B34" s="39" t="s">
        <v>8</v>
      </c>
      <c r="C34" s="39" t="s">
        <v>40</v>
      </c>
      <c r="D34" s="39" t="s">
        <v>87</v>
      </c>
      <c r="E34" s="39" t="s">
        <v>9</v>
      </c>
      <c r="F34" s="39"/>
      <c r="G34" s="39" t="s">
        <v>88</v>
      </c>
      <c r="H34" s="40"/>
      <c r="I34" s="66">
        <v>42369</v>
      </c>
      <c r="J34" s="49">
        <v>2469000</v>
      </c>
      <c r="K34" s="39" t="s">
        <v>618</v>
      </c>
      <c r="L34" s="47">
        <f t="shared" si="0"/>
        <v>2920</v>
      </c>
      <c r="M34" s="67">
        <f t="shared" si="1"/>
        <v>845.54794520547944</v>
      </c>
      <c r="N34" s="68">
        <v>43131</v>
      </c>
      <c r="O34" s="47">
        <f t="shared" si="2"/>
        <v>762</v>
      </c>
      <c r="P34" s="69">
        <f t="shared" si="3"/>
        <v>644307.53424657532</v>
      </c>
      <c r="Q34" s="68">
        <v>43159</v>
      </c>
      <c r="R34" s="47">
        <f t="shared" si="4"/>
        <v>28</v>
      </c>
      <c r="S34" s="69">
        <f t="shared" si="5"/>
        <v>23675.342465753423</v>
      </c>
    </row>
    <row r="35" spans="1:19" s="47" customFormat="1" x14ac:dyDescent="0.25">
      <c r="A35" s="39">
        <v>33</v>
      </c>
      <c r="B35" s="39" t="s">
        <v>8</v>
      </c>
      <c r="C35" s="39" t="s">
        <v>40</v>
      </c>
      <c r="D35" s="39" t="s">
        <v>89</v>
      </c>
      <c r="E35" s="39" t="s">
        <v>9</v>
      </c>
      <c r="F35" s="39"/>
      <c r="G35" s="39" t="s">
        <v>90</v>
      </c>
      <c r="H35" s="40"/>
      <c r="I35" s="66">
        <v>42369</v>
      </c>
      <c r="J35" s="49">
        <v>2469000</v>
      </c>
      <c r="K35" s="39" t="s">
        <v>618</v>
      </c>
      <c r="L35" s="47">
        <f t="shared" si="0"/>
        <v>2920</v>
      </c>
      <c r="M35" s="67">
        <f t="shared" si="1"/>
        <v>845.54794520547944</v>
      </c>
      <c r="N35" s="68">
        <v>43131</v>
      </c>
      <c r="O35" s="47">
        <f t="shared" si="2"/>
        <v>762</v>
      </c>
      <c r="P35" s="69">
        <f t="shared" si="3"/>
        <v>644307.53424657532</v>
      </c>
      <c r="Q35" s="68">
        <v>43159</v>
      </c>
      <c r="R35" s="47">
        <f t="shared" si="4"/>
        <v>28</v>
      </c>
      <c r="S35" s="69">
        <f t="shared" si="5"/>
        <v>23675.342465753423</v>
      </c>
    </row>
    <row r="36" spans="1:19" s="47" customFormat="1" x14ac:dyDescent="0.25">
      <c r="A36" s="39">
        <v>34</v>
      </c>
      <c r="B36" s="39" t="s">
        <v>8</v>
      </c>
      <c r="C36" s="39" t="s">
        <v>40</v>
      </c>
      <c r="D36" s="39" t="s">
        <v>91</v>
      </c>
      <c r="E36" s="39" t="s">
        <v>9</v>
      </c>
      <c r="F36" s="39"/>
      <c r="G36" s="39" t="s">
        <v>92</v>
      </c>
      <c r="H36" s="40"/>
      <c r="I36" s="66">
        <v>42369</v>
      </c>
      <c r="J36" s="49">
        <v>2469000</v>
      </c>
      <c r="K36" s="39" t="s">
        <v>618</v>
      </c>
      <c r="L36" s="47">
        <f t="shared" si="0"/>
        <v>2920</v>
      </c>
      <c r="M36" s="67">
        <f t="shared" si="1"/>
        <v>845.54794520547944</v>
      </c>
      <c r="N36" s="68">
        <v>43131</v>
      </c>
      <c r="O36" s="47">
        <f t="shared" si="2"/>
        <v>762</v>
      </c>
      <c r="P36" s="69">
        <f t="shared" si="3"/>
        <v>644307.53424657532</v>
      </c>
      <c r="Q36" s="68">
        <v>43159</v>
      </c>
      <c r="R36" s="47">
        <f t="shared" si="4"/>
        <v>28</v>
      </c>
      <c r="S36" s="69">
        <f t="shared" si="5"/>
        <v>23675.342465753423</v>
      </c>
    </row>
    <row r="37" spans="1:19" s="47" customFormat="1" x14ac:dyDescent="0.25">
      <c r="A37" s="39">
        <v>35</v>
      </c>
      <c r="B37" s="39" t="s">
        <v>8</v>
      </c>
      <c r="C37" s="39" t="s">
        <v>40</v>
      </c>
      <c r="D37" s="39" t="s">
        <v>93</v>
      </c>
      <c r="E37" s="39" t="s">
        <v>9</v>
      </c>
      <c r="F37" s="39"/>
      <c r="G37" s="39" t="s">
        <v>94</v>
      </c>
      <c r="H37" s="40"/>
      <c r="I37" s="66">
        <v>42369</v>
      </c>
      <c r="J37" s="49">
        <v>2469000</v>
      </c>
      <c r="K37" s="39" t="s">
        <v>618</v>
      </c>
      <c r="L37" s="47">
        <f t="shared" si="0"/>
        <v>2920</v>
      </c>
      <c r="M37" s="67">
        <f t="shared" si="1"/>
        <v>845.54794520547944</v>
      </c>
      <c r="N37" s="68">
        <v>43131</v>
      </c>
      <c r="O37" s="47">
        <f t="shared" si="2"/>
        <v>762</v>
      </c>
      <c r="P37" s="69">
        <f t="shared" si="3"/>
        <v>644307.53424657532</v>
      </c>
      <c r="Q37" s="68">
        <v>43159</v>
      </c>
      <c r="R37" s="47">
        <f t="shared" si="4"/>
        <v>28</v>
      </c>
      <c r="S37" s="69">
        <f t="shared" si="5"/>
        <v>23675.342465753423</v>
      </c>
    </row>
    <row r="38" spans="1:19" s="47" customFormat="1" x14ac:dyDescent="0.25">
      <c r="A38" s="39">
        <v>36</v>
      </c>
      <c r="B38" s="39" t="s">
        <v>8</v>
      </c>
      <c r="C38" s="39" t="s">
        <v>40</v>
      </c>
      <c r="D38" s="39" t="s">
        <v>7</v>
      </c>
      <c r="E38" s="39" t="s">
        <v>32</v>
      </c>
      <c r="F38" s="39"/>
      <c r="G38" s="39" t="s">
        <v>97</v>
      </c>
      <c r="H38" s="40"/>
      <c r="I38" s="66">
        <v>42369</v>
      </c>
      <c r="J38" s="49">
        <v>2469000</v>
      </c>
      <c r="K38" s="39" t="s">
        <v>618</v>
      </c>
      <c r="L38" s="47">
        <f t="shared" si="0"/>
        <v>2920</v>
      </c>
      <c r="M38" s="67">
        <f t="shared" si="1"/>
        <v>845.54794520547944</v>
      </c>
      <c r="N38" s="68">
        <v>43131</v>
      </c>
      <c r="O38" s="47">
        <f t="shared" si="2"/>
        <v>762</v>
      </c>
      <c r="P38" s="69">
        <f t="shared" si="3"/>
        <v>644307.53424657532</v>
      </c>
      <c r="Q38" s="68">
        <v>43159</v>
      </c>
      <c r="R38" s="47">
        <f t="shared" si="4"/>
        <v>28</v>
      </c>
      <c r="S38" s="69">
        <f t="shared" si="5"/>
        <v>23675.342465753423</v>
      </c>
    </row>
    <row r="39" spans="1:19" s="47" customFormat="1" x14ac:dyDescent="0.25">
      <c r="A39" s="39">
        <v>37</v>
      </c>
      <c r="B39" s="39" t="s">
        <v>8</v>
      </c>
      <c r="C39" s="39" t="s">
        <v>40</v>
      </c>
      <c r="D39" s="39" t="s">
        <v>13</v>
      </c>
      <c r="E39" s="39" t="s">
        <v>32</v>
      </c>
      <c r="F39" s="39"/>
      <c r="G39" s="39" t="s">
        <v>98</v>
      </c>
      <c r="H39" s="40"/>
      <c r="I39" s="66">
        <v>42369</v>
      </c>
      <c r="J39" s="49">
        <v>2469000</v>
      </c>
      <c r="K39" s="39" t="s">
        <v>618</v>
      </c>
      <c r="L39" s="47">
        <f t="shared" si="0"/>
        <v>2920</v>
      </c>
      <c r="M39" s="67">
        <f t="shared" si="1"/>
        <v>845.54794520547944</v>
      </c>
      <c r="N39" s="68">
        <v>43131</v>
      </c>
      <c r="O39" s="47">
        <f t="shared" si="2"/>
        <v>762</v>
      </c>
      <c r="P39" s="69">
        <f t="shared" si="3"/>
        <v>644307.53424657532</v>
      </c>
      <c r="Q39" s="68">
        <v>43159</v>
      </c>
      <c r="R39" s="47">
        <f t="shared" si="4"/>
        <v>28</v>
      </c>
      <c r="S39" s="69">
        <f t="shared" si="5"/>
        <v>23675.342465753423</v>
      </c>
    </row>
    <row r="40" spans="1:19" x14ac:dyDescent="0.25">
      <c r="A40" s="17">
        <v>38</v>
      </c>
      <c r="B40" s="17" t="s">
        <v>8</v>
      </c>
      <c r="C40" s="17" t="s">
        <v>40</v>
      </c>
      <c r="D40" s="17" t="s">
        <v>14</v>
      </c>
      <c r="E40" s="17" t="s">
        <v>32</v>
      </c>
      <c r="F40" s="17"/>
      <c r="G40" s="17" t="s">
        <v>99</v>
      </c>
      <c r="H40" s="18"/>
      <c r="I40" s="19">
        <v>42369</v>
      </c>
      <c r="J40" s="64">
        <v>2469000</v>
      </c>
      <c r="K40" s="17" t="s">
        <v>618</v>
      </c>
      <c r="L40">
        <f t="shared" si="0"/>
        <v>2920</v>
      </c>
      <c r="M40" s="25">
        <f t="shared" si="1"/>
        <v>845.54794520547944</v>
      </c>
      <c r="N40" s="27">
        <v>43131</v>
      </c>
      <c r="O40">
        <f t="shared" si="2"/>
        <v>762</v>
      </c>
      <c r="P40" s="28">
        <f t="shared" si="3"/>
        <v>644307.53424657532</v>
      </c>
      <c r="Q40" s="27">
        <v>43159</v>
      </c>
      <c r="R40">
        <f t="shared" si="4"/>
        <v>28</v>
      </c>
      <c r="S40" s="28">
        <f t="shared" si="5"/>
        <v>23675.342465753423</v>
      </c>
    </row>
    <row r="41" spans="1:19" x14ac:dyDescent="0.25">
      <c r="A41" s="17">
        <v>39</v>
      </c>
      <c r="B41" s="17" t="s">
        <v>8</v>
      </c>
      <c r="C41" s="17" t="s">
        <v>40</v>
      </c>
      <c r="D41" s="17" t="s">
        <v>15</v>
      </c>
      <c r="E41" s="17" t="s">
        <v>32</v>
      </c>
      <c r="F41" s="17"/>
      <c r="G41" s="17" t="s">
        <v>100</v>
      </c>
      <c r="H41" s="18"/>
      <c r="I41" s="19">
        <v>42369</v>
      </c>
      <c r="J41" s="64">
        <v>2469000</v>
      </c>
      <c r="K41" s="17" t="s">
        <v>618</v>
      </c>
      <c r="L41">
        <f t="shared" si="0"/>
        <v>2920</v>
      </c>
      <c r="M41" s="25">
        <f t="shared" si="1"/>
        <v>845.54794520547944</v>
      </c>
      <c r="N41" s="27">
        <v>43131</v>
      </c>
      <c r="O41">
        <f t="shared" si="2"/>
        <v>762</v>
      </c>
      <c r="P41" s="28">
        <f t="shared" si="3"/>
        <v>644307.53424657532</v>
      </c>
      <c r="Q41" s="27">
        <v>43159</v>
      </c>
      <c r="R41">
        <f t="shared" si="4"/>
        <v>28</v>
      </c>
      <c r="S41" s="28">
        <f t="shared" si="5"/>
        <v>23675.342465753423</v>
      </c>
    </row>
    <row r="42" spans="1:19" s="47" customFormat="1" x14ac:dyDescent="0.25">
      <c r="A42" s="39">
        <v>40</v>
      </c>
      <c r="B42" s="39" t="s">
        <v>8</v>
      </c>
      <c r="C42" s="39" t="s">
        <v>101</v>
      </c>
      <c r="D42" s="39" t="s">
        <v>7</v>
      </c>
      <c r="E42" s="39" t="s">
        <v>32</v>
      </c>
      <c r="F42" s="39"/>
      <c r="G42" s="39" t="s">
        <v>102</v>
      </c>
      <c r="H42" s="40"/>
      <c r="I42" s="66">
        <v>42369</v>
      </c>
      <c r="J42" s="65">
        <v>1646000</v>
      </c>
      <c r="K42" s="39" t="s">
        <v>618</v>
      </c>
      <c r="L42" s="47">
        <f t="shared" si="0"/>
        <v>2920</v>
      </c>
      <c r="M42" s="67">
        <f t="shared" si="1"/>
        <v>563.69863013698625</v>
      </c>
      <c r="N42" s="68">
        <v>43131</v>
      </c>
      <c r="O42" s="47">
        <f t="shared" si="2"/>
        <v>762</v>
      </c>
      <c r="P42" s="69">
        <f t="shared" si="3"/>
        <v>429538.35616438353</v>
      </c>
      <c r="Q42" s="68">
        <v>43159</v>
      </c>
      <c r="R42" s="47">
        <f t="shared" si="4"/>
        <v>28</v>
      </c>
      <c r="S42" s="69">
        <f t="shared" si="5"/>
        <v>15783.561643835616</v>
      </c>
    </row>
    <row r="43" spans="1:19" s="47" customFormat="1" x14ac:dyDescent="0.25">
      <c r="A43" s="39">
        <v>41</v>
      </c>
      <c r="B43" s="39" t="s">
        <v>8</v>
      </c>
      <c r="C43" s="39" t="s">
        <v>101</v>
      </c>
      <c r="D43" s="39" t="s">
        <v>13</v>
      </c>
      <c r="E43" s="39" t="s">
        <v>32</v>
      </c>
      <c r="F43" s="39"/>
      <c r="G43" s="39" t="s">
        <v>103</v>
      </c>
      <c r="H43" s="40"/>
      <c r="I43" s="66">
        <v>42369</v>
      </c>
      <c r="J43" s="65">
        <v>1646000</v>
      </c>
      <c r="K43" s="39" t="s">
        <v>618</v>
      </c>
      <c r="L43" s="47">
        <f t="shared" si="0"/>
        <v>2920</v>
      </c>
      <c r="M43" s="67">
        <f t="shared" si="1"/>
        <v>563.69863013698625</v>
      </c>
      <c r="N43" s="68">
        <v>43131</v>
      </c>
      <c r="O43" s="47">
        <f t="shared" si="2"/>
        <v>762</v>
      </c>
      <c r="P43" s="69">
        <f t="shared" si="3"/>
        <v>429538.35616438353</v>
      </c>
      <c r="Q43" s="68">
        <v>43159</v>
      </c>
      <c r="R43" s="47">
        <f t="shared" si="4"/>
        <v>28</v>
      </c>
      <c r="S43" s="69">
        <f t="shared" si="5"/>
        <v>15783.561643835616</v>
      </c>
    </row>
    <row r="44" spans="1:19" s="47" customFormat="1" x14ac:dyDescent="0.25">
      <c r="A44" s="39">
        <v>42</v>
      </c>
      <c r="B44" s="39" t="s">
        <v>8</v>
      </c>
      <c r="C44" s="39" t="s">
        <v>101</v>
      </c>
      <c r="D44" s="39" t="s">
        <v>14</v>
      </c>
      <c r="E44" s="39" t="s">
        <v>32</v>
      </c>
      <c r="F44" s="39"/>
      <c r="G44" s="39" t="s">
        <v>104</v>
      </c>
      <c r="H44" s="40"/>
      <c r="I44" s="66">
        <v>42369</v>
      </c>
      <c r="J44" s="65">
        <v>1646000</v>
      </c>
      <c r="K44" s="39" t="s">
        <v>618</v>
      </c>
      <c r="L44" s="47">
        <f t="shared" si="0"/>
        <v>2920</v>
      </c>
      <c r="M44" s="67">
        <f t="shared" si="1"/>
        <v>563.69863013698625</v>
      </c>
      <c r="N44" s="68">
        <v>43131</v>
      </c>
      <c r="O44" s="47">
        <f t="shared" si="2"/>
        <v>762</v>
      </c>
      <c r="P44" s="69">
        <f t="shared" si="3"/>
        <v>429538.35616438353</v>
      </c>
      <c r="Q44" s="68">
        <v>43159</v>
      </c>
      <c r="R44" s="47">
        <f t="shared" si="4"/>
        <v>28</v>
      </c>
      <c r="S44" s="69">
        <f t="shared" si="5"/>
        <v>15783.561643835616</v>
      </c>
    </row>
    <row r="45" spans="1:19" s="47" customFormat="1" x14ac:dyDescent="0.25">
      <c r="A45" s="39">
        <v>43</v>
      </c>
      <c r="B45" s="39" t="s">
        <v>8</v>
      </c>
      <c r="C45" s="39" t="s">
        <v>101</v>
      </c>
      <c r="D45" s="39" t="s">
        <v>15</v>
      </c>
      <c r="E45" s="39" t="s">
        <v>32</v>
      </c>
      <c r="F45" s="39"/>
      <c r="G45" s="39" t="s">
        <v>105</v>
      </c>
      <c r="H45" s="40"/>
      <c r="I45" s="66">
        <v>42369</v>
      </c>
      <c r="J45" s="65">
        <v>1646000</v>
      </c>
      <c r="K45" s="39" t="s">
        <v>618</v>
      </c>
      <c r="L45" s="47">
        <f t="shared" si="0"/>
        <v>2920</v>
      </c>
      <c r="M45" s="67">
        <f t="shared" si="1"/>
        <v>563.69863013698625</v>
      </c>
      <c r="N45" s="68">
        <v>43131</v>
      </c>
      <c r="O45" s="47">
        <f t="shared" si="2"/>
        <v>762</v>
      </c>
      <c r="P45" s="69">
        <f t="shared" si="3"/>
        <v>429538.35616438353</v>
      </c>
      <c r="Q45" s="68">
        <v>43159</v>
      </c>
      <c r="R45" s="47">
        <f t="shared" si="4"/>
        <v>28</v>
      </c>
      <c r="S45" s="69">
        <f t="shared" si="5"/>
        <v>15783.561643835616</v>
      </c>
    </row>
    <row r="46" spans="1:19" s="47" customFormat="1" x14ac:dyDescent="0.25">
      <c r="A46" s="39">
        <v>44</v>
      </c>
      <c r="B46" s="39" t="s">
        <v>8</v>
      </c>
      <c r="C46" s="39" t="s">
        <v>101</v>
      </c>
      <c r="D46" s="39" t="s">
        <v>16</v>
      </c>
      <c r="E46" s="39" t="s">
        <v>32</v>
      </c>
      <c r="F46" s="39"/>
      <c r="G46" s="39" t="s">
        <v>106</v>
      </c>
      <c r="H46" s="40"/>
      <c r="I46" s="66">
        <v>42369</v>
      </c>
      <c r="J46" s="65">
        <v>1646000</v>
      </c>
      <c r="K46" s="39" t="s">
        <v>618</v>
      </c>
      <c r="L46" s="47">
        <f t="shared" si="0"/>
        <v>2920</v>
      </c>
      <c r="M46" s="67">
        <f t="shared" si="1"/>
        <v>563.69863013698625</v>
      </c>
      <c r="N46" s="68">
        <v>43131</v>
      </c>
      <c r="O46" s="47">
        <f t="shared" si="2"/>
        <v>762</v>
      </c>
      <c r="P46" s="69">
        <f t="shared" si="3"/>
        <v>429538.35616438353</v>
      </c>
      <c r="Q46" s="68">
        <v>43159</v>
      </c>
      <c r="R46" s="47">
        <f t="shared" si="4"/>
        <v>28</v>
      </c>
      <c r="S46" s="69">
        <f t="shared" si="5"/>
        <v>15783.561643835616</v>
      </c>
    </row>
    <row r="47" spans="1:19" s="47" customFormat="1" x14ac:dyDescent="0.25">
      <c r="A47" s="39">
        <v>45</v>
      </c>
      <c r="B47" s="39" t="s">
        <v>8</v>
      </c>
      <c r="C47" s="39" t="s">
        <v>101</v>
      </c>
      <c r="D47" s="39" t="s">
        <v>17</v>
      </c>
      <c r="E47" s="39" t="s">
        <v>32</v>
      </c>
      <c r="F47" s="39"/>
      <c r="G47" s="39" t="s">
        <v>107</v>
      </c>
      <c r="H47" s="40"/>
      <c r="I47" s="66">
        <v>42369</v>
      </c>
      <c r="J47" s="65">
        <v>1646000</v>
      </c>
      <c r="K47" s="39" t="s">
        <v>618</v>
      </c>
      <c r="L47" s="47">
        <f t="shared" si="0"/>
        <v>2920</v>
      </c>
      <c r="M47" s="67">
        <f t="shared" si="1"/>
        <v>563.69863013698625</v>
      </c>
      <c r="N47" s="68">
        <v>43131</v>
      </c>
      <c r="O47" s="47">
        <f t="shared" si="2"/>
        <v>762</v>
      </c>
      <c r="P47" s="69">
        <f t="shared" si="3"/>
        <v>429538.35616438353</v>
      </c>
      <c r="Q47" s="68">
        <v>43159</v>
      </c>
      <c r="R47" s="47">
        <f t="shared" si="4"/>
        <v>28</v>
      </c>
      <c r="S47" s="69">
        <f t="shared" si="5"/>
        <v>15783.561643835616</v>
      </c>
    </row>
    <row r="48" spans="1:19" s="47" customFormat="1" x14ac:dyDescent="0.25">
      <c r="A48" s="39">
        <v>46</v>
      </c>
      <c r="B48" s="39" t="s">
        <v>8</v>
      </c>
      <c r="C48" s="39" t="s">
        <v>101</v>
      </c>
      <c r="D48" s="39" t="s">
        <v>18</v>
      </c>
      <c r="E48" s="39" t="s">
        <v>32</v>
      </c>
      <c r="F48" s="39"/>
      <c r="G48" s="39" t="s">
        <v>108</v>
      </c>
      <c r="H48" s="40"/>
      <c r="I48" s="66">
        <v>42369</v>
      </c>
      <c r="J48" s="65">
        <v>1646000</v>
      </c>
      <c r="K48" s="39" t="s">
        <v>618</v>
      </c>
      <c r="L48" s="47">
        <f t="shared" si="0"/>
        <v>2920</v>
      </c>
      <c r="M48" s="67">
        <f t="shared" si="1"/>
        <v>563.69863013698625</v>
      </c>
      <c r="N48" s="68">
        <v>43131</v>
      </c>
      <c r="O48" s="47">
        <f t="shared" si="2"/>
        <v>762</v>
      </c>
      <c r="P48" s="69">
        <f t="shared" si="3"/>
        <v>429538.35616438353</v>
      </c>
      <c r="Q48" s="68">
        <v>43159</v>
      </c>
      <c r="R48" s="47">
        <f t="shared" si="4"/>
        <v>28</v>
      </c>
      <c r="S48" s="69">
        <f t="shared" si="5"/>
        <v>15783.561643835616</v>
      </c>
    </row>
    <row r="49" spans="1:19" s="47" customFormat="1" x14ac:dyDescent="0.25">
      <c r="A49" s="39">
        <v>47</v>
      </c>
      <c r="B49" s="39" t="s">
        <v>8</v>
      </c>
      <c r="C49" s="39" t="s">
        <v>101</v>
      </c>
      <c r="D49" s="39" t="s">
        <v>19</v>
      </c>
      <c r="E49" s="39" t="s">
        <v>32</v>
      </c>
      <c r="F49" s="39"/>
      <c r="G49" s="39" t="s">
        <v>109</v>
      </c>
      <c r="H49" s="40"/>
      <c r="I49" s="66">
        <v>42369</v>
      </c>
      <c r="J49" s="65">
        <v>1646000</v>
      </c>
      <c r="K49" s="39" t="s">
        <v>618</v>
      </c>
      <c r="L49" s="47">
        <f t="shared" si="0"/>
        <v>2920</v>
      </c>
      <c r="M49" s="67">
        <f t="shared" si="1"/>
        <v>563.69863013698625</v>
      </c>
      <c r="N49" s="68">
        <v>43131</v>
      </c>
      <c r="O49" s="47">
        <f t="shared" si="2"/>
        <v>762</v>
      </c>
      <c r="P49" s="69">
        <f t="shared" si="3"/>
        <v>429538.35616438353</v>
      </c>
      <c r="Q49" s="68">
        <v>43159</v>
      </c>
      <c r="R49" s="47">
        <f t="shared" si="4"/>
        <v>28</v>
      </c>
      <c r="S49" s="69">
        <f t="shared" si="5"/>
        <v>15783.561643835616</v>
      </c>
    </row>
    <row r="50" spans="1:19" s="47" customFormat="1" x14ac:dyDescent="0.25">
      <c r="A50" s="39">
        <v>48</v>
      </c>
      <c r="B50" s="39" t="s">
        <v>8</v>
      </c>
      <c r="C50" s="39" t="s">
        <v>101</v>
      </c>
      <c r="D50" s="39" t="s">
        <v>20</v>
      </c>
      <c r="E50" s="39" t="s">
        <v>32</v>
      </c>
      <c r="F50" s="39"/>
      <c r="G50" s="39" t="s">
        <v>110</v>
      </c>
      <c r="H50" s="40"/>
      <c r="I50" s="66">
        <v>42369</v>
      </c>
      <c r="J50" s="65">
        <v>1646000</v>
      </c>
      <c r="K50" s="39" t="s">
        <v>618</v>
      </c>
      <c r="L50" s="47">
        <f t="shared" si="0"/>
        <v>2920</v>
      </c>
      <c r="M50" s="67">
        <f t="shared" si="1"/>
        <v>563.69863013698625</v>
      </c>
      <c r="N50" s="68">
        <v>43131</v>
      </c>
      <c r="O50" s="47">
        <f t="shared" si="2"/>
        <v>762</v>
      </c>
      <c r="P50" s="69">
        <f t="shared" si="3"/>
        <v>429538.35616438353</v>
      </c>
      <c r="Q50" s="68">
        <v>43159</v>
      </c>
      <c r="R50" s="47">
        <f t="shared" si="4"/>
        <v>28</v>
      </c>
      <c r="S50" s="69">
        <f t="shared" si="5"/>
        <v>15783.561643835616</v>
      </c>
    </row>
    <row r="51" spans="1:19" s="47" customFormat="1" x14ac:dyDescent="0.25">
      <c r="A51" s="39">
        <v>49</v>
      </c>
      <c r="B51" s="39" t="s">
        <v>8</v>
      </c>
      <c r="C51" s="39" t="s">
        <v>101</v>
      </c>
      <c r="D51" s="39" t="s">
        <v>21</v>
      </c>
      <c r="E51" s="39" t="s">
        <v>32</v>
      </c>
      <c r="F51" s="39"/>
      <c r="G51" s="39" t="s">
        <v>111</v>
      </c>
      <c r="H51" s="40"/>
      <c r="I51" s="66">
        <v>42369</v>
      </c>
      <c r="J51" s="65">
        <v>1646000</v>
      </c>
      <c r="K51" s="39" t="s">
        <v>618</v>
      </c>
      <c r="L51" s="47">
        <f t="shared" si="0"/>
        <v>2920</v>
      </c>
      <c r="M51" s="67">
        <f t="shared" si="1"/>
        <v>563.69863013698625</v>
      </c>
      <c r="N51" s="68">
        <v>43131</v>
      </c>
      <c r="O51" s="47">
        <f t="shared" si="2"/>
        <v>762</v>
      </c>
      <c r="P51" s="69">
        <f t="shared" si="3"/>
        <v>429538.35616438353</v>
      </c>
      <c r="Q51" s="68">
        <v>43159</v>
      </c>
      <c r="R51" s="47">
        <f t="shared" si="4"/>
        <v>28</v>
      </c>
      <c r="S51" s="69">
        <f t="shared" si="5"/>
        <v>15783.561643835616</v>
      </c>
    </row>
    <row r="52" spans="1:19" s="47" customFormat="1" x14ac:dyDescent="0.25">
      <c r="A52" s="39">
        <v>50</v>
      </c>
      <c r="B52" s="39" t="s">
        <v>8</v>
      </c>
      <c r="C52" s="39" t="s">
        <v>112</v>
      </c>
      <c r="D52" s="39" t="s">
        <v>7</v>
      </c>
      <c r="E52" s="39" t="s">
        <v>9</v>
      </c>
      <c r="F52" s="39"/>
      <c r="G52" s="39" t="s">
        <v>113</v>
      </c>
      <c r="H52" s="40"/>
      <c r="I52" s="66">
        <v>43091</v>
      </c>
      <c r="J52" s="49">
        <v>752800</v>
      </c>
      <c r="K52" s="39" t="s">
        <v>618</v>
      </c>
      <c r="L52" s="47">
        <f t="shared" si="0"/>
        <v>2920</v>
      </c>
      <c r="M52" s="67">
        <f t="shared" si="1"/>
        <v>257.8082191780822</v>
      </c>
      <c r="N52" s="68">
        <v>43131</v>
      </c>
      <c r="O52" s="47">
        <f t="shared" si="2"/>
        <v>40</v>
      </c>
      <c r="P52" s="69">
        <f t="shared" si="3"/>
        <v>10312.328767123288</v>
      </c>
      <c r="Q52" s="68">
        <v>43159</v>
      </c>
      <c r="R52" s="47">
        <f t="shared" si="4"/>
        <v>28</v>
      </c>
      <c r="S52" s="69">
        <f t="shared" si="5"/>
        <v>7218.6301369863013</v>
      </c>
    </row>
    <row r="53" spans="1:19" s="47" customFormat="1" x14ac:dyDescent="0.25">
      <c r="A53" s="39">
        <v>51</v>
      </c>
      <c r="B53" s="39" t="s">
        <v>8</v>
      </c>
      <c r="C53" s="39" t="s">
        <v>112</v>
      </c>
      <c r="D53" s="39" t="s">
        <v>13</v>
      </c>
      <c r="E53" s="39" t="s">
        <v>9</v>
      </c>
      <c r="F53" s="39"/>
      <c r="G53" s="39" t="s">
        <v>114</v>
      </c>
      <c r="H53" s="40"/>
      <c r="I53" s="66">
        <v>43091</v>
      </c>
      <c r="J53" s="49">
        <v>752800</v>
      </c>
      <c r="K53" s="39" t="s">
        <v>618</v>
      </c>
      <c r="L53" s="47">
        <f t="shared" si="0"/>
        <v>2920</v>
      </c>
      <c r="M53" s="67">
        <f t="shared" si="1"/>
        <v>257.8082191780822</v>
      </c>
      <c r="N53" s="68">
        <v>43131</v>
      </c>
      <c r="O53" s="47">
        <f t="shared" si="2"/>
        <v>40</v>
      </c>
      <c r="P53" s="69">
        <f t="shared" si="3"/>
        <v>10312.328767123288</v>
      </c>
      <c r="Q53" s="68">
        <v>43159</v>
      </c>
      <c r="R53" s="47">
        <f t="shared" si="4"/>
        <v>28</v>
      </c>
      <c r="S53" s="69">
        <f t="shared" si="5"/>
        <v>7218.6301369863013</v>
      </c>
    </row>
    <row r="54" spans="1:19" s="47" customFormat="1" x14ac:dyDescent="0.25">
      <c r="A54" s="39">
        <v>52</v>
      </c>
      <c r="B54" s="39" t="s">
        <v>8</v>
      </c>
      <c r="C54" s="39" t="s">
        <v>112</v>
      </c>
      <c r="D54" s="39" t="s">
        <v>14</v>
      </c>
      <c r="E54" s="39" t="s">
        <v>9</v>
      </c>
      <c r="F54" s="39"/>
      <c r="G54" s="39" t="s">
        <v>115</v>
      </c>
      <c r="H54" s="40"/>
      <c r="I54" s="66">
        <v>43091</v>
      </c>
      <c r="J54" s="49">
        <v>752800</v>
      </c>
      <c r="K54" s="39" t="s">
        <v>618</v>
      </c>
      <c r="L54" s="47">
        <f t="shared" si="0"/>
        <v>2920</v>
      </c>
      <c r="M54" s="67">
        <f t="shared" si="1"/>
        <v>257.8082191780822</v>
      </c>
      <c r="N54" s="68">
        <v>43131</v>
      </c>
      <c r="O54" s="47">
        <f t="shared" si="2"/>
        <v>40</v>
      </c>
      <c r="P54" s="69">
        <f t="shared" si="3"/>
        <v>10312.328767123288</v>
      </c>
      <c r="Q54" s="68">
        <v>43159</v>
      </c>
      <c r="R54" s="47">
        <f t="shared" si="4"/>
        <v>28</v>
      </c>
      <c r="S54" s="69">
        <f t="shared" si="5"/>
        <v>7218.6301369863013</v>
      </c>
    </row>
    <row r="55" spans="1:19" s="47" customFormat="1" x14ac:dyDescent="0.25">
      <c r="A55" s="39">
        <v>53</v>
      </c>
      <c r="B55" s="39" t="s">
        <v>8</v>
      </c>
      <c r="C55" s="39" t="s">
        <v>112</v>
      </c>
      <c r="D55" s="39" t="s">
        <v>15</v>
      </c>
      <c r="E55" s="39" t="s">
        <v>9</v>
      </c>
      <c r="F55" s="39"/>
      <c r="G55" s="39" t="s">
        <v>116</v>
      </c>
      <c r="H55" s="40"/>
      <c r="I55" s="66">
        <v>43091</v>
      </c>
      <c r="J55" s="49">
        <v>752800</v>
      </c>
      <c r="K55" s="39" t="s">
        <v>618</v>
      </c>
      <c r="L55" s="47">
        <f t="shared" si="0"/>
        <v>2920</v>
      </c>
      <c r="M55" s="67">
        <f t="shared" si="1"/>
        <v>257.8082191780822</v>
      </c>
      <c r="N55" s="68">
        <v>43131</v>
      </c>
      <c r="O55" s="47">
        <f t="shared" si="2"/>
        <v>40</v>
      </c>
      <c r="P55" s="69">
        <f t="shared" si="3"/>
        <v>10312.328767123288</v>
      </c>
      <c r="Q55" s="68">
        <v>43159</v>
      </c>
      <c r="R55" s="47">
        <f t="shared" si="4"/>
        <v>28</v>
      </c>
      <c r="S55" s="69">
        <f t="shared" si="5"/>
        <v>7218.6301369863013</v>
      </c>
    </row>
    <row r="56" spans="1:19" s="47" customFormat="1" x14ac:dyDescent="0.25">
      <c r="A56" s="39">
        <v>54</v>
      </c>
      <c r="B56" s="39" t="s">
        <v>8</v>
      </c>
      <c r="C56" s="39" t="s">
        <v>112</v>
      </c>
      <c r="D56" s="39" t="s">
        <v>16</v>
      </c>
      <c r="E56" s="39" t="s">
        <v>9</v>
      </c>
      <c r="F56" s="39"/>
      <c r="G56" s="39" t="s">
        <v>117</v>
      </c>
      <c r="H56" s="40"/>
      <c r="I56" s="66">
        <v>43091</v>
      </c>
      <c r="J56" s="49">
        <v>752800</v>
      </c>
      <c r="K56" s="39" t="s">
        <v>618</v>
      </c>
      <c r="L56" s="47">
        <f t="shared" si="0"/>
        <v>2920</v>
      </c>
      <c r="M56" s="67">
        <f t="shared" si="1"/>
        <v>257.8082191780822</v>
      </c>
      <c r="N56" s="68">
        <v>43131</v>
      </c>
      <c r="O56" s="47">
        <f t="shared" si="2"/>
        <v>40</v>
      </c>
      <c r="P56" s="69">
        <f t="shared" si="3"/>
        <v>10312.328767123288</v>
      </c>
      <c r="Q56" s="68">
        <v>43159</v>
      </c>
      <c r="R56" s="47">
        <f t="shared" si="4"/>
        <v>28</v>
      </c>
      <c r="S56" s="69">
        <f t="shared" si="5"/>
        <v>7218.6301369863013</v>
      </c>
    </row>
    <row r="57" spans="1:19" s="47" customFormat="1" x14ac:dyDescent="0.25">
      <c r="A57" s="39">
        <v>55</v>
      </c>
      <c r="B57" s="39" t="s">
        <v>8</v>
      </c>
      <c r="C57" s="39" t="s">
        <v>112</v>
      </c>
      <c r="D57" s="39" t="s">
        <v>17</v>
      </c>
      <c r="E57" s="39" t="s">
        <v>9</v>
      </c>
      <c r="F57" s="39"/>
      <c r="G57" s="39" t="s">
        <v>118</v>
      </c>
      <c r="H57" s="40"/>
      <c r="I57" s="66">
        <v>43091</v>
      </c>
      <c r="J57" s="49">
        <v>752800</v>
      </c>
      <c r="K57" s="39" t="s">
        <v>618</v>
      </c>
      <c r="L57" s="47">
        <f t="shared" si="0"/>
        <v>2920</v>
      </c>
      <c r="M57" s="67">
        <f t="shared" si="1"/>
        <v>257.8082191780822</v>
      </c>
      <c r="N57" s="68">
        <v>43131</v>
      </c>
      <c r="O57" s="47">
        <f t="shared" si="2"/>
        <v>40</v>
      </c>
      <c r="P57" s="69">
        <f t="shared" si="3"/>
        <v>10312.328767123288</v>
      </c>
      <c r="Q57" s="68">
        <v>43159</v>
      </c>
      <c r="R57" s="47">
        <f t="shared" si="4"/>
        <v>28</v>
      </c>
      <c r="S57" s="69">
        <f t="shared" si="5"/>
        <v>7218.6301369863013</v>
      </c>
    </row>
    <row r="58" spans="1:19" s="47" customFormat="1" x14ac:dyDescent="0.25">
      <c r="A58" s="39">
        <v>56</v>
      </c>
      <c r="B58" s="39" t="s">
        <v>8</v>
      </c>
      <c r="C58" s="39" t="s">
        <v>112</v>
      </c>
      <c r="D58" s="39" t="s">
        <v>18</v>
      </c>
      <c r="E58" s="39" t="s">
        <v>9</v>
      </c>
      <c r="F58" s="39"/>
      <c r="G58" s="39" t="s">
        <v>119</v>
      </c>
      <c r="H58" s="40"/>
      <c r="I58" s="66">
        <v>43091</v>
      </c>
      <c r="J58" s="49">
        <v>752800</v>
      </c>
      <c r="K58" s="39" t="s">
        <v>618</v>
      </c>
      <c r="L58" s="47">
        <f t="shared" si="0"/>
        <v>2920</v>
      </c>
      <c r="M58" s="67">
        <f t="shared" si="1"/>
        <v>257.8082191780822</v>
      </c>
      <c r="N58" s="68">
        <v>43131</v>
      </c>
      <c r="O58" s="47">
        <f t="shared" si="2"/>
        <v>40</v>
      </c>
      <c r="P58" s="69">
        <f t="shared" si="3"/>
        <v>10312.328767123288</v>
      </c>
      <c r="Q58" s="68">
        <v>43159</v>
      </c>
      <c r="R58" s="47">
        <f t="shared" si="4"/>
        <v>28</v>
      </c>
      <c r="S58" s="69">
        <f t="shared" si="5"/>
        <v>7218.6301369863013</v>
      </c>
    </row>
    <row r="59" spans="1:19" s="47" customFormat="1" x14ac:dyDescent="0.25">
      <c r="A59" s="39">
        <v>57</v>
      </c>
      <c r="B59" s="39" t="s">
        <v>8</v>
      </c>
      <c r="C59" s="39" t="s">
        <v>112</v>
      </c>
      <c r="D59" s="39" t="s">
        <v>19</v>
      </c>
      <c r="E59" s="39" t="s">
        <v>9</v>
      </c>
      <c r="F59" s="39"/>
      <c r="G59" s="39" t="s">
        <v>120</v>
      </c>
      <c r="H59" s="40"/>
      <c r="I59" s="66">
        <v>43091</v>
      </c>
      <c r="J59" s="49">
        <v>752800</v>
      </c>
      <c r="K59" s="39" t="s">
        <v>618</v>
      </c>
      <c r="L59" s="47">
        <f t="shared" si="0"/>
        <v>2920</v>
      </c>
      <c r="M59" s="67">
        <f t="shared" si="1"/>
        <v>257.8082191780822</v>
      </c>
      <c r="N59" s="68">
        <v>43131</v>
      </c>
      <c r="O59" s="47">
        <f t="shared" si="2"/>
        <v>40</v>
      </c>
      <c r="P59" s="69">
        <f t="shared" si="3"/>
        <v>10312.328767123288</v>
      </c>
      <c r="Q59" s="68">
        <v>43159</v>
      </c>
      <c r="R59" s="47">
        <f t="shared" si="4"/>
        <v>28</v>
      </c>
      <c r="S59" s="69">
        <f t="shared" si="5"/>
        <v>7218.6301369863013</v>
      </c>
    </row>
    <row r="60" spans="1:19" s="47" customFormat="1" x14ac:dyDescent="0.25">
      <c r="A60" s="39">
        <v>58</v>
      </c>
      <c r="B60" s="39" t="s">
        <v>8</v>
      </c>
      <c r="C60" s="39" t="s">
        <v>112</v>
      </c>
      <c r="D60" s="39" t="s">
        <v>20</v>
      </c>
      <c r="E60" s="39" t="s">
        <v>9</v>
      </c>
      <c r="F60" s="39"/>
      <c r="G60" s="39" t="s">
        <v>121</v>
      </c>
      <c r="H60" s="40"/>
      <c r="I60" s="66">
        <v>43091</v>
      </c>
      <c r="J60" s="49">
        <v>752800</v>
      </c>
      <c r="K60" s="39" t="s">
        <v>618</v>
      </c>
      <c r="L60" s="47">
        <f t="shared" si="0"/>
        <v>2920</v>
      </c>
      <c r="M60" s="67">
        <f t="shared" si="1"/>
        <v>257.8082191780822</v>
      </c>
      <c r="N60" s="68">
        <v>43131</v>
      </c>
      <c r="O60" s="47">
        <f t="shared" si="2"/>
        <v>40</v>
      </c>
      <c r="P60" s="69">
        <f t="shared" si="3"/>
        <v>10312.328767123288</v>
      </c>
      <c r="Q60" s="68">
        <v>43159</v>
      </c>
      <c r="R60" s="47">
        <f t="shared" si="4"/>
        <v>28</v>
      </c>
      <c r="S60" s="69">
        <f t="shared" si="5"/>
        <v>7218.6301369863013</v>
      </c>
    </row>
    <row r="61" spans="1:19" s="47" customFormat="1" x14ac:dyDescent="0.25">
      <c r="A61" s="39">
        <v>59</v>
      </c>
      <c r="B61" s="39" t="s">
        <v>8</v>
      </c>
      <c r="C61" s="39" t="s">
        <v>112</v>
      </c>
      <c r="D61" s="39" t="s">
        <v>21</v>
      </c>
      <c r="E61" s="39" t="s">
        <v>9</v>
      </c>
      <c r="F61" s="39"/>
      <c r="G61" s="39" t="s">
        <v>122</v>
      </c>
      <c r="H61" s="40"/>
      <c r="I61" s="66">
        <v>43091</v>
      </c>
      <c r="J61" s="49">
        <v>752800</v>
      </c>
      <c r="K61" s="39" t="s">
        <v>618</v>
      </c>
      <c r="L61" s="47">
        <f t="shared" si="0"/>
        <v>2920</v>
      </c>
      <c r="M61" s="67">
        <f t="shared" si="1"/>
        <v>257.8082191780822</v>
      </c>
      <c r="N61" s="68">
        <v>43131</v>
      </c>
      <c r="O61" s="47">
        <f t="shared" si="2"/>
        <v>40</v>
      </c>
      <c r="P61" s="69">
        <f t="shared" si="3"/>
        <v>10312.328767123288</v>
      </c>
      <c r="Q61" s="68">
        <v>43159</v>
      </c>
      <c r="R61" s="47">
        <f t="shared" si="4"/>
        <v>28</v>
      </c>
      <c r="S61" s="69">
        <f t="shared" si="5"/>
        <v>7218.6301369863013</v>
      </c>
    </row>
    <row r="62" spans="1:19" s="47" customFormat="1" x14ac:dyDescent="0.25">
      <c r="A62" s="39">
        <v>60</v>
      </c>
      <c r="B62" s="39" t="s">
        <v>8</v>
      </c>
      <c r="C62" s="39" t="s">
        <v>112</v>
      </c>
      <c r="D62" s="39" t="s">
        <v>22</v>
      </c>
      <c r="E62" s="39" t="s">
        <v>9</v>
      </c>
      <c r="F62" s="39"/>
      <c r="G62" s="39" t="s">
        <v>123</v>
      </c>
      <c r="H62" s="40"/>
      <c r="I62" s="66">
        <v>42369</v>
      </c>
      <c r="J62" s="49">
        <v>823000</v>
      </c>
      <c r="K62" s="39" t="s">
        <v>618</v>
      </c>
      <c r="L62" s="47">
        <f t="shared" si="0"/>
        <v>2920</v>
      </c>
      <c r="M62" s="67">
        <f t="shared" si="1"/>
        <v>281.84931506849313</v>
      </c>
      <c r="N62" s="68">
        <v>43131</v>
      </c>
      <c r="O62" s="47">
        <f t="shared" si="2"/>
        <v>762</v>
      </c>
      <c r="P62" s="69">
        <f t="shared" si="3"/>
        <v>214769.17808219176</v>
      </c>
      <c r="Q62" s="68">
        <v>43159</v>
      </c>
      <c r="R62" s="47">
        <f t="shared" si="4"/>
        <v>28</v>
      </c>
      <c r="S62" s="69">
        <f t="shared" si="5"/>
        <v>7891.7808219178078</v>
      </c>
    </row>
    <row r="63" spans="1:19" s="47" customFormat="1" x14ac:dyDescent="0.25">
      <c r="A63" s="39">
        <v>61</v>
      </c>
      <c r="B63" s="39" t="s">
        <v>8</v>
      </c>
      <c r="C63" s="39" t="s">
        <v>112</v>
      </c>
      <c r="D63" s="39" t="s">
        <v>24</v>
      </c>
      <c r="E63" s="39" t="s">
        <v>9</v>
      </c>
      <c r="F63" s="39"/>
      <c r="G63" s="39" t="s">
        <v>124</v>
      </c>
      <c r="H63" s="40"/>
      <c r="I63" s="66">
        <v>42369</v>
      </c>
      <c r="J63" s="49">
        <v>823000</v>
      </c>
      <c r="K63" s="39" t="s">
        <v>618</v>
      </c>
      <c r="L63" s="47">
        <f t="shared" si="0"/>
        <v>2920</v>
      </c>
      <c r="M63" s="67">
        <f t="shared" si="1"/>
        <v>281.84931506849313</v>
      </c>
      <c r="N63" s="68">
        <v>43131</v>
      </c>
      <c r="O63" s="47">
        <f t="shared" si="2"/>
        <v>762</v>
      </c>
      <c r="P63" s="69">
        <f t="shared" si="3"/>
        <v>214769.17808219176</v>
      </c>
      <c r="Q63" s="68">
        <v>43159</v>
      </c>
      <c r="R63" s="47">
        <f t="shared" si="4"/>
        <v>28</v>
      </c>
      <c r="S63" s="69">
        <f t="shared" si="5"/>
        <v>7891.7808219178078</v>
      </c>
    </row>
    <row r="64" spans="1:19" s="47" customFormat="1" x14ac:dyDescent="0.25">
      <c r="A64" s="39">
        <v>62</v>
      </c>
      <c r="B64" s="39" t="s">
        <v>8</v>
      </c>
      <c r="C64" s="39" t="s">
        <v>112</v>
      </c>
      <c r="D64" s="39" t="s">
        <v>26</v>
      </c>
      <c r="E64" s="39" t="s">
        <v>9</v>
      </c>
      <c r="F64" s="39"/>
      <c r="G64" s="39" t="s">
        <v>125</v>
      </c>
      <c r="H64" s="40"/>
      <c r="I64" s="66">
        <v>42369</v>
      </c>
      <c r="J64" s="49">
        <v>823000</v>
      </c>
      <c r="K64" s="39" t="s">
        <v>618</v>
      </c>
      <c r="L64" s="47">
        <f t="shared" si="0"/>
        <v>2920</v>
      </c>
      <c r="M64" s="67">
        <f t="shared" si="1"/>
        <v>281.84931506849313</v>
      </c>
      <c r="N64" s="68">
        <v>43131</v>
      </c>
      <c r="O64" s="47">
        <f t="shared" si="2"/>
        <v>762</v>
      </c>
      <c r="P64" s="69">
        <f t="shared" si="3"/>
        <v>214769.17808219176</v>
      </c>
      <c r="Q64" s="68">
        <v>43159</v>
      </c>
      <c r="R64" s="47">
        <f t="shared" si="4"/>
        <v>28</v>
      </c>
      <c r="S64" s="69">
        <f t="shared" si="5"/>
        <v>7891.7808219178078</v>
      </c>
    </row>
    <row r="65" spans="1:19" s="47" customFormat="1" x14ac:dyDescent="0.25">
      <c r="A65" s="39">
        <v>63</v>
      </c>
      <c r="B65" s="39" t="s">
        <v>8</v>
      </c>
      <c r="C65" s="39" t="s">
        <v>112</v>
      </c>
      <c r="D65" s="39" t="s">
        <v>28</v>
      </c>
      <c r="E65" s="39" t="s">
        <v>9</v>
      </c>
      <c r="F65" s="39"/>
      <c r="G65" s="39" t="s">
        <v>126</v>
      </c>
      <c r="H65" s="40"/>
      <c r="I65" s="66">
        <v>42369</v>
      </c>
      <c r="J65" s="49">
        <v>823000</v>
      </c>
      <c r="K65" s="39" t="s">
        <v>618</v>
      </c>
      <c r="L65" s="47">
        <f t="shared" si="0"/>
        <v>2920</v>
      </c>
      <c r="M65" s="67">
        <f t="shared" si="1"/>
        <v>281.84931506849313</v>
      </c>
      <c r="N65" s="68">
        <v>43131</v>
      </c>
      <c r="O65" s="47">
        <f t="shared" si="2"/>
        <v>762</v>
      </c>
      <c r="P65" s="69">
        <f t="shared" si="3"/>
        <v>214769.17808219176</v>
      </c>
      <c r="Q65" s="68">
        <v>43159</v>
      </c>
      <c r="R65" s="47">
        <f t="shared" si="4"/>
        <v>28</v>
      </c>
      <c r="S65" s="69">
        <f t="shared" si="5"/>
        <v>7891.7808219178078</v>
      </c>
    </row>
    <row r="66" spans="1:19" s="47" customFormat="1" x14ac:dyDescent="0.25">
      <c r="A66" s="39">
        <v>64</v>
      </c>
      <c r="B66" s="39" t="s">
        <v>8</v>
      </c>
      <c r="C66" s="39" t="s">
        <v>112</v>
      </c>
      <c r="D66" s="39" t="s">
        <v>29</v>
      </c>
      <c r="E66" s="39" t="s">
        <v>9</v>
      </c>
      <c r="F66" s="39"/>
      <c r="G66" s="39" t="s">
        <v>127</v>
      </c>
      <c r="H66" s="40"/>
      <c r="I66" s="66">
        <v>42369</v>
      </c>
      <c r="J66" s="49">
        <v>823000</v>
      </c>
      <c r="K66" s="39" t="s">
        <v>618</v>
      </c>
      <c r="L66" s="47">
        <f t="shared" si="0"/>
        <v>2920</v>
      </c>
      <c r="M66" s="67">
        <f t="shared" si="1"/>
        <v>281.84931506849313</v>
      </c>
      <c r="N66" s="68">
        <v>43131</v>
      </c>
      <c r="O66" s="47">
        <f t="shared" si="2"/>
        <v>762</v>
      </c>
      <c r="P66" s="69">
        <f t="shared" si="3"/>
        <v>214769.17808219176</v>
      </c>
      <c r="Q66" s="68">
        <v>43159</v>
      </c>
      <c r="R66" s="47">
        <f t="shared" si="4"/>
        <v>28</v>
      </c>
      <c r="S66" s="69">
        <f t="shared" si="5"/>
        <v>7891.7808219178078</v>
      </c>
    </row>
    <row r="67" spans="1:19" s="47" customFormat="1" x14ac:dyDescent="0.25">
      <c r="A67" s="39">
        <v>65</v>
      </c>
      <c r="B67" s="39" t="s">
        <v>8</v>
      </c>
      <c r="C67" s="39" t="s">
        <v>112</v>
      </c>
      <c r="D67" s="39" t="s">
        <v>31</v>
      </c>
      <c r="E67" s="39" t="s">
        <v>9</v>
      </c>
      <c r="F67" s="39"/>
      <c r="G67" s="39" t="s">
        <v>128</v>
      </c>
      <c r="H67" s="40"/>
      <c r="I67" s="66">
        <v>42369</v>
      </c>
      <c r="J67" s="49">
        <v>823000</v>
      </c>
      <c r="K67" s="39" t="s">
        <v>618</v>
      </c>
      <c r="L67" s="47">
        <f t="shared" si="0"/>
        <v>2920</v>
      </c>
      <c r="M67" s="67">
        <f t="shared" si="1"/>
        <v>281.84931506849313</v>
      </c>
      <c r="N67" s="68">
        <v>43131</v>
      </c>
      <c r="O67" s="47">
        <f t="shared" si="2"/>
        <v>762</v>
      </c>
      <c r="P67" s="69">
        <f t="shared" si="3"/>
        <v>214769.17808219176</v>
      </c>
      <c r="Q67" s="68">
        <v>43159</v>
      </c>
      <c r="R67" s="47">
        <f t="shared" si="4"/>
        <v>28</v>
      </c>
      <c r="S67" s="69">
        <f t="shared" si="5"/>
        <v>7891.7808219178078</v>
      </c>
    </row>
    <row r="68" spans="1:19" s="47" customFormat="1" x14ac:dyDescent="0.25">
      <c r="A68" s="39">
        <v>66</v>
      </c>
      <c r="B68" s="39" t="s">
        <v>8</v>
      </c>
      <c r="C68" s="39" t="s">
        <v>112</v>
      </c>
      <c r="D68" s="39" t="s">
        <v>57</v>
      </c>
      <c r="E68" s="39" t="s">
        <v>9</v>
      </c>
      <c r="F68" s="39"/>
      <c r="G68" s="39" t="s">
        <v>129</v>
      </c>
      <c r="H68" s="40"/>
      <c r="I68" s="66">
        <v>42369</v>
      </c>
      <c r="J68" s="49">
        <v>823000</v>
      </c>
      <c r="K68" s="39" t="s">
        <v>618</v>
      </c>
      <c r="L68" s="47">
        <f t="shared" ref="L68:L131" si="6">8*365</f>
        <v>2920</v>
      </c>
      <c r="M68" s="67">
        <f t="shared" ref="M68:M131" si="7">(J68/L68)</f>
        <v>281.84931506849313</v>
      </c>
      <c r="N68" s="68">
        <v>43131</v>
      </c>
      <c r="O68" s="47">
        <f t="shared" ref="O68:O131" si="8">(N68-I68)</f>
        <v>762</v>
      </c>
      <c r="P68" s="69">
        <f t="shared" ref="P68:P131" si="9">(O68*M68)</f>
        <v>214769.17808219176</v>
      </c>
      <c r="Q68" s="68">
        <v>43159</v>
      </c>
      <c r="R68" s="47">
        <f t="shared" ref="R68:R131" si="10">(Q68-N68)</f>
        <v>28</v>
      </c>
      <c r="S68" s="69">
        <f t="shared" ref="S68:S131" si="11">(R68*M68)</f>
        <v>7891.7808219178078</v>
      </c>
    </row>
    <row r="69" spans="1:19" s="47" customFormat="1" x14ac:dyDescent="0.25">
      <c r="A69" s="39">
        <v>67</v>
      </c>
      <c r="B69" s="39" t="s">
        <v>8</v>
      </c>
      <c r="C69" s="39" t="s">
        <v>112</v>
      </c>
      <c r="D69" s="39" t="s">
        <v>59</v>
      </c>
      <c r="E69" s="39" t="s">
        <v>9</v>
      </c>
      <c r="F69" s="39"/>
      <c r="G69" s="39" t="s">
        <v>130</v>
      </c>
      <c r="H69" s="40"/>
      <c r="I69" s="66">
        <v>42369</v>
      </c>
      <c r="J69" s="49">
        <v>823000</v>
      </c>
      <c r="K69" s="39" t="s">
        <v>618</v>
      </c>
      <c r="L69" s="47">
        <f t="shared" si="6"/>
        <v>2920</v>
      </c>
      <c r="M69" s="67">
        <f t="shared" si="7"/>
        <v>281.84931506849313</v>
      </c>
      <c r="N69" s="68">
        <v>43131</v>
      </c>
      <c r="O69" s="47">
        <f t="shared" si="8"/>
        <v>762</v>
      </c>
      <c r="P69" s="69">
        <f t="shared" si="9"/>
        <v>214769.17808219176</v>
      </c>
      <c r="Q69" s="68">
        <v>43159</v>
      </c>
      <c r="R69" s="47">
        <f t="shared" si="10"/>
        <v>28</v>
      </c>
      <c r="S69" s="69">
        <f t="shared" si="11"/>
        <v>7891.7808219178078</v>
      </c>
    </row>
    <row r="70" spans="1:19" s="47" customFormat="1" x14ac:dyDescent="0.25">
      <c r="A70" s="39">
        <v>68</v>
      </c>
      <c r="B70" s="39" t="s">
        <v>8</v>
      </c>
      <c r="C70" s="39" t="s">
        <v>112</v>
      </c>
      <c r="D70" s="39" t="s">
        <v>61</v>
      </c>
      <c r="E70" s="39" t="s">
        <v>9</v>
      </c>
      <c r="F70" s="39"/>
      <c r="G70" s="39" t="s">
        <v>131</v>
      </c>
      <c r="H70" s="40"/>
      <c r="I70" s="66">
        <v>42369</v>
      </c>
      <c r="J70" s="49">
        <v>823000</v>
      </c>
      <c r="K70" s="39" t="s">
        <v>618</v>
      </c>
      <c r="L70" s="47">
        <f t="shared" si="6"/>
        <v>2920</v>
      </c>
      <c r="M70" s="67">
        <f t="shared" si="7"/>
        <v>281.84931506849313</v>
      </c>
      <c r="N70" s="68">
        <v>43131</v>
      </c>
      <c r="O70" s="47">
        <f t="shared" si="8"/>
        <v>762</v>
      </c>
      <c r="P70" s="69">
        <f t="shared" si="9"/>
        <v>214769.17808219176</v>
      </c>
      <c r="Q70" s="68">
        <v>43159</v>
      </c>
      <c r="R70" s="47">
        <f t="shared" si="10"/>
        <v>28</v>
      </c>
      <c r="S70" s="69">
        <f t="shared" si="11"/>
        <v>7891.7808219178078</v>
      </c>
    </row>
    <row r="71" spans="1:19" s="47" customFormat="1" x14ac:dyDescent="0.25">
      <c r="A71" s="39">
        <v>69</v>
      </c>
      <c r="B71" s="39" t="s">
        <v>8</v>
      </c>
      <c r="C71" s="39" t="s">
        <v>112</v>
      </c>
      <c r="D71" s="39" t="s">
        <v>63</v>
      </c>
      <c r="E71" s="39" t="s">
        <v>9</v>
      </c>
      <c r="F71" s="39"/>
      <c r="G71" s="39" t="s">
        <v>132</v>
      </c>
      <c r="H71" s="40"/>
      <c r="I71" s="66">
        <v>42369</v>
      </c>
      <c r="J71" s="49">
        <v>823000</v>
      </c>
      <c r="K71" s="39" t="s">
        <v>618</v>
      </c>
      <c r="L71" s="47">
        <f t="shared" si="6"/>
        <v>2920</v>
      </c>
      <c r="M71" s="67">
        <f t="shared" si="7"/>
        <v>281.84931506849313</v>
      </c>
      <c r="N71" s="68">
        <v>43131</v>
      </c>
      <c r="O71" s="47">
        <f t="shared" si="8"/>
        <v>762</v>
      </c>
      <c r="P71" s="69">
        <f t="shared" si="9"/>
        <v>214769.17808219176</v>
      </c>
      <c r="Q71" s="68">
        <v>43159</v>
      </c>
      <c r="R71" s="47">
        <f t="shared" si="10"/>
        <v>28</v>
      </c>
      <c r="S71" s="69">
        <f t="shared" si="11"/>
        <v>7891.7808219178078</v>
      </c>
    </row>
    <row r="72" spans="1:19" s="47" customFormat="1" x14ac:dyDescent="0.25">
      <c r="A72" s="39">
        <v>70</v>
      </c>
      <c r="B72" s="39" t="s">
        <v>8</v>
      </c>
      <c r="C72" s="39" t="s">
        <v>112</v>
      </c>
      <c r="D72" s="39" t="s">
        <v>65</v>
      </c>
      <c r="E72" s="39" t="s">
        <v>9</v>
      </c>
      <c r="F72" s="39"/>
      <c r="G72" s="39" t="s">
        <v>133</v>
      </c>
      <c r="H72" s="40"/>
      <c r="I72" s="66">
        <v>42369</v>
      </c>
      <c r="J72" s="49">
        <v>823000</v>
      </c>
      <c r="K72" s="39" t="s">
        <v>618</v>
      </c>
      <c r="L72" s="47">
        <f t="shared" si="6"/>
        <v>2920</v>
      </c>
      <c r="M72" s="67">
        <f t="shared" si="7"/>
        <v>281.84931506849313</v>
      </c>
      <c r="N72" s="68">
        <v>43131</v>
      </c>
      <c r="O72" s="47">
        <f t="shared" si="8"/>
        <v>762</v>
      </c>
      <c r="P72" s="69">
        <f t="shared" si="9"/>
        <v>214769.17808219176</v>
      </c>
      <c r="Q72" s="68">
        <v>43159</v>
      </c>
      <c r="R72" s="47">
        <f t="shared" si="10"/>
        <v>28</v>
      </c>
      <c r="S72" s="69">
        <f t="shared" si="11"/>
        <v>7891.7808219178078</v>
      </c>
    </row>
    <row r="73" spans="1:19" s="47" customFormat="1" x14ac:dyDescent="0.25">
      <c r="A73" s="39">
        <v>71</v>
      </c>
      <c r="B73" s="39" t="s">
        <v>8</v>
      </c>
      <c r="C73" s="39" t="s">
        <v>112</v>
      </c>
      <c r="D73" s="39" t="s">
        <v>67</v>
      </c>
      <c r="E73" s="39" t="s">
        <v>9</v>
      </c>
      <c r="F73" s="39"/>
      <c r="G73" s="39" t="s">
        <v>134</v>
      </c>
      <c r="H73" s="40"/>
      <c r="I73" s="66">
        <v>42369</v>
      </c>
      <c r="J73" s="49">
        <v>823000</v>
      </c>
      <c r="K73" s="39" t="s">
        <v>618</v>
      </c>
      <c r="L73" s="47">
        <f t="shared" si="6"/>
        <v>2920</v>
      </c>
      <c r="M73" s="67">
        <f t="shared" si="7"/>
        <v>281.84931506849313</v>
      </c>
      <c r="N73" s="68">
        <v>43131</v>
      </c>
      <c r="O73" s="47">
        <f t="shared" si="8"/>
        <v>762</v>
      </c>
      <c r="P73" s="69">
        <f t="shared" si="9"/>
        <v>214769.17808219176</v>
      </c>
      <c r="Q73" s="68">
        <v>43159</v>
      </c>
      <c r="R73" s="47">
        <f t="shared" si="10"/>
        <v>28</v>
      </c>
      <c r="S73" s="69">
        <f t="shared" si="11"/>
        <v>7891.7808219178078</v>
      </c>
    </row>
    <row r="74" spans="1:19" s="47" customFormat="1" x14ac:dyDescent="0.25">
      <c r="A74" s="39">
        <v>72</v>
      </c>
      <c r="B74" s="39" t="s">
        <v>8</v>
      </c>
      <c r="C74" s="39" t="s">
        <v>112</v>
      </c>
      <c r="D74" s="39" t="s">
        <v>69</v>
      </c>
      <c r="E74" s="39" t="s">
        <v>9</v>
      </c>
      <c r="F74" s="39"/>
      <c r="G74" s="39" t="s">
        <v>135</v>
      </c>
      <c r="H74" s="40"/>
      <c r="I74" s="66">
        <v>42369</v>
      </c>
      <c r="J74" s="49">
        <v>823000</v>
      </c>
      <c r="K74" s="39" t="s">
        <v>618</v>
      </c>
      <c r="L74" s="47">
        <f t="shared" si="6"/>
        <v>2920</v>
      </c>
      <c r="M74" s="67">
        <f t="shared" si="7"/>
        <v>281.84931506849313</v>
      </c>
      <c r="N74" s="68">
        <v>43131</v>
      </c>
      <c r="O74" s="47">
        <f t="shared" si="8"/>
        <v>762</v>
      </c>
      <c r="P74" s="69">
        <f t="shared" si="9"/>
        <v>214769.17808219176</v>
      </c>
      <c r="Q74" s="68">
        <v>43159</v>
      </c>
      <c r="R74" s="47">
        <f t="shared" si="10"/>
        <v>28</v>
      </c>
      <c r="S74" s="69">
        <f t="shared" si="11"/>
        <v>7891.7808219178078</v>
      </c>
    </row>
    <row r="75" spans="1:19" s="47" customFormat="1" x14ac:dyDescent="0.25">
      <c r="A75" s="39">
        <v>73</v>
      </c>
      <c r="B75" s="39" t="s">
        <v>8</v>
      </c>
      <c r="C75" s="39" t="s">
        <v>112</v>
      </c>
      <c r="D75" s="39" t="s">
        <v>71</v>
      </c>
      <c r="E75" s="39" t="s">
        <v>9</v>
      </c>
      <c r="F75" s="39"/>
      <c r="G75" s="39" t="s">
        <v>136</v>
      </c>
      <c r="H75" s="40"/>
      <c r="I75" s="66">
        <v>42369</v>
      </c>
      <c r="J75" s="49">
        <v>823000</v>
      </c>
      <c r="K75" s="39" t="s">
        <v>618</v>
      </c>
      <c r="L75" s="47">
        <f t="shared" si="6"/>
        <v>2920</v>
      </c>
      <c r="M75" s="67">
        <f t="shared" si="7"/>
        <v>281.84931506849313</v>
      </c>
      <c r="N75" s="68">
        <v>43131</v>
      </c>
      <c r="O75" s="47">
        <f t="shared" si="8"/>
        <v>762</v>
      </c>
      <c r="P75" s="69">
        <f t="shared" si="9"/>
        <v>214769.17808219176</v>
      </c>
      <c r="Q75" s="68">
        <v>43159</v>
      </c>
      <c r="R75" s="47">
        <f t="shared" si="10"/>
        <v>28</v>
      </c>
      <c r="S75" s="69">
        <f t="shared" si="11"/>
        <v>7891.7808219178078</v>
      </c>
    </row>
    <row r="76" spans="1:19" s="47" customFormat="1" x14ac:dyDescent="0.25">
      <c r="A76" s="39">
        <v>74</v>
      </c>
      <c r="B76" s="39" t="s">
        <v>8</v>
      </c>
      <c r="C76" s="39" t="s">
        <v>112</v>
      </c>
      <c r="D76" s="39" t="s">
        <v>73</v>
      </c>
      <c r="E76" s="39" t="s">
        <v>9</v>
      </c>
      <c r="F76" s="39"/>
      <c r="G76" s="39" t="s">
        <v>137</v>
      </c>
      <c r="H76" s="40"/>
      <c r="I76" s="66">
        <v>42369</v>
      </c>
      <c r="J76" s="49">
        <v>823000</v>
      </c>
      <c r="K76" s="39" t="s">
        <v>618</v>
      </c>
      <c r="L76" s="47">
        <f t="shared" si="6"/>
        <v>2920</v>
      </c>
      <c r="M76" s="67">
        <f t="shared" si="7"/>
        <v>281.84931506849313</v>
      </c>
      <c r="N76" s="68">
        <v>43131</v>
      </c>
      <c r="O76" s="47">
        <f t="shared" si="8"/>
        <v>762</v>
      </c>
      <c r="P76" s="69">
        <f t="shared" si="9"/>
        <v>214769.17808219176</v>
      </c>
      <c r="Q76" s="68">
        <v>43159</v>
      </c>
      <c r="R76" s="47">
        <f t="shared" si="10"/>
        <v>28</v>
      </c>
      <c r="S76" s="69">
        <f t="shared" si="11"/>
        <v>7891.7808219178078</v>
      </c>
    </row>
    <row r="77" spans="1:19" s="47" customFormat="1" x14ac:dyDescent="0.25">
      <c r="A77" s="39">
        <v>75</v>
      </c>
      <c r="B77" s="39" t="s">
        <v>8</v>
      </c>
      <c r="C77" s="39" t="s">
        <v>112</v>
      </c>
      <c r="D77" s="39" t="s">
        <v>75</v>
      </c>
      <c r="E77" s="39" t="s">
        <v>9</v>
      </c>
      <c r="F77" s="39"/>
      <c r="G77" s="39" t="s">
        <v>138</v>
      </c>
      <c r="H77" s="40"/>
      <c r="I77" s="66">
        <v>42369</v>
      </c>
      <c r="J77" s="49">
        <v>823000</v>
      </c>
      <c r="K77" s="39" t="s">
        <v>618</v>
      </c>
      <c r="L77" s="47">
        <f t="shared" si="6"/>
        <v>2920</v>
      </c>
      <c r="M77" s="67">
        <f t="shared" si="7"/>
        <v>281.84931506849313</v>
      </c>
      <c r="N77" s="68">
        <v>43131</v>
      </c>
      <c r="O77" s="47">
        <f t="shared" si="8"/>
        <v>762</v>
      </c>
      <c r="P77" s="69">
        <f t="shared" si="9"/>
        <v>214769.17808219176</v>
      </c>
      <c r="Q77" s="68">
        <v>43159</v>
      </c>
      <c r="R77" s="47">
        <f t="shared" si="10"/>
        <v>28</v>
      </c>
      <c r="S77" s="69">
        <f t="shared" si="11"/>
        <v>7891.7808219178078</v>
      </c>
    </row>
    <row r="78" spans="1:19" s="47" customFormat="1" x14ac:dyDescent="0.25">
      <c r="A78" s="39">
        <v>76</v>
      </c>
      <c r="B78" s="39" t="s">
        <v>8</v>
      </c>
      <c r="C78" s="39" t="s">
        <v>112</v>
      </c>
      <c r="D78" s="39" t="s">
        <v>77</v>
      </c>
      <c r="E78" s="39" t="s">
        <v>9</v>
      </c>
      <c r="F78" s="39"/>
      <c r="G78" s="39" t="s">
        <v>139</v>
      </c>
      <c r="H78" s="40"/>
      <c r="I78" s="66">
        <v>42369</v>
      </c>
      <c r="J78" s="49">
        <v>823000</v>
      </c>
      <c r="K78" s="39" t="s">
        <v>618</v>
      </c>
      <c r="L78" s="47">
        <f t="shared" si="6"/>
        <v>2920</v>
      </c>
      <c r="M78" s="67">
        <f t="shared" si="7"/>
        <v>281.84931506849313</v>
      </c>
      <c r="N78" s="68">
        <v>43131</v>
      </c>
      <c r="O78" s="47">
        <f t="shared" si="8"/>
        <v>762</v>
      </c>
      <c r="P78" s="69">
        <f t="shared" si="9"/>
        <v>214769.17808219176</v>
      </c>
      <c r="Q78" s="68">
        <v>43159</v>
      </c>
      <c r="R78" s="47">
        <f t="shared" si="10"/>
        <v>28</v>
      </c>
      <c r="S78" s="69">
        <f t="shared" si="11"/>
        <v>7891.7808219178078</v>
      </c>
    </row>
    <row r="79" spans="1:19" s="47" customFormat="1" x14ac:dyDescent="0.25">
      <c r="A79" s="39">
        <v>77</v>
      </c>
      <c r="B79" s="39" t="s">
        <v>8</v>
      </c>
      <c r="C79" s="39" t="s">
        <v>112</v>
      </c>
      <c r="D79" s="39" t="s">
        <v>79</v>
      </c>
      <c r="E79" s="39" t="s">
        <v>9</v>
      </c>
      <c r="F79" s="39"/>
      <c r="G79" s="39" t="s">
        <v>140</v>
      </c>
      <c r="H79" s="40"/>
      <c r="I79" s="66">
        <v>42369</v>
      </c>
      <c r="J79" s="49">
        <v>823000</v>
      </c>
      <c r="K79" s="39" t="s">
        <v>618</v>
      </c>
      <c r="L79" s="47">
        <f t="shared" si="6"/>
        <v>2920</v>
      </c>
      <c r="M79" s="67">
        <f t="shared" si="7"/>
        <v>281.84931506849313</v>
      </c>
      <c r="N79" s="68">
        <v>43131</v>
      </c>
      <c r="O79" s="47">
        <f t="shared" si="8"/>
        <v>762</v>
      </c>
      <c r="P79" s="69">
        <f t="shared" si="9"/>
        <v>214769.17808219176</v>
      </c>
      <c r="Q79" s="68">
        <v>43159</v>
      </c>
      <c r="R79" s="47">
        <f t="shared" si="10"/>
        <v>28</v>
      </c>
      <c r="S79" s="69">
        <f t="shared" si="11"/>
        <v>7891.7808219178078</v>
      </c>
    </row>
    <row r="80" spans="1:19" s="47" customFormat="1" x14ac:dyDescent="0.25">
      <c r="A80" s="39">
        <v>78</v>
      </c>
      <c r="B80" s="39" t="s">
        <v>8</v>
      </c>
      <c r="C80" s="39" t="s">
        <v>112</v>
      </c>
      <c r="D80" s="39" t="s">
        <v>81</v>
      </c>
      <c r="E80" s="39" t="s">
        <v>9</v>
      </c>
      <c r="F80" s="39"/>
      <c r="G80" s="39" t="s">
        <v>141</v>
      </c>
      <c r="H80" s="40"/>
      <c r="I80" s="66">
        <v>42369</v>
      </c>
      <c r="J80" s="49">
        <v>823000</v>
      </c>
      <c r="K80" s="39" t="s">
        <v>618</v>
      </c>
      <c r="L80" s="47">
        <f t="shared" si="6"/>
        <v>2920</v>
      </c>
      <c r="M80" s="67">
        <f t="shared" si="7"/>
        <v>281.84931506849313</v>
      </c>
      <c r="N80" s="68">
        <v>43131</v>
      </c>
      <c r="O80" s="47">
        <f t="shared" si="8"/>
        <v>762</v>
      </c>
      <c r="P80" s="69">
        <f t="shared" si="9"/>
        <v>214769.17808219176</v>
      </c>
      <c r="Q80" s="68">
        <v>43159</v>
      </c>
      <c r="R80" s="47">
        <f t="shared" si="10"/>
        <v>28</v>
      </c>
      <c r="S80" s="69">
        <f t="shared" si="11"/>
        <v>7891.7808219178078</v>
      </c>
    </row>
    <row r="81" spans="1:19" s="47" customFormat="1" x14ac:dyDescent="0.25">
      <c r="A81" s="39">
        <v>79</v>
      </c>
      <c r="B81" s="39" t="s">
        <v>8</v>
      </c>
      <c r="C81" s="39" t="s">
        <v>112</v>
      </c>
      <c r="D81" s="39" t="s">
        <v>83</v>
      </c>
      <c r="E81" s="39" t="s">
        <v>9</v>
      </c>
      <c r="F81" s="39"/>
      <c r="G81" s="39" t="s">
        <v>142</v>
      </c>
      <c r="H81" s="40"/>
      <c r="I81" s="66">
        <v>42369</v>
      </c>
      <c r="J81" s="49">
        <v>823000</v>
      </c>
      <c r="K81" s="39" t="s">
        <v>618</v>
      </c>
      <c r="L81" s="47">
        <f t="shared" si="6"/>
        <v>2920</v>
      </c>
      <c r="M81" s="67">
        <f t="shared" si="7"/>
        <v>281.84931506849313</v>
      </c>
      <c r="N81" s="68">
        <v>43131</v>
      </c>
      <c r="O81" s="47">
        <f t="shared" si="8"/>
        <v>762</v>
      </c>
      <c r="P81" s="69">
        <f t="shared" si="9"/>
        <v>214769.17808219176</v>
      </c>
      <c r="Q81" s="68">
        <v>43159</v>
      </c>
      <c r="R81" s="47">
        <f t="shared" si="10"/>
        <v>28</v>
      </c>
      <c r="S81" s="69">
        <f t="shared" si="11"/>
        <v>7891.7808219178078</v>
      </c>
    </row>
    <row r="82" spans="1:19" s="47" customFormat="1" x14ac:dyDescent="0.25">
      <c r="A82" s="39">
        <v>80</v>
      </c>
      <c r="B82" s="39" t="s">
        <v>8</v>
      </c>
      <c r="C82" s="39" t="s">
        <v>112</v>
      </c>
      <c r="D82" s="39" t="s">
        <v>85</v>
      </c>
      <c r="E82" s="39" t="s">
        <v>9</v>
      </c>
      <c r="F82" s="39"/>
      <c r="G82" s="39" t="s">
        <v>143</v>
      </c>
      <c r="H82" s="40"/>
      <c r="I82" s="66">
        <v>42369</v>
      </c>
      <c r="J82" s="49">
        <v>823000</v>
      </c>
      <c r="K82" s="39" t="s">
        <v>618</v>
      </c>
      <c r="L82" s="47">
        <f t="shared" si="6"/>
        <v>2920</v>
      </c>
      <c r="M82" s="67">
        <f t="shared" si="7"/>
        <v>281.84931506849313</v>
      </c>
      <c r="N82" s="68">
        <v>43131</v>
      </c>
      <c r="O82" s="47">
        <f t="shared" si="8"/>
        <v>762</v>
      </c>
      <c r="P82" s="69">
        <f t="shared" si="9"/>
        <v>214769.17808219176</v>
      </c>
      <c r="Q82" s="68">
        <v>43159</v>
      </c>
      <c r="R82" s="47">
        <f t="shared" si="10"/>
        <v>28</v>
      </c>
      <c r="S82" s="69">
        <f t="shared" si="11"/>
        <v>7891.7808219178078</v>
      </c>
    </row>
    <row r="83" spans="1:19" s="47" customFormat="1" x14ac:dyDescent="0.25">
      <c r="A83" s="39">
        <v>81</v>
      </c>
      <c r="B83" s="39" t="s">
        <v>8</v>
      </c>
      <c r="C83" s="39" t="s">
        <v>112</v>
      </c>
      <c r="D83" s="39" t="s">
        <v>87</v>
      </c>
      <c r="E83" s="39" t="s">
        <v>9</v>
      </c>
      <c r="F83" s="39"/>
      <c r="G83" s="39" t="s">
        <v>144</v>
      </c>
      <c r="H83" s="40"/>
      <c r="I83" s="66">
        <v>42369</v>
      </c>
      <c r="J83" s="49">
        <v>823000</v>
      </c>
      <c r="K83" s="39" t="s">
        <v>618</v>
      </c>
      <c r="L83" s="47">
        <f t="shared" si="6"/>
        <v>2920</v>
      </c>
      <c r="M83" s="67">
        <f t="shared" si="7"/>
        <v>281.84931506849313</v>
      </c>
      <c r="N83" s="68">
        <v>43131</v>
      </c>
      <c r="O83" s="47">
        <f t="shared" si="8"/>
        <v>762</v>
      </c>
      <c r="P83" s="69">
        <f t="shared" si="9"/>
        <v>214769.17808219176</v>
      </c>
      <c r="Q83" s="68">
        <v>43159</v>
      </c>
      <c r="R83" s="47">
        <f t="shared" si="10"/>
        <v>28</v>
      </c>
      <c r="S83" s="69">
        <f t="shared" si="11"/>
        <v>7891.7808219178078</v>
      </c>
    </row>
    <row r="84" spans="1:19" s="47" customFormat="1" x14ac:dyDescent="0.25">
      <c r="A84" s="39">
        <v>82</v>
      </c>
      <c r="B84" s="39" t="s">
        <v>8</v>
      </c>
      <c r="C84" s="39" t="s">
        <v>112</v>
      </c>
      <c r="D84" s="39" t="s">
        <v>89</v>
      </c>
      <c r="E84" s="39" t="s">
        <v>9</v>
      </c>
      <c r="F84" s="39"/>
      <c r="G84" s="39" t="s">
        <v>145</v>
      </c>
      <c r="H84" s="40"/>
      <c r="I84" s="66">
        <v>42369</v>
      </c>
      <c r="J84" s="49">
        <v>823000</v>
      </c>
      <c r="K84" s="39" t="s">
        <v>618</v>
      </c>
      <c r="L84" s="47">
        <f t="shared" si="6"/>
        <v>2920</v>
      </c>
      <c r="M84" s="67">
        <f t="shared" si="7"/>
        <v>281.84931506849313</v>
      </c>
      <c r="N84" s="68">
        <v>43131</v>
      </c>
      <c r="O84" s="47">
        <f t="shared" si="8"/>
        <v>762</v>
      </c>
      <c r="P84" s="69">
        <f t="shared" si="9"/>
        <v>214769.17808219176</v>
      </c>
      <c r="Q84" s="68">
        <v>43159</v>
      </c>
      <c r="R84" s="47">
        <f t="shared" si="10"/>
        <v>28</v>
      </c>
      <c r="S84" s="69">
        <f t="shared" si="11"/>
        <v>7891.7808219178078</v>
      </c>
    </row>
    <row r="85" spans="1:19" s="47" customFormat="1" x14ac:dyDescent="0.25">
      <c r="A85" s="39">
        <v>83</v>
      </c>
      <c r="B85" s="39" t="s">
        <v>8</v>
      </c>
      <c r="C85" s="39" t="s">
        <v>112</v>
      </c>
      <c r="D85" s="39" t="s">
        <v>91</v>
      </c>
      <c r="E85" s="39" t="s">
        <v>9</v>
      </c>
      <c r="F85" s="39"/>
      <c r="G85" s="39" t="s">
        <v>146</v>
      </c>
      <c r="H85" s="40"/>
      <c r="I85" s="66">
        <v>42369</v>
      </c>
      <c r="J85" s="49">
        <v>823000</v>
      </c>
      <c r="K85" s="39" t="s">
        <v>618</v>
      </c>
      <c r="L85" s="47">
        <f t="shared" si="6"/>
        <v>2920</v>
      </c>
      <c r="M85" s="67">
        <f t="shared" si="7"/>
        <v>281.84931506849313</v>
      </c>
      <c r="N85" s="68">
        <v>43131</v>
      </c>
      <c r="O85" s="47">
        <f t="shared" si="8"/>
        <v>762</v>
      </c>
      <c r="P85" s="69">
        <f t="shared" si="9"/>
        <v>214769.17808219176</v>
      </c>
      <c r="Q85" s="68">
        <v>43159</v>
      </c>
      <c r="R85" s="47">
        <f t="shared" si="10"/>
        <v>28</v>
      </c>
      <c r="S85" s="69">
        <f t="shared" si="11"/>
        <v>7891.7808219178078</v>
      </c>
    </row>
    <row r="86" spans="1:19" s="47" customFormat="1" x14ac:dyDescent="0.25">
      <c r="A86" s="39">
        <v>84</v>
      </c>
      <c r="B86" s="39" t="s">
        <v>8</v>
      </c>
      <c r="C86" s="39" t="s">
        <v>112</v>
      </c>
      <c r="D86" s="39" t="s">
        <v>93</v>
      </c>
      <c r="E86" s="39" t="s">
        <v>9</v>
      </c>
      <c r="F86" s="39"/>
      <c r="G86" s="39" t="s">
        <v>147</v>
      </c>
      <c r="H86" s="40"/>
      <c r="I86" s="66">
        <v>42369</v>
      </c>
      <c r="J86" s="49">
        <v>823000</v>
      </c>
      <c r="K86" s="39" t="s">
        <v>618</v>
      </c>
      <c r="L86" s="47">
        <f t="shared" si="6"/>
        <v>2920</v>
      </c>
      <c r="M86" s="67">
        <f t="shared" si="7"/>
        <v>281.84931506849313</v>
      </c>
      <c r="N86" s="68">
        <v>43131</v>
      </c>
      <c r="O86" s="47">
        <f t="shared" si="8"/>
        <v>762</v>
      </c>
      <c r="P86" s="69">
        <f t="shared" si="9"/>
        <v>214769.17808219176</v>
      </c>
      <c r="Q86" s="68">
        <v>43159</v>
      </c>
      <c r="R86" s="47">
        <f t="shared" si="10"/>
        <v>28</v>
      </c>
      <c r="S86" s="69">
        <f t="shared" si="11"/>
        <v>7891.7808219178078</v>
      </c>
    </row>
    <row r="87" spans="1:19" s="47" customFormat="1" x14ac:dyDescent="0.25">
      <c r="A87" s="39">
        <v>85</v>
      </c>
      <c r="B87" s="39" t="s">
        <v>8</v>
      </c>
      <c r="C87" s="39" t="s">
        <v>112</v>
      </c>
      <c r="D87" s="39" t="s">
        <v>148</v>
      </c>
      <c r="E87" s="39" t="s">
        <v>9</v>
      </c>
      <c r="F87" s="39"/>
      <c r="G87" s="39" t="s">
        <v>149</v>
      </c>
      <c r="H87" s="40"/>
      <c r="I87" s="66">
        <v>42369</v>
      </c>
      <c r="J87" s="49">
        <v>823000</v>
      </c>
      <c r="K87" s="39" t="s">
        <v>618</v>
      </c>
      <c r="L87" s="47">
        <f t="shared" si="6"/>
        <v>2920</v>
      </c>
      <c r="M87" s="67">
        <f t="shared" si="7"/>
        <v>281.84931506849313</v>
      </c>
      <c r="N87" s="68">
        <v>43131</v>
      </c>
      <c r="O87" s="47">
        <f t="shared" si="8"/>
        <v>762</v>
      </c>
      <c r="P87" s="69">
        <f t="shared" si="9"/>
        <v>214769.17808219176</v>
      </c>
      <c r="Q87" s="68">
        <v>43159</v>
      </c>
      <c r="R87" s="47">
        <f t="shared" si="10"/>
        <v>28</v>
      </c>
      <c r="S87" s="69">
        <f t="shared" si="11"/>
        <v>7891.7808219178078</v>
      </c>
    </row>
    <row r="88" spans="1:19" s="47" customFormat="1" x14ac:dyDescent="0.25">
      <c r="A88" s="39">
        <v>86</v>
      </c>
      <c r="B88" s="39" t="s">
        <v>8</v>
      </c>
      <c r="C88" s="39" t="s">
        <v>112</v>
      </c>
      <c r="D88" s="39" t="s">
        <v>150</v>
      </c>
      <c r="E88" s="39" t="s">
        <v>9</v>
      </c>
      <c r="F88" s="39"/>
      <c r="G88" s="39" t="s">
        <v>151</v>
      </c>
      <c r="H88" s="40"/>
      <c r="I88" s="66">
        <v>42369</v>
      </c>
      <c r="J88" s="49">
        <v>823000</v>
      </c>
      <c r="K88" s="39" t="s">
        <v>618</v>
      </c>
      <c r="L88" s="47">
        <f t="shared" si="6"/>
        <v>2920</v>
      </c>
      <c r="M88" s="67">
        <f t="shared" si="7"/>
        <v>281.84931506849313</v>
      </c>
      <c r="N88" s="68">
        <v>43131</v>
      </c>
      <c r="O88" s="47">
        <f t="shared" si="8"/>
        <v>762</v>
      </c>
      <c r="P88" s="69">
        <f t="shared" si="9"/>
        <v>214769.17808219176</v>
      </c>
      <c r="Q88" s="68">
        <v>43159</v>
      </c>
      <c r="R88" s="47">
        <f t="shared" si="10"/>
        <v>28</v>
      </c>
      <c r="S88" s="69">
        <f t="shared" si="11"/>
        <v>7891.7808219178078</v>
      </c>
    </row>
    <row r="89" spans="1:19" s="47" customFormat="1" x14ac:dyDescent="0.25">
      <c r="A89" s="39">
        <v>87</v>
      </c>
      <c r="B89" s="39" t="s">
        <v>8</v>
      </c>
      <c r="C89" s="39" t="s">
        <v>112</v>
      </c>
      <c r="D89" s="39" t="s">
        <v>152</v>
      </c>
      <c r="E89" s="39" t="s">
        <v>9</v>
      </c>
      <c r="F89" s="39"/>
      <c r="G89" s="39" t="s">
        <v>153</v>
      </c>
      <c r="H89" s="40"/>
      <c r="I89" s="66">
        <v>42369</v>
      </c>
      <c r="J89" s="49">
        <v>823000</v>
      </c>
      <c r="K89" s="39" t="s">
        <v>618</v>
      </c>
      <c r="L89" s="47">
        <f t="shared" si="6"/>
        <v>2920</v>
      </c>
      <c r="M89" s="67">
        <f t="shared" si="7"/>
        <v>281.84931506849313</v>
      </c>
      <c r="N89" s="68">
        <v>43131</v>
      </c>
      <c r="O89" s="47">
        <f t="shared" si="8"/>
        <v>762</v>
      </c>
      <c r="P89" s="69">
        <f t="shared" si="9"/>
        <v>214769.17808219176</v>
      </c>
      <c r="Q89" s="68">
        <v>43159</v>
      </c>
      <c r="R89" s="47">
        <f t="shared" si="10"/>
        <v>28</v>
      </c>
      <c r="S89" s="69">
        <f t="shared" si="11"/>
        <v>7891.7808219178078</v>
      </c>
    </row>
    <row r="90" spans="1:19" s="47" customFormat="1" x14ac:dyDescent="0.25">
      <c r="A90" s="39">
        <v>88</v>
      </c>
      <c r="B90" s="39" t="s">
        <v>8</v>
      </c>
      <c r="C90" s="39" t="s">
        <v>112</v>
      </c>
      <c r="D90" s="39" t="s">
        <v>154</v>
      </c>
      <c r="E90" s="39" t="s">
        <v>9</v>
      </c>
      <c r="F90" s="39"/>
      <c r="G90" s="39" t="s">
        <v>155</v>
      </c>
      <c r="H90" s="40"/>
      <c r="I90" s="66">
        <v>42369</v>
      </c>
      <c r="J90" s="49">
        <v>823000</v>
      </c>
      <c r="K90" s="39" t="s">
        <v>618</v>
      </c>
      <c r="L90" s="47">
        <f t="shared" si="6"/>
        <v>2920</v>
      </c>
      <c r="M90" s="67">
        <f t="shared" si="7"/>
        <v>281.84931506849313</v>
      </c>
      <c r="N90" s="68">
        <v>43131</v>
      </c>
      <c r="O90" s="47">
        <f t="shared" si="8"/>
        <v>762</v>
      </c>
      <c r="P90" s="69">
        <f t="shared" si="9"/>
        <v>214769.17808219176</v>
      </c>
      <c r="Q90" s="68">
        <v>43159</v>
      </c>
      <c r="R90" s="47">
        <f t="shared" si="10"/>
        <v>28</v>
      </c>
      <c r="S90" s="69">
        <f t="shared" si="11"/>
        <v>7891.7808219178078</v>
      </c>
    </row>
    <row r="91" spans="1:19" s="47" customFormat="1" x14ac:dyDescent="0.25">
      <c r="A91" s="39">
        <v>89</v>
      </c>
      <c r="B91" s="39" t="s">
        <v>8</v>
      </c>
      <c r="C91" s="39" t="s">
        <v>112</v>
      </c>
      <c r="D91" s="39" t="s">
        <v>156</v>
      </c>
      <c r="E91" s="39" t="s">
        <v>9</v>
      </c>
      <c r="F91" s="39"/>
      <c r="G91" s="39" t="s">
        <v>157</v>
      </c>
      <c r="H91" s="40"/>
      <c r="I91" s="66">
        <v>42369</v>
      </c>
      <c r="J91" s="49">
        <v>823000</v>
      </c>
      <c r="K91" s="39" t="s">
        <v>618</v>
      </c>
      <c r="L91" s="47">
        <f t="shared" si="6"/>
        <v>2920</v>
      </c>
      <c r="M91" s="67">
        <f t="shared" si="7"/>
        <v>281.84931506849313</v>
      </c>
      <c r="N91" s="68">
        <v>43131</v>
      </c>
      <c r="O91" s="47">
        <f t="shared" si="8"/>
        <v>762</v>
      </c>
      <c r="P91" s="69">
        <f t="shared" si="9"/>
        <v>214769.17808219176</v>
      </c>
      <c r="Q91" s="68">
        <v>43159</v>
      </c>
      <c r="R91" s="47">
        <f t="shared" si="10"/>
        <v>28</v>
      </c>
      <c r="S91" s="69">
        <f t="shared" si="11"/>
        <v>7891.7808219178078</v>
      </c>
    </row>
    <row r="92" spans="1:19" s="47" customFormat="1" x14ac:dyDescent="0.25">
      <c r="A92" s="39">
        <v>90</v>
      </c>
      <c r="B92" s="39" t="s">
        <v>8</v>
      </c>
      <c r="C92" s="39" t="s">
        <v>112</v>
      </c>
      <c r="D92" s="39" t="s">
        <v>158</v>
      </c>
      <c r="E92" s="39" t="s">
        <v>9</v>
      </c>
      <c r="F92" s="39"/>
      <c r="G92" s="39" t="s">
        <v>159</v>
      </c>
      <c r="H92" s="40"/>
      <c r="I92" s="66">
        <v>42036</v>
      </c>
      <c r="J92" s="49">
        <v>1134600</v>
      </c>
      <c r="K92" s="39" t="s">
        <v>618</v>
      </c>
      <c r="L92" s="47">
        <f t="shared" si="6"/>
        <v>2920</v>
      </c>
      <c r="M92" s="67">
        <f t="shared" si="7"/>
        <v>388.56164383561645</v>
      </c>
      <c r="N92" s="68">
        <v>43131</v>
      </c>
      <c r="O92" s="47">
        <f t="shared" si="8"/>
        <v>1095</v>
      </c>
      <c r="P92" s="69">
        <f t="shared" si="9"/>
        <v>425475</v>
      </c>
      <c r="Q92" s="68">
        <v>43159</v>
      </c>
      <c r="R92" s="47">
        <f t="shared" si="10"/>
        <v>28</v>
      </c>
      <c r="S92" s="69">
        <f t="shared" si="11"/>
        <v>10879.726027397261</v>
      </c>
    </row>
    <row r="93" spans="1:19" s="47" customFormat="1" x14ac:dyDescent="0.25">
      <c r="A93" s="39">
        <v>91</v>
      </c>
      <c r="B93" s="39" t="s">
        <v>8</v>
      </c>
      <c r="C93" s="39" t="s">
        <v>112</v>
      </c>
      <c r="D93" s="39" t="s">
        <v>160</v>
      </c>
      <c r="E93" s="39" t="s">
        <v>9</v>
      </c>
      <c r="F93" s="39"/>
      <c r="G93" s="39" t="s">
        <v>161</v>
      </c>
      <c r="H93" s="40"/>
      <c r="I93" s="66">
        <v>42036</v>
      </c>
      <c r="J93" s="49">
        <v>1134600</v>
      </c>
      <c r="K93" s="39" t="s">
        <v>618</v>
      </c>
      <c r="L93" s="47">
        <f t="shared" si="6"/>
        <v>2920</v>
      </c>
      <c r="M93" s="67">
        <f t="shared" si="7"/>
        <v>388.56164383561645</v>
      </c>
      <c r="N93" s="68">
        <v>43131</v>
      </c>
      <c r="O93" s="47">
        <f t="shared" si="8"/>
        <v>1095</v>
      </c>
      <c r="P93" s="69">
        <f t="shared" si="9"/>
        <v>425475</v>
      </c>
      <c r="Q93" s="68">
        <v>43159</v>
      </c>
      <c r="R93" s="47">
        <f t="shared" si="10"/>
        <v>28</v>
      </c>
      <c r="S93" s="69">
        <f t="shared" si="11"/>
        <v>10879.726027397261</v>
      </c>
    </row>
    <row r="94" spans="1:19" s="47" customFormat="1" x14ac:dyDescent="0.25">
      <c r="A94" s="39">
        <v>92</v>
      </c>
      <c r="B94" s="39" t="s">
        <v>8</v>
      </c>
      <c r="C94" s="39" t="s">
        <v>112</v>
      </c>
      <c r="D94" s="39" t="s">
        <v>162</v>
      </c>
      <c r="E94" s="39" t="s">
        <v>9</v>
      </c>
      <c r="F94" s="39"/>
      <c r="G94" s="39" t="s">
        <v>163</v>
      </c>
      <c r="H94" s="40"/>
      <c r="I94" s="66">
        <v>42036</v>
      </c>
      <c r="J94" s="49">
        <v>1134600</v>
      </c>
      <c r="K94" s="39" t="s">
        <v>618</v>
      </c>
      <c r="L94" s="47">
        <f t="shared" si="6"/>
        <v>2920</v>
      </c>
      <c r="M94" s="67">
        <f t="shared" si="7"/>
        <v>388.56164383561645</v>
      </c>
      <c r="N94" s="68">
        <v>43131</v>
      </c>
      <c r="O94" s="47">
        <f t="shared" si="8"/>
        <v>1095</v>
      </c>
      <c r="P94" s="69">
        <f t="shared" si="9"/>
        <v>425475</v>
      </c>
      <c r="Q94" s="68">
        <v>43159</v>
      </c>
      <c r="R94" s="47">
        <f t="shared" si="10"/>
        <v>28</v>
      </c>
      <c r="S94" s="69">
        <f t="shared" si="11"/>
        <v>10879.726027397261</v>
      </c>
    </row>
    <row r="95" spans="1:19" s="47" customFormat="1" x14ac:dyDescent="0.25">
      <c r="A95" s="39">
        <v>93</v>
      </c>
      <c r="B95" s="39" t="s">
        <v>8</v>
      </c>
      <c r="C95" s="39" t="s">
        <v>112</v>
      </c>
      <c r="D95" s="39" t="s">
        <v>164</v>
      </c>
      <c r="E95" s="39" t="s">
        <v>9</v>
      </c>
      <c r="F95" s="39"/>
      <c r="G95" s="39" t="s">
        <v>165</v>
      </c>
      <c r="H95" s="40"/>
      <c r="I95" s="66">
        <v>42036</v>
      </c>
      <c r="J95" s="49">
        <v>1134600</v>
      </c>
      <c r="K95" s="39" t="s">
        <v>618</v>
      </c>
      <c r="L95" s="47">
        <f t="shared" si="6"/>
        <v>2920</v>
      </c>
      <c r="M95" s="67">
        <f t="shared" si="7"/>
        <v>388.56164383561645</v>
      </c>
      <c r="N95" s="68">
        <v>43131</v>
      </c>
      <c r="O95" s="47">
        <f t="shared" si="8"/>
        <v>1095</v>
      </c>
      <c r="P95" s="69">
        <f t="shared" si="9"/>
        <v>425475</v>
      </c>
      <c r="Q95" s="68">
        <v>43159</v>
      </c>
      <c r="R95" s="47">
        <f t="shared" si="10"/>
        <v>28</v>
      </c>
      <c r="S95" s="69">
        <f t="shared" si="11"/>
        <v>10879.726027397261</v>
      </c>
    </row>
    <row r="96" spans="1:19" s="47" customFormat="1" x14ac:dyDescent="0.25">
      <c r="A96" s="39">
        <v>94</v>
      </c>
      <c r="B96" s="39" t="s">
        <v>8</v>
      </c>
      <c r="C96" s="39" t="s">
        <v>112</v>
      </c>
      <c r="D96" s="39" t="s">
        <v>166</v>
      </c>
      <c r="E96" s="39" t="s">
        <v>9</v>
      </c>
      <c r="F96" s="39"/>
      <c r="G96" s="39" t="s">
        <v>167</v>
      </c>
      <c r="H96" s="40"/>
      <c r="I96" s="66">
        <v>42036</v>
      </c>
      <c r="J96" s="49">
        <v>1134600</v>
      </c>
      <c r="K96" s="39" t="s">
        <v>618</v>
      </c>
      <c r="L96" s="47">
        <f t="shared" si="6"/>
        <v>2920</v>
      </c>
      <c r="M96" s="67">
        <f t="shared" si="7"/>
        <v>388.56164383561645</v>
      </c>
      <c r="N96" s="68">
        <v>43131</v>
      </c>
      <c r="O96" s="47">
        <f t="shared" si="8"/>
        <v>1095</v>
      </c>
      <c r="P96" s="69">
        <f t="shared" si="9"/>
        <v>425475</v>
      </c>
      <c r="Q96" s="68">
        <v>43159</v>
      </c>
      <c r="R96" s="47">
        <f t="shared" si="10"/>
        <v>28</v>
      </c>
      <c r="S96" s="69">
        <f t="shared" si="11"/>
        <v>10879.726027397261</v>
      </c>
    </row>
    <row r="97" spans="1:19" s="47" customFormat="1" x14ac:dyDescent="0.25">
      <c r="A97" s="39">
        <v>95</v>
      </c>
      <c r="B97" s="39" t="s">
        <v>8</v>
      </c>
      <c r="C97" s="39" t="s">
        <v>112</v>
      </c>
      <c r="D97" s="39" t="s">
        <v>168</v>
      </c>
      <c r="E97" s="39" t="s">
        <v>9</v>
      </c>
      <c r="F97" s="39"/>
      <c r="G97" s="39" t="s">
        <v>169</v>
      </c>
      <c r="H97" s="40"/>
      <c r="I97" s="66">
        <v>42036</v>
      </c>
      <c r="J97" s="49">
        <v>1134600</v>
      </c>
      <c r="K97" s="39" t="s">
        <v>618</v>
      </c>
      <c r="L97" s="47">
        <f t="shared" si="6"/>
        <v>2920</v>
      </c>
      <c r="M97" s="67">
        <f t="shared" si="7"/>
        <v>388.56164383561645</v>
      </c>
      <c r="N97" s="68">
        <v>43131</v>
      </c>
      <c r="O97" s="47">
        <f t="shared" si="8"/>
        <v>1095</v>
      </c>
      <c r="P97" s="69">
        <f t="shared" si="9"/>
        <v>425475</v>
      </c>
      <c r="Q97" s="68">
        <v>43159</v>
      </c>
      <c r="R97" s="47">
        <f t="shared" si="10"/>
        <v>28</v>
      </c>
      <c r="S97" s="69">
        <f t="shared" si="11"/>
        <v>10879.726027397261</v>
      </c>
    </row>
    <row r="98" spans="1:19" s="47" customFormat="1" x14ac:dyDescent="0.25">
      <c r="A98" s="39">
        <v>96</v>
      </c>
      <c r="B98" s="39" t="s">
        <v>8</v>
      </c>
      <c r="C98" s="39" t="s">
        <v>112</v>
      </c>
      <c r="D98" s="39" t="s">
        <v>170</v>
      </c>
      <c r="E98" s="39" t="s">
        <v>9</v>
      </c>
      <c r="F98" s="39"/>
      <c r="G98" s="39" t="s">
        <v>171</v>
      </c>
      <c r="H98" s="40"/>
      <c r="I98" s="66">
        <v>42036</v>
      </c>
      <c r="J98" s="49">
        <v>1134600</v>
      </c>
      <c r="K98" s="39" t="s">
        <v>618</v>
      </c>
      <c r="L98" s="47">
        <f t="shared" si="6"/>
        <v>2920</v>
      </c>
      <c r="M98" s="67">
        <f t="shared" si="7"/>
        <v>388.56164383561645</v>
      </c>
      <c r="N98" s="68">
        <v>43131</v>
      </c>
      <c r="O98" s="47">
        <f t="shared" si="8"/>
        <v>1095</v>
      </c>
      <c r="P98" s="69">
        <f t="shared" si="9"/>
        <v>425475</v>
      </c>
      <c r="Q98" s="68">
        <v>43159</v>
      </c>
      <c r="R98" s="47">
        <f t="shared" si="10"/>
        <v>28</v>
      </c>
      <c r="S98" s="69">
        <f t="shared" si="11"/>
        <v>10879.726027397261</v>
      </c>
    </row>
    <row r="99" spans="1:19" s="47" customFormat="1" x14ac:dyDescent="0.25">
      <c r="A99" s="39">
        <v>97</v>
      </c>
      <c r="B99" s="39" t="s">
        <v>8</v>
      </c>
      <c r="C99" s="39" t="s">
        <v>112</v>
      </c>
      <c r="D99" s="39" t="s">
        <v>172</v>
      </c>
      <c r="E99" s="39" t="s">
        <v>9</v>
      </c>
      <c r="F99" s="39"/>
      <c r="G99" s="39" t="s">
        <v>173</v>
      </c>
      <c r="H99" s="40"/>
      <c r="I99" s="66">
        <v>42036</v>
      </c>
      <c r="J99" s="49">
        <v>1134600</v>
      </c>
      <c r="K99" s="39" t="s">
        <v>618</v>
      </c>
      <c r="L99" s="47">
        <f t="shared" si="6"/>
        <v>2920</v>
      </c>
      <c r="M99" s="67">
        <f t="shared" si="7"/>
        <v>388.56164383561645</v>
      </c>
      <c r="N99" s="68">
        <v>43131</v>
      </c>
      <c r="O99" s="47">
        <f t="shared" si="8"/>
        <v>1095</v>
      </c>
      <c r="P99" s="69">
        <f t="shared" si="9"/>
        <v>425475</v>
      </c>
      <c r="Q99" s="68">
        <v>43159</v>
      </c>
      <c r="R99" s="47">
        <f t="shared" si="10"/>
        <v>28</v>
      </c>
      <c r="S99" s="69">
        <f t="shared" si="11"/>
        <v>10879.726027397261</v>
      </c>
    </row>
    <row r="100" spans="1:19" s="47" customFormat="1" x14ac:dyDescent="0.25">
      <c r="A100" s="39">
        <v>98</v>
      </c>
      <c r="B100" s="39" t="s">
        <v>8</v>
      </c>
      <c r="C100" s="39" t="s">
        <v>112</v>
      </c>
      <c r="D100" s="39" t="s">
        <v>174</v>
      </c>
      <c r="E100" s="39" t="s">
        <v>9</v>
      </c>
      <c r="F100" s="39"/>
      <c r="G100" s="39" t="s">
        <v>175</v>
      </c>
      <c r="H100" s="40"/>
      <c r="I100" s="66">
        <v>42036</v>
      </c>
      <c r="J100" s="49">
        <v>1134600</v>
      </c>
      <c r="K100" s="39" t="s">
        <v>618</v>
      </c>
      <c r="L100" s="47">
        <f t="shared" si="6"/>
        <v>2920</v>
      </c>
      <c r="M100" s="67">
        <f t="shared" si="7"/>
        <v>388.56164383561645</v>
      </c>
      <c r="N100" s="68">
        <v>43131</v>
      </c>
      <c r="O100" s="47">
        <f t="shared" si="8"/>
        <v>1095</v>
      </c>
      <c r="P100" s="69">
        <f t="shared" si="9"/>
        <v>425475</v>
      </c>
      <c r="Q100" s="68">
        <v>43159</v>
      </c>
      <c r="R100" s="47">
        <f t="shared" si="10"/>
        <v>28</v>
      </c>
      <c r="S100" s="69">
        <f t="shared" si="11"/>
        <v>10879.726027397261</v>
      </c>
    </row>
    <row r="101" spans="1:19" s="47" customFormat="1" x14ac:dyDescent="0.25">
      <c r="A101" s="39">
        <v>99</v>
      </c>
      <c r="B101" s="39" t="s">
        <v>8</v>
      </c>
      <c r="C101" s="39" t="s">
        <v>112</v>
      </c>
      <c r="D101" s="39" t="s">
        <v>176</v>
      </c>
      <c r="E101" s="39" t="s">
        <v>9</v>
      </c>
      <c r="F101" s="39"/>
      <c r="G101" s="39" t="s">
        <v>177</v>
      </c>
      <c r="H101" s="40"/>
      <c r="I101" s="66">
        <v>42036</v>
      </c>
      <c r="J101" s="49">
        <v>1134600</v>
      </c>
      <c r="K101" s="39" t="s">
        <v>618</v>
      </c>
      <c r="L101" s="47">
        <f t="shared" si="6"/>
        <v>2920</v>
      </c>
      <c r="M101" s="67">
        <f t="shared" si="7"/>
        <v>388.56164383561645</v>
      </c>
      <c r="N101" s="68">
        <v>43131</v>
      </c>
      <c r="O101" s="47">
        <f t="shared" si="8"/>
        <v>1095</v>
      </c>
      <c r="P101" s="69">
        <f t="shared" si="9"/>
        <v>425475</v>
      </c>
      <c r="Q101" s="68">
        <v>43159</v>
      </c>
      <c r="R101" s="47">
        <f t="shared" si="10"/>
        <v>28</v>
      </c>
      <c r="S101" s="69">
        <f t="shared" si="11"/>
        <v>10879.726027397261</v>
      </c>
    </row>
    <row r="102" spans="1:19" s="47" customFormat="1" x14ac:dyDescent="0.25">
      <c r="A102" s="39">
        <v>100</v>
      </c>
      <c r="B102" s="39" t="s">
        <v>8</v>
      </c>
      <c r="C102" s="39" t="s">
        <v>112</v>
      </c>
      <c r="D102" s="39" t="s">
        <v>178</v>
      </c>
      <c r="E102" s="39" t="s">
        <v>9</v>
      </c>
      <c r="F102" s="39"/>
      <c r="G102" s="39" t="s">
        <v>179</v>
      </c>
      <c r="H102" s="40"/>
      <c r="I102" s="66">
        <v>42036</v>
      </c>
      <c r="J102" s="49">
        <v>504150</v>
      </c>
      <c r="K102" s="39" t="s">
        <v>618</v>
      </c>
      <c r="L102" s="47">
        <f t="shared" si="6"/>
        <v>2920</v>
      </c>
      <c r="M102" s="67">
        <f t="shared" si="7"/>
        <v>172.6541095890411</v>
      </c>
      <c r="N102" s="68">
        <v>43131</v>
      </c>
      <c r="O102" s="47">
        <f t="shared" si="8"/>
        <v>1095</v>
      </c>
      <c r="P102" s="69">
        <f t="shared" si="9"/>
        <v>189056.25</v>
      </c>
      <c r="Q102" s="68">
        <v>43159</v>
      </c>
      <c r="R102" s="47">
        <f t="shared" si="10"/>
        <v>28</v>
      </c>
      <c r="S102" s="69">
        <f t="shared" si="11"/>
        <v>4834.3150684931506</v>
      </c>
    </row>
    <row r="103" spans="1:19" s="47" customFormat="1" x14ac:dyDescent="0.25">
      <c r="A103" s="39">
        <v>101</v>
      </c>
      <c r="B103" s="39" t="s">
        <v>8</v>
      </c>
      <c r="C103" s="39" t="s">
        <v>112</v>
      </c>
      <c r="D103" s="39" t="s">
        <v>180</v>
      </c>
      <c r="E103" s="39" t="s">
        <v>9</v>
      </c>
      <c r="F103" s="39"/>
      <c r="G103" s="39" t="s">
        <v>181</v>
      </c>
      <c r="H103" s="40"/>
      <c r="I103" s="66">
        <v>42036</v>
      </c>
      <c r="J103" s="49">
        <v>504150</v>
      </c>
      <c r="K103" s="39" t="s">
        <v>618</v>
      </c>
      <c r="L103" s="47">
        <f t="shared" si="6"/>
        <v>2920</v>
      </c>
      <c r="M103" s="67">
        <f t="shared" si="7"/>
        <v>172.6541095890411</v>
      </c>
      <c r="N103" s="68">
        <v>43131</v>
      </c>
      <c r="O103" s="47">
        <f t="shared" si="8"/>
        <v>1095</v>
      </c>
      <c r="P103" s="69">
        <f t="shared" si="9"/>
        <v>189056.25</v>
      </c>
      <c r="Q103" s="68">
        <v>43159</v>
      </c>
      <c r="R103" s="47">
        <f t="shared" si="10"/>
        <v>28</v>
      </c>
      <c r="S103" s="69">
        <f t="shared" si="11"/>
        <v>4834.3150684931506</v>
      </c>
    </row>
    <row r="104" spans="1:19" s="47" customFormat="1" x14ac:dyDescent="0.25">
      <c r="A104" s="39">
        <v>102</v>
      </c>
      <c r="B104" s="39" t="s">
        <v>8</v>
      </c>
      <c r="C104" s="39" t="s">
        <v>112</v>
      </c>
      <c r="D104" s="39" t="s">
        <v>182</v>
      </c>
      <c r="E104" s="39" t="s">
        <v>9</v>
      </c>
      <c r="F104" s="39"/>
      <c r="G104" s="39" t="s">
        <v>183</v>
      </c>
      <c r="H104" s="40"/>
      <c r="I104" s="66">
        <v>42036</v>
      </c>
      <c r="J104" s="49">
        <v>504150</v>
      </c>
      <c r="K104" s="39" t="s">
        <v>618</v>
      </c>
      <c r="L104" s="47">
        <f t="shared" si="6"/>
        <v>2920</v>
      </c>
      <c r="M104" s="67">
        <f t="shared" si="7"/>
        <v>172.6541095890411</v>
      </c>
      <c r="N104" s="68">
        <v>43131</v>
      </c>
      <c r="O104" s="47">
        <f t="shared" si="8"/>
        <v>1095</v>
      </c>
      <c r="P104" s="69">
        <f t="shared" si="9"/>
        <v>189056.25</v>
      </c>
      <c r="Q104" s="68">
        <v>43159</v>
      </c>
      <c r="R104" s="47">
        <f t="shared" si="10"/>
        <v>28</v>
      </c>
      <c r="S104" s="69">
        <f t="shared" si="11"/>
        <v>4834.3150684931506</v>
      </c>
    </row>
    <row r="105" spans="1:19" s="47" customFormat="1" x14ac:dyDescent="0.25">
      <c r="A105" s="39">
        <v>103</v>
      </c>
      <c r="B105" s="39" t="s">
        <v>8</v>
      </c>
      <c r="C105" s="39" t="s">
        <v>112</v>
      </c>
      <c r="D105" s="39" t="s">
        <v>184</v>
      </c>
      <c r="E105" s="39" t="s">
        <v>9</v>
      </c>
      <c r="F105" s="39"/>
      <c r="G105" s="39" t="s">
        <v>185</v>
      </c>
      <c r="H105" s="40"/>
      <c r="I105" s="66">
        <v>42036</v>
      </c>
      <c r="J105" s="49">
        <v>504150</v>
      </c>
      <c r="K105" s="39" t="s">
        <v>618</v>
      </c>
      <c r="L105" s="47">
        <f t="shared" si="6"/>
        <v>2920</v>
      </c>
      <c r="M105" s="67">
        <f t="shared" si="7"/>
        <v>172.6541095890411</v>
      </c>
      <c r="N105" s="68">
        <v>43131</v>
      </c>
      <c r="O105" s="47">
        <f t="shared" si="8"/>
        <v>1095</v>
      </c>
      <c r="P105" s="69">
        <f t="shared" si="9"/>
        <v>189056.25</v>
      </c>
      <c r="Q105" s="68">
        <v>43159</v>
      </c>
      <c r="R105" s="47">
        <f t="shared" si="10"/>
        <v>28</v>
      </c>
      <c r="S105" s="69">
        <f t="shared" si="11"/>
        <v>4834.3150684931506</v>
      </c>
    </row>
    <row r="106" spans="1:19" s="47" customFormat="1" x14ac:dyDescent="0.25">
      <c r="A106" s="39">
        <v>104</v>
      </c>
      <c r="B106" s="39" t="s">
        <v>8</v>
      </c>
      <c r="C106" s="39" t="s">
        <v>112</v>
      </c>
      <c r="D106" s="39" t="s">
        <v>186</v>
      </c>
      <c r="E106" s="39" t="s">
        <v>9</v>
      </c>
      <c r="F106" s="39"/>
      <c r="G106" s="39" t="s">
        <v>187</v>
      </c>
      <c r="H106" s="40"/>
      <c r="I106" s="66">
        <v>42036</v>
      </c>
      <c r="J106" s="49">
        <v>504150</v>
      </c>
      <c r="K106" s="39" t="s">
        <v>618</v>
      </c>
      <c r="L106" s="47">
        <f t="shared" si="6"/>
        <v>2920</v>
      </c>
      <c r="M106" s="67">
        <f t="shared" si="7"/>
        <v>172.6541095890411</v>
      </c>
      <c r="N106" s="68">
        <v>43131</v>
      </c>
      <c r="O106" s="47">
        <f t="shared" si="8"/>
        <v>1095</v>
      </c>
      <c r="P106" s="69">
        <f t="shared" si="9"/>
        <v>189056.25</v>
      </c>
      <c r="Q106" s="68">
        <v>43159</v>
      </c>
      <c r="R106" s="47">
        <f t="shared" si="10"/>
        <v>28</v>
      </c>
      <c r="S106" s="69">
        <f t="shared" si="11"/>
        <v>4834.3150684931506</v>
      </c>
    </row>
    <row r="107" spans="1:19" s="47" customFormat="1" x14ac:dyDescent="0.25">
      <c r="A107" s="39">
        <v>105</v>
      </c>
      <c r="B107" s="39" t="s">
        <v>8</v>
      </c>
      <c r="C107" s="39" t="s">
        <v>112</v>
      </c>
      <c r="D107" s="39" t="s">
        <v>188</v>
      </c>
      <c r="E107" s="39" t="s">
        <v>9</v>
      </c>
      <c r="F107" s="39"/>
      <c r="G107" s="39" t="s">
        <v>189</v>
      </c>
      <c r="H107" s="40"/>
      <c r="I107" s="66">
        <v>42036</v>
      </c>
      <c r="J107" s="49">
        <v>534015</v>
      </c>
      <c r="K107" s="39" t="s">
        <v>618</v>
      </c>
      <c r="L107" s="47">
        <f t="shared" si="6"/>
        <v>2920</v>
      </c>
      <c r="M107" s="67">
        <f t="shared" si="7"/>
        <v>182.88184931506851</v>
      </c>
      <c r="N107" s="68">
        <v>43131</v>
      </c>
      <c r="O107" s="47">
        <f t="shared" si="8"/>
        <v>1095</v>
      </c>
      <c r="P107" s="69">
        <f t="shared" si="9"/>
        <v>200255.62500000003</v>
      </c>
      <c r="Q107" s="68">
        <v>43159</v>
      </c>
      <c r="R107" s="47">
        <f t="shared" si="10"/>
        <v>28</v>
      </c>
      <c r="S107" s="69">
        <f t="shared" si="11"/>
        <v>5120.6917808219187</v>
      </c>
    </row>
    <row r="108" spans="1:19" s="47" customFormat="1" x14ac:dyDescent="0.25">
      <c r="A108" s="39">
        <v>106</v>
      </c>
      <c r="B108" s="39" t="s">
        <v>8</v>
      </c>
      <c r="C108" s="39" t="s">
        <v>112</v>
      </c>
      <c r="D108" s="39" t="s">
        <v>190</v>
      </c>
      <c r="E108" s="39" t="s">
        <v>9</v>
      </c>
      <c r="F108" s="39"/>
      <c r="G108" s="39" t="s">
        <v>191</v>
      </c>
      <c r="H108" s="40"/>
      <c r="I108" s="66">
        <v>42036</v>
      </c>
      <c r="J108" s="49">
        <v>534015</v>
      </c>
      <c r="K108" s="39" t="s">
        <v>618</v>
      </c>
      <c r="L108" s="47">
        <f t="shared" si="6"/>
        <v>2920</v>
      </c>
      <c r="M108" s="67">
        <f t="shared" si="7"/>
        <v>182.88184931506851</v>
      </c>
      <c r="N108" s="68">
        <v>43131</v>
      </c>
      <c r="O108" s="47">
        <f t="shared" si="8"/>
        <v>1095</v>
      </c>
      <c r="P108" s="69">
        <f t="shared" si="9"/>
        <v>200255.62500000003</v>
      </c>
      <c r="Q108" s="68">
        <v>43159</v>
      </c>
      <c r="R108" s="47">
        <f t="shared" si="10"/>
        <v>28</v>
      </c>
      <c r="S108" s="69">
        <f t="shared" si="11"/>
        <v>5120.6917808219187</v>
      </c>
    </row>
    <row r="109" spans="1:19" s="47" customFormat="1" x14ac:dyDescent="0.25">
      <c r="A109" s="39">
        <v>107</v>
      </c>
      <c r="B109" s="39" t="s">
        <v>8</v>
      </c>
      <c r="C109" s="39" t="s">
        <v>112</v>
      </c>
      <c r="D109" s="39" t="s">
        <v>192</v>
      </c>
      <c r="E109" s="39" t="s">
        <v>9</v>
      </c>
      <c r="F109" s="39"/>
      <c r="G109" s="39" t="s">
        <v>193</v>
      </c>
      <c r="H109" s="40"/>
      <c r="I109" s="66">
        <v>42036</v>
      </c>
      <c r="J109" s="49">
        <v>534015</v>
      </c>
      <c r="K109" s="39" t="s">
        <v>618</v>
      </c>
      <c r="L109" s="47">
        <f t="shared" si="6"/>
        <v>2920</v>
      </c>
      <c r="M109" s="67">
        <f t="shared" si="7"/>
        <v>182.88184931506851</v>
      </c>
      <c r="N109" s="68">
        <v>43131</v>
      </c>
      <c r="O109" s="47">
        <f t="shared" si="8"/>
        <v>1095</v>
      </c>
      <c r="P109" s="69">
        <f t="shared" si="9"/>
        <v>200255.62500000003</v>
      </c>
      <c r="Q109" s="68">
        <v>43159</v>
      </c>
      <c r="R109" s="47">
        <f t="shared" si="10"/>
        <v>28</v>
      </c>
      <c r="S109" s="69">
        <f t="shared" si="11"/>
        <v>5120.6917808219187</v>
      </c>
    </row>
    <row r="110" spans="1:19" s="47" customFormat="1" x14ac:dyDescent="0.25">
      <c r="A110" s="39">
        <v>108</v>
      </c>
      <c r="B110" s="39" t="s">
        <v>8</v>
      </c>
      <c r="C110" s="39" t="s">
        <v>112</v>
      </c>
      <c r="D110" s="39" t="s">
        <v>194</v>
      </c>
      <c r="E110" s="39" t="s">
        <v>9</v>
      </c>
      <c r="F110" s="39"/>
      <c r="G110" s="39" t="s">
        <v>195</v>
      </c>
      <c r="H110" s="40"/>
      <c r="I110" s="66">
        <v>42036</v>
      </c>
      <c r="J110" s="49">
        <v>534015</v>
      </c>
      <c r="K110" s="39" t="s">
        <v>618</v>
      </c>
      <c r="L110" s="47">
        <f t="shared" si="6"/>
        <v>2920</v>
      </c>
      <c r="M110" s="67">
        <f t="shared" si="7"/>
        <v>182.88184931506851</v>
      </c>
      <c r="N110" s="68">
        <v>43131</v>
      </c>
      <c r="O110" s="47">
        <f t="shared" si="8"/>
        <v>1095</v>
      </c>
      <c r="P110" s="69">
        <f t="shared" si="9"/>
        <v>200255.62500000003</v>
      </c>
      <c r="Q110" s="68">
        <v>43159</v>
      </c>
      <c r="R110" s="47">
        <f t="shared" si="10"/>
        <v>28</v>
      </c>
      <c r="S110" s="69">
        <f t="shared" si="11"/>
        <v>5120.6917808219187</v>
      </c>
    </row>
    <row r="111" spans="1:19" s="47" customFormat="1" x14ac:dyDescent="0.25">
      <c r="A111" s="39">
        <v>109</v>
      </c>
      <c r="B111" s="39" t="s">
        <v>8</v>
      </c>
      <c r="C111" s="39" t="s">
        <v>112</v>
      </c>
      <c r="D111" s="39" t="s">
        <v>196</v>
      </c>
      <c r="E111" s="39" t="s">
        <v>9</v>
      </c>
      <c r="F111" s="39"/>
      <c r="G111" s="39" t="s">
        <v>197</v>
      </c>
      <c r="H111" s="40"/>
      <c r="I111" s="66">
        <v>43000</v>
      </c>
      <c r="J111" s="49">
        <v>801000</v>
      </c>
      <c r="K111" s="39" t="s">
        <v>618</v>
      </c>
      <c r="L111" s="47">
        <f t="shared" si="6"/>
        <v>2920</v>
      </c>
      <c r="M111" s="67">
        <f t="shared" si="7"/>
        <v>274.3150684931507</v>
      </c>
      <c r="N111" s="68">
        <v>43131</v>
      </c>
      <c r="O111" s="47">
        <f t="shared" si="8"/>
        <v>131</v>
      </c>
      <c r="P111" s="69">
        <f t="shared" si="9"/>
        <v>35935.273972602743</v>
      </c>
      <c r="Q111" s="68">
        <v>43159</v>
      </c>
      <c r="R111" s="47">
        <f t="shared" si="10"/>
        <v>28</v>
      </c>
      <c r="S111" s="69">
        <f t="shared" si="11"/>
        <v>7680.82191780822</v>
      </c>
    </row>
    <row r="112" spans="1:19" s="47" customFormat="1" x14ac:dyDescent="0.25">
      <c r="A112" s="39">
        <v>110</v>
      </c>
      <c r="B112" s="39" t="s">
        <v>8</v>
      </c>
      <c r="C112" s="39" t="s">
        <v>112</v>
      </c>
      <c r="D112" s="39" t="s">
        <v>198</v>
      </c>
      <c r="E112" s="39" t="s">
        <v>9</v>
      </c>
      <c r="F112" s="39"/>
      <c r="G112" s="39" t="s">
        <v>199</v>
      </c>
      <c r="H112" s="40"/>
      <c r="I112" s="66">
        <v>43000</v>
      </c>
      <c r="J112" s="49">
        <v>801000</v>
      </c>
      <c r="K112" s="39" t="s">
        <v>618</v>
      </c>
      <c r="L112" s="47">
        <f t="shared" si="6"/>
        <v>2920</v>
      </c>
      <c r="M112" s="67">
        <f t="shared" si="7"/>
        <v>274.3150684931507</v>
      </c>
      <c r="N112" s="68">
        <v>43131</v>
      </c>
      <c r="O112" s="47">
        <f t="shared" si="8"/>
        <v>131</v>
      </c>
      <c r="P112" s="69">
        <f t="shared" si="9"/>
        <v>35935.273972602743</v>
      </c>
      <c r="Q112" s="68">
        <v>43159</v>
      </c>
      <c r="R112" s="47">
        <f t="shared" si="10"/>
        <v>28</v>
      </c>
      <c r="S112" s="69">
        <f t="shared" si="11"/>
        <v>7680.82191780822</v>
      </c>
    </row>
    <row r="113" spans="1:19" s="47" customFormat="1" x14ac:dyDescent="0.25">
      <c r="A113" s="39">
        <v>111</v>
      </c>
      <c r="B113" s="39" t="s">
        <v>8</v>
      </c>
      <c r="C113" s="39" t="s">
        <v>112</v>
      </c>
      <c r="D113" s="39" t="s">
        <v>200</v>
      </c>
      <c r="E113" s="39" t="s">
        <v>9</v>
      </c>
      <c r="F113" s="39"/>
      <c r="G113" s="39" t="s">
        <v>201</v>
      </c>
      <c r="H113" s="40"/>
      <c r="I113" s="66">
        <v>43000</v>
      </c>
      <c r="J113" s="49">
        <v>801000</v>
      </c>
      <c r="K113" s="39" t="s">
        <v>618</v>
      </c>
      <c r="L113" s="47">
        <f t="shared" si="6"/>
        <v>2920</v>
      </c>
      <c r="M113" s="67">
        <f t="shared" si="7"/>
        <v>274.3150684931507</v>
      </c>
      <c r="N113" s="68">
        <v>43131</v>
      </c>
      <c r="O113" s="47">
        <f t="shared" si="8"/>
        <v>131</v>
      </c>
      <c r="P113" s="69">
        <f t="shared" si="9"/>
        <v>35935.273972602743</v>
      </c>
      <c r="Q113" s="68">
        <v>43159</v>
      </c>
      <c r="R113" s="47">
        <f t="shared" si="10"/>
        <v>28</v>
      </c>
      <c r="S113" s="69">
        <f t="shared" si="11"/>
        <v>7680.82191780822</v>
      </c>
    </row>
    <row r="114" spans="1:19" s="47" customFormat="1" x14ac:dyDescent="0.25">
      <c r="A114" s="39">
        <v>112</v>
      </c>
      <c r="B114" s="39" t="s">
        <v>8</v>
      </c>
      <c r="C114" s="39" t="s">
        <v>112</v>
      </c>
      <c r="D114" s="39" t="s">
        <v>202</v>
      </c>
      <c r="E114" s="39" t="s">
        <v>9</v>
      </c>
      <c r="F114" s="39"/>
      <c r="G114" s="39" t="s">
        <v>203</v>
      </c>
      <c r="H114" s="40"/>
      <c r="I114" s="66">
        <v>43000</v>
      </c>
      <c r="J114" s="49">
        <v>801000</v>
      </c>
      <c r="K114" s="39" t="s">
        <v>618</v>
      </c>
      <c r="L114" s="47">
        <f t="shared" si="6"/>
        <v>2920</v>
      </c>
      <c r="M114" s="67">
        <f t="shared" si="7"/>
        <v>274.3150684931507</v>
      </c>
      <c r="N114" s="68">
        <v>43131</v>
      </c>
      <c r="O114" s="47">
        <f t="shared" si="8"/>
        <v>131</v>
      </c>
      <c r="P114" s="69">
        <f t="shared" si="9"/>
        <v>35935.273972602743</v>
      </c>
      <c r="Q114" s="68">
        <v>43159</v>
      </c>
      <c r="R114" s="47">
        <f t="shared" si="10"/>
        <v>28</v>
      </c>
      <c r="S114" s="69">
        <f t="shared" si="11"/>
        <v>7680.82191780822</v>
      </c>
    </row>
    <row r="115" spans="1:19" s="47" customFormat="1" x14ac:dyDescent="0.25">
      <c r="A115" s="39">
        <v>113</v>
      </c>
      <c r="B115" s="39" t="s">
        <v>8</v>
      </c>
      <c r="C115" s="39" t="s">
        <v>112</v>
      </c>
      <c r="D115" s="39" t="s">
        <v>204</v>
      </c>
      <c r="E115" s="39" t="s">
        <v>9</v>
      </c>
      <c r="F115" s="39"/>
      <c r="G115" s="39" t="s">
        <v>205</v>
      </c>
      <c r="H115" s="40"/>
      <c r="I115" s="66">
        <v>43000</v>
      </c>
      <c r="J115" s="49">
        <v>801000</v>
      </c>
      <c r="K115" s="39" t="s">
        <v>618</v>
      </c>
      <c r="L115" s="47">
        <f t="shared" si="6"/>
        <v>2920</v>
      </c>
      <c r="M115" s="67">
        <f t="shared" si="7"/>
        <v>274.3150684931507</v>
      </c>
      <c r="N115" s="68">
        <v>43131</v>
      </c>
      <c r="O115" s="47">
        <f t="shared" si="8"/>
        <v>131</v>
      </c>
      <c r="P115" s="69">
        <f t="shared" si="9"/>
        <v>35935.273972602743</v>
      </c>
      <c r="Q115" s="68">
        <v>43159</v>
      </c>
      <c r="R115" s="47">
        <f t="shared" si="10"/>
        <v>28</v>
      </c>
      <c r="S115" s="69">
        <f t="shared" si="11"/>
        <v>7680.82191780822</v>
      </c>
    </row>
    <row r="116" spans="1:19" s="47" customFormat="1" x14ac:dyDescent="0.25">
      <c r="A116" s="39">
        <v>114</v>
      </c>
      <c r="B116" s="39" t="s">
        <v>8</v>
      </c>
      <c r="C116" s="39" t="s">
        <v>112</v>
      </c>
      <c r="D116" s="39" t="s">
        <v>206</v>
      </c>
      <c r="E116" s="39" t="s">
        <v>9</v>
      </c>
      <c r="F116" s="39"/>
      <c r="G116" s="39" t="s">
        <v>207</v>
      </c>
      <c r="H116" s="40"/>
      <c r="I116" s="66">
        <v>43000</v>
      </c>
      <c r="J116" s="49">
        <v>801000</v>
      </c>
      <c r="K116" s="39" t="s">
        <v>618</v>
      </c>
      <c r="L116" s="47">
        <f t="shared" si="6"/>
        <v>2920</v>
      </c>
      <c r="M116" s="67">
        <f t="shared" si="7"/>
        <v>274.3150684931507</v>
      </c>
      <c r="N116" s="68">
        <v>43131</v>
      </c>
      <c r="O116" s="47">
        <f t="shared" si="8"/>
        <v>131</v>
      </c>
      <c r="P116" s="69">
        <f t="shared" si="9"/>
        <v>35935.273972602743</v>
      </c>
      <c r="Q116" s="68">
        <v>43159</v>
      </c>
      <c r="R116" s="47">
        <f t="shared" si="10"/>
        <v>28</v>
      </c>
      <c r="S116" s="69">
        <f t="shared" si="11"/>
        <v>7680.82191780822</v>
      </c>
    </row>
    <row r="117" spans="1:19" s="47" customFormat="1" x14ac:dyDescent="0.25">
      <c r="A117" s="39">
        <v>115</v>
      </c>
      <c r="B117" s="39" t="s">
        <v>8</v>
      </c>
      <c r="C117" s="39" t="s">
        <v>112</v>
      </c>
      <c r="D117" s="39" t="s">
        <v>208</v>
      </c>
      <c r="E117" s="39" t="s">
        <v>9</v>
      </c>
      <c r="F117" s="39"/>
      <c r="G117" s="39" t="s">
        <v>209</v>
      </c>
      <c r="H117" s="40"/>
      <c r="I117" s="66">
        <v>43000</v>
      </c>
      <c r="J117" s="49">
        <v>801000</v>
      </c>
      <c r="K117" s="39" t="s">
        <v>618</v>
      </c>
      <c r="L117" s="47">
        <f t="shared" si="6"/>
        <v>2920</v>
      </c>
      <c r="M117" s="67">
        <f t="shared" si="7"/>
        <v>274.3150684931507</v>
      </c>
      <c r="N117" s="68">
        <v>43131</v>
      </c>
      <c r="O117" s="47">
        <f t="shared" si="8"/>
        <v>131</v>
      </c>
      <c r="P117" s="69">
        <f t="shared" si="9"/>
        <v>35935.273972602743</v>
      </c>
      <c r="Q117" s="68">
        <v>43159</v>
      </c>
      <c r="R117" s="47">
        <f t="shared" si="10"/>
        <v>28</v>
      </c>
      <c r="S117" s="69">
        <f t="shared" si="11"/>
        <v>7680.82191780822</v>
      </c>
    </row>
    <row r="118" spans="1:19" s="47" customFormat="1" x14ac:dyDescent="0.25">
      <c r="A118" s="39">
        <v>116</v>
      </c>
      <c r="B118" s="39" t="s">
        <v>8</v>
      </c>
      <c r="C118" s="39" t="s">
        <v>112</v>
      </c>
      <c r="D118" s="39" t="s">
        <v>210</v>
      </c>
      <c r="E118" s="39" t="s">
        <v>9</v>
      </c>
      <c r="F118" s="39"/>
      <c r="G118" s="39" t="s">
        <v>211</v>
      </c>
      <c r="H118" s="40"/>
      <c r="I118" s="66">
        <v>43000</v>
      </c>
      <c r="J118" s="49">
        <v>801000</v>
      </c>
      <c r="K118" s="39" t="s">
        <v>618</v>
      </c>
      <c r="L118" s="47">
        <f t="shared" si="6"/>
        <v>2920</v>
      </c>
      <c r="M118" s="67">
        <f t="shared" si="7"/>
        <v>274.3150684931507</v>
      </c>
      <c r="N118" s="68">
        <v>43131</v>
      </c>
      <c r="O118" s="47">
        <f t="shared" si="8"/>
        <v>131</v>
      </c>
      <c r="P118" s="69">
        <f t="shared" si="9"/>
        <v>35935.273972602743</v>
      </c>
      <c r="Q118" s="68">
        <v>43159</v>
      </c>
      <c r="R118" s="47">
        <f t="shared" si="10"/>
        <v>28</v>
      </c>
      <c r="S118" s="69">
        <f t="shared" si="11"/>
        <v>7680.82191780822</v>
      </c>
    </row>
    <row r="119" spans="1:19" s="47" customFormat="1" x14ac:dyDescent="0.25">
      <c r="A119" s="39">
        <v>117</v>
      </c>
      <c r="B119" s="39" t="s">
        <v>8</v>
      </c>
      <c r="C119" s="39" t="s">
        <v>112</v>
      </c>
      <c r="D119" s="39" t="s">
        <v>212</v>
      </c>
      <c r="E119" s="39" t="s">
        <v>9</v>
      </c>
      <c r="F119" s="39"/>
      <c r="G119" s="39" t="s">
        <v>213</v>
      </c>
      <c r="H119" s="40"/>
      <c r="I119" s="66">
        <v>43000</v>
      </c>
      <c r="J119" s="49">
        <v>801000</v>
      </c>
      <c r="K119" s="39" t="s">
        <v>618</v>
      </c>
      <c r="L119" s="47">
        <f t="shared" si="6"/>
        <v>2920</v>
      </c>
      <c r="M119" s="67">
        <f t="shared" si="7"/>
        <v>274.3150684931507</v>
      </c>
      <c r="N119" s="68">
        <v>43131</v>
      </c>
      <c r="O119" s="47">
        <f t="shared" si="8"/>
        <v>131</v>
      </c>
      <c r="P119" s="69">
        <f t="shared" si="9"/>
        <v>35935.273972602743</v>
      </c>
      <c r="Q119" s="68">
        <v>43159</v>
      </c>
      <c r="R119" s="47">
        <f t="shared" si="10"/>
        <v>28</v>
      </c>
      <c r="S119" s="69">
        <f t="shared" si="11"/>
        <v>7680.82191780822</v>
      </c>
    </row>
    <row r="120" spans="1:19" s="47" customFormat="1" x14ac:dyDescent="0.25">
      <c r="A120" s="39">
        <v>118</v>
      </c>
      <c r="B120" s="39" t="s">
        <v>8</v>
      </c>
      <c r="C120" s="39" t="s">
        <v>112</v>
      </c>
      <c r="D120" s="39" t="s">
        <v>214</v>
      </c>
      <c r="E120" s="39" t="s">
        <v>9</v>
      </c>
      <c r="F120" s="39"/>
      <c r="G120" s="39" t="s">
        <v>215</v>
      </c>
      <c r="H120" s="40"/>
      <c r="I120" s="66">
        <v>43000</v>
      </c>
      <c r="J120" s="49">
        <v>801000</v>
      </c>
      <c r="K120" s="39" t="s">
        <v>618</v>
      </c>
      <c r="L120" s="47">
        <f t="shared" si="6"/>
        <v>2920</v>
      </c>
      <c r="M120" s="67">
        <f t="shared" si="7"/>
        <v>274.3150684931507</v>
      </c>
      <c r="N120" s="68">
        <v>43131</v>
      </c>
      <c r="O120" s="47">
        <f t="shared" si="8"/>
        <v>131</v>
      </c>
      <c r="P120" s="69">
        <f t="shared" si="9"/>
        <v>35935.273972602743</v>
      </c>
      <c r="Q120" s="68">
        <v>43159</v>
      </c>
      <c r="R120" s="47">
        <f t="shared" si="10"/>
        <v>28</v>
      </c>
      <c r="S120" s="69">
        <f t="shared" si="11"/>
        <v>7680.82191780822</v>
      </c>
    </row>
    <row r="121" spans="1:19" s="47" customFormat="1" x14ac:dyDescent="0.25">
      <c r="A121" s="39">
        <v>119</v>
      </c>
      <c r="B121" s="39" t="s">
        <v>8</v>
      </c>
      <c r="C121" s="39" t="s">
        <v>112</v>
      </c>
      <c r="D121" s="39" t="s">
        <v>216</v>
      </c>
      <c r="E121" s="39" t="s">
        <v>9</v>
      </c>
      <c r="F121" s="39"/>
      <c r="G121" s="39" t="s">
        <v>217</v>
      </c>
      <c r="H121" s="40"/>
      <c r="I121" s="66">
        <v>43089</v>
      </c>
      <c r="J121" s="49">
        <v>757800</v>
      </c>
      <c r="K121" s="39" t="s">
        <v>618</v>
      </c>
      <c r="L121" s="47">
        <f t="shared" si="6"/>
        <v>2920</v>
      </c>
      <c r="M121" s="67">
        <f t="shared" si="7"/>
        <v>259.52054794520546</v>
      </c>
      <c r="N121" s="68">
        <v>43131</v>
      </c>
      <c r="O121" s="47">
        <f t="shared" si="8"/>
        <v>42</v>
      </c>
      <c r="P121" s="69">
        <f t="shared" si="9"/>
        <v>10899.86301369863</v>
      </c>
      <c r="Q121" s="68">
        <v>43159</v>
      </c>
      <c r="R121" s="47">
        <f t="shared" si="10"/>
        <v>28</v>
      </c>
      <c r="S121" s="69">
        <f t="shared" si="11"/>
        <v>7266.5753424657532</v>
      </c>
    </row>
    <row r="122" spans="1:19" s="47" customFormat="1" x14ac:dyDescent="0.25">
      <c r="A122" s="39">
        <v>120</v>
      </c>
      <c r="B122" s="39" t="s">
        <v>8</v>
      </c>
      <c r="C122" s="39" t="s">
        <v>112</v>
      </c>
      <c r="D122" s="39" t="s">
        <v>218</v>
      </c>
      <c r="E122" s="39" t="s">
        <v>9</v>
      </c>
      <c r="F122" s="39"/>
      <c r="G122" s="39" t="s">
        <v>219</v>
      </c>
      <c r="H122" s="40"/>
      <c r="I122" s="66">
        <v>43089</v>
      </c>
      <c r="J122" s="49">
        <v>757800</v>
      </c>
      <c r="K122" s="39" t="s">
        <v>618</v>
      </c>
      <c r="L122" s="47">
        <f t="shared" si="6"/>
        <v>2920</v>
      </c>
      <c r="M122" s="67">
        <f t="shared" si="7"/>
        <v>259.52054794520546</v>
      </c>
      <c r="N122" s="68">
        <v>43131</v>
      </c>
      <c r="O122" s="47">
        <f t="shared" si="8"/>
        <v>42</v>
      </c>
      <c r="P122" s="69">
        <f t="shared" si="9"/>
        <v>10899.86301369863</v>
      </c>
      <c r="Q122" s="68">
        <v>43159</v>
      </c>
      <c r="R122" s="47">
        <f t="shared" si="10"/>
        <v>28</v>
      </c>
      <c r="S122" s="69">
        <f t="shared" si="11"/>
        <v>7266.5753424657532</v>
      </c>
    </row>
    <row r="123" spans="1:19" s="47" customFormat="1" x14ac:dyDescent="0.25">
      <c r="A123" s="39">
        <v>121</v>
      </c>
      <c r="B123" s="39" t="s">
        <v>8</v>
      </c>
      <c r="C123" s="39" t="s">
        <v>112</v>
      </c>
      <c r="D123" s="39" t="s">
        <v>220</v>
      </c>
      <c r="E123" s="39" t="s">
        <v>9</v>
      </c>
      <c r="F123" s="39"/>
      <c r="G123" s="39" t="s">
        <v>221</v>
      </c>
      <c r="H123" s="40"/>
      <c r="I123" s="66">
        <v>43089</v>
      </c>
      <c r="J123" s="49">
        <v>757800</v>
      </c>
      <c r="K123" s="39" t="s">
        <v>618</v>
      </c>
      <c r="L123" s="47">
        <f t="shared" si="6"/>
        <v>2920</v>
      </c>
      <c r="M123" s="67">
        <f t="shared" si="7"/>
        <v>259.52054794520546</v>
      </c>
      <c r="N123" s="68">
        <v>43131</v>
      </c>
      <c r="O123" s="47">
        <f t="shared" si="8"/>
        <v>42</v>
      </c>
      <c r="P123" s="69">
        <f t="shared" si="9"/>
        <v>10899.86301369863</v>
      </c>
      <c r="Q123" s="68">
        <v>43159</v>
      </c>
      <c r="R123" s="47">
        <f t="shared" si="10"/>
        <v>28</v>
      </c>
      <c r="S123" s="69">
        <f t="shared" si="11"/>
        <v>7266.5753424657532</v>
      </c>
    </row>
    <row r="124" spans="1:19" s="47" customFormat="1" x14ac:dyDescent="0.25">
      <c r="A124" s="39">
        <v>122</v>
      </c>
      <c r="B124" s="39" t="s">
        <v>8</v>
      </c>
      <c r="C124" s="39" t="s">
        <v>112</v>
      </c>
      <c r="D124" s="39" t="s">
        <v>222</v>
      </c>
      <c r="E124" s="39" t="s">
        <v>9</v>
      </c>
      <c r="F124" s="39"/>
      <c r="G124" s="39" t="s">
        <v>223</v>
      </c>
      <c r="H124" s="40"/>
      <c r="I124" s="66">
        <v>43089</v>
      </c>
      <c r="J124" s="49">
        <v>757800</v>
      </c>
      <c r="K124" s="39" t="s">
        <v>618</v>
      </c>
      <c r="L124" s="47">
        <f t="shared" si="6"/>
        <v>2920</v>
      </c>
      <c r="M124" s="67">
        <f t="shared" si="7"/>
        <v>259.52054794520546</v>
      </c>
      <c r="N124" s="68">
        <v>43131</v>
      </c>
      <c r="O124" s="47">
        <f t="shared" si="8"/>
        <v>42</v>
      </c>
      <c r="P124" s="69">
        <f t="shared" si="9"/>
        <v>10899.86301369863</v>
      </c>
      <c r="Q124" s="68">
        <v>43159</v>
      </c>
      <c r="R124" s="47">
        <f t="shared" si="10"/>
        <v>28</v>
      </c>
      <c r="S124" s="69">
        <f t="shared" si="11"/>
        <v>7266.5753424657532</v>
      </c>
    </row>
    <row r="125" spans="1:19" s="47" customFormat="1" x14ac:dyDescent="0.25">
      <c r="A125" s="39">
        <v>123</v>
      </c>
      <c r="B125" s="39" t="s">
        <v>8</v>
      </c>
      <c r="C125" s="39" t="s">
        <v>112</v>
      </c>
      <c r="D125" s="39" t="s">
        <v>224</v>
      </c>
      <c r="E125" s="39" t="s">
        <v>9</v>
      </c>
      <c r="F125" s="39"/>
      <c r="G125" s="39" t="s">
        <v>225</v>
      </c>
      <c r="H125" s="40"/>
      <c r="I125" s="66">
        <v>43089</v>
      </c>
      <c r="J125" s="49">
        <v>757800</v>
      </c>
      <c r="K125" s="39" t="s">
        <v>618</v>
      </c>
      <c r="L125" s="47">
        <f t="shared" si="6"/>
        <v>2920</v>
      </c>
      <c r="M125" s="67">
        <f t="shared" si="7"/>
        <v>259.52054794520546</v>
      </c>
      <c r="N125" s="68">
        <v>43131</v>
      </c>
      <c r="O125" s="47">
        <f t="shared" si="8"/>
        <v>42</v>
      </c>
      <c r="P125" s="69">
        <f t="shared" si="9"/>
        <v>10899.86301369863</v>
      </c>
      <c r="Q125" s="68">
        <v>43159</v>
      </c>
      <c r="R125" s="47">
        <f t="shared" si="10"/>
        <v>28</v>
      </c>
      <c r="S125" s="69">
        <f t="shared" si="11"/>
        <v>7266.5753424657532</v>
      </c>
    </row>
    <row r="126" spans="1:19" s="47" customFormat="1" x14ac:dyDescent="0.25">
      <c r="A126" s="39">
        <v>124</v>
      </c>
      <c r="B126" s="39" t="s">
        <v>8</v>
      </c>
      <c r="C126" s="39" t="s">
        <v>112</v>
      </c>
      <c r="D126" s="39" t="s">
        <v>226</v>
      </c>
      <c r="E126" s="39" t="s">
        <v>9</v>
      </c>
      <c r="F126" s="39"/>
      <c r="G126" s="39" t="s">
        <v>227</v>
      </c>
      <c r="H126" s="40"/>
      <c r="I126" s="66">
        <v>43089</v>
      </c>
      <c r="J126" s="49">
        <v>757800</v>
      </c>
      <c r="K126" s="39" t="s">
        <v>618</v>
      </c>
      <c r="L126" s="47">
        <f t="shared" si="6"/>
        <v>2920</v>
      </c>
      <c r="M126" s="67">
        <f t="shared" si="7"/>
        <v>259.52054794520546</v>
      </c>
      <c r="N126" s="68">
        <v>43131</v>
      </c>
      <c r="O126" s="47">
        <f t="shared" si="8"/>
        <v>42</v>
      </c>
      <c r="P126" s="69">
        <f t="shared" si="9"/>
        <v>10899.86301369863</v>
      </c>
      <c r="Q126" s="68">
        <v>43159</v>
      </c>
      <c r="R126" s="47">
        <f t="shared" si="10"/>
        <v>28</v>
      </c>
      <c r="S126" s="69">
        <f t="shared" si="11"/>
        <v>7266.5753424657532</v>
      </c>
    </row>
    <row r="127" spans="1:19" s="47" customFormat="1" x14ac:dyDescent="0.25">
      <c r="A127" s="39">
        <v>125</v>
      </c>
      <c r="B127" s="39" t="s">
        <v>8</v>
      </c>
      <c r="C127" s="39" t="s">
        <v>112</v>
      </c>
      <c r="D127" s="39" t="s">
        <v>228</v>
      </c>
      <c r="E127" s="39" t="s">
        <v>9</v>
      </c>
      <c r="F127" s="39"/>
      <c r="G127" s="39" t="s">
        <v>229</v>
      </c>
      <c r="H127" s="40"/>
      <c r="I127" s="66">
        <v>43089</v>
      </c>
      <c r="J127" s="49">
        <v>757800</v>
      </c>
      <c r="K127" s="39" t="s">
        <v>618</v>
      </c>
      <c r="L127" s="47">
        <f t="shared" si="6"/>
        <v>2920</v>
      </c>
      <c r="M127" s="67">
        <f t="shared" si="7"/>
        <v>259.52054794520546</v>
      </c>
      <c r="N127" s="68">
        <v>43131</v>
      </c>
      <c r="O127" s="47">
        <f t="shared" si="8"/>
        <v>42</v>
      </c>
      <c r="P127" s="69">
        <f t="shared" si="9"/>
        <v>10899.86301369863</v>
      </c>
      <c r="Q127" s="68">
        <v>43159</v>
      </c>
      <c r="R127" s="47">
        <f t="shared" si="10"/>
        <v>28</v>
      </c>
      <c r="S127" s="69">
        <f t="shared" si="11"/>
        <v>7266.5753424657532</v>
      </c>
    </row>
    <row r="128" spans="1:19" s="47" customFormat="1" x14ac:dyDescent="0.25">
      <c r="A128" s="39">
        <v>126</v>
      </c>
      <c r="B128" s="39" t="s">
        <v>8</v>
      </c>
      <c r="C128" s="39" t="s">
        <v>112</v>
      </c>
      <c r="D128" s="39" t="s">
        <v>230</v>
      </c>
      <c r="E128" s="39" t="s">
        <v>9</v>
      </c>
      <c r="F128" s="39"/>
      <c r="G128" s="39" t="s">
        <v>231</v>
      </c>
      <c r="H128" s="40"/>
      <c r="I128" s="66">
        <v>43089</v>
      </c>
      <c r="J128" s="49">
        <v>757800</v>
      </c>
      <c r="K128" s="39" t="s">
        <v>618</v>
      </c>
      <c r="L128" s="47">
        <f t="shared" si="6"/>
        <v>2920</v>
      </c>
      <c r="M128" s="67">
        <f t="shared" si="7"/>
        <v>259.52054794520546</v>
      </c>
      <c r="N128" s="68">
        <v>43131</v>
      </c>
      <c r="O128" s="47">
        <f t="shared" si="8"/>
        <v>42</v>
      </c>
      <c r="P128" s="69">
        <f t="shared" si="9"/>
        <v>10899.86301369863</v>
      </c>
      <c r="Q128" s="68">
        <v>43159</v>
      </c>
      <c r="R128" s="47">
        <f t="shared" si="10"/>
        <v>28</v>
      </c>
      <c r="S128" s="69">
        <f t="shared" si="11"/>
        <v>7266.5753424657532</v>
      </c>
    </row>
    <row r="129" spans="1:19" s="47" customFormat="1" x14ac:dyDescent="0.25">
      <c r="A129" s="39">
        <v>127</v>
      </c>
      <c r="B129" s="39" t="s">
        <v>8</v>
      </c>
      <c r="C129" s="39" t="s">
        <v>112</v>
      </c>
      <c r="D129" s="39" t="s">
        <v>232</v>
      </c>
      <c r="E129" s="39" t="s">
        <v>9</v>
      </c>
      <c r="F129" s="39"/>
      <c r="G129" s="39" t="s">
        <v>233</v>
      </c>
      <c r="H129" s="40"/>
      <c r="I129" s="66">
        <v>43089</v>
      </c>
      <c r="J129" s="49">
        <v>757800</v>
      </c>
      <c r="K129" s="39" t="s">
        <v>618</v>
      </c>
      <c r="L129" s="47">
        <f t="shared" si="6"/>
        <v>2920</v>
      </c>
      <c r="M129" s="67">
        <f t="shared" si="7"/>
        <v>259.52054794520546</v>
      </c>
      <c r="N129" s="68">
        <v>43131</v>
      </c>
      <c r="O129" s="47">
        <f t="shared" si="8"/>
        <v>42</v>
      </c>
      <c r="P129" s="69">
        <f t="shared" si="9"/>
        <v>10899.86301369863</v>
      </c>
      <c r="Q129" s="68">
        <v>43159</v>
      </c>
      <c r="R129" s="47">
        <f t="shared" si="10"/>
        <v>28</v>
      </c>
      <c r="S129" s="69">
        <f t="shared" si="11"/>
        <v>7266.5753424657532</v>
      </c>
    </row>
    <row r="130" spans="1:19" s="47" customFormat="1" x14ac:dyDescent="0.25">
      <c r="A130" s="39">
        <v>128</v>
      </c>
      <c r="B130" s="39" t="s">
        <v>8</v>
      </c>
      <c r="C130" s="39" t="s">
        <v>112</v>
      </c>
      <c r="D130" s="39" t="s">
        <v>234</v>
      </c>
      <c r="E130" s="39" t="s">
        <v>9</v>
      </c>
      <c r="F130" s="39"/>
      <c r="G130" s="39" t="s">
        <v>235</v>
      </c>
      <c r="H130" s="40"/>
      <c r="I130" s="66">
        <v>43089</v>
      </c>
      <c r="J130" s="49">
        <v>757800</v>
      </c>
      <c r="K130" s="39" t="s">
        <v>618</v>
      </c>
      <c r="L130" s="47">
        <f t="shared" si="6"/>
        <v>2920</v>
      </c>
      <c r="M130" s="67">
        <f t="shared" si="7"/>
        <v>259.52054794520546</v>
      </c>
      <c r="N130" s="68">
        <v>43131</v>
      </c>
      <c r="O130" s="47">
        <f t="shared" si="8"/>
        <v>42</v>
      </c>
      <c r="P130" s="69">
        <f t="shared" si="9"/>
        <v>10899.86301369863</v>
      </c>
      <c r="Q130" s="68">
        <v>43159</v>
      </c>
      <c r="R130" s="47">
        <f t="shared" si="10"/>
        <v>28</v>
      </c>
      <c r="S130" s="69">
        <f t="shared" si="11"/>
        <v>7266.5753424657532</v>
      </c>
    </row>
    <row r="131" spans="1:19" s="47" customFormat="1" x14ac:dyDescent="0.25">
      <c r="A131" s="39">
        <v>129</v>
      </c>
      <c r="B131" s="39" t="s">
        <v>8</v>
      </c>
      <c r="C131" s="39" t="s">
        <v>112</v>
      </c>
      <c r="D131" s="39" t="s">
        <v>7</v>
      </c>
      <c r="E131" s="39" t="s">
        <v>32</v>
      </c>
      <c r="F131" s="39"/>
      <c r="G131" s="39" t="s">
        <v>236</v>
      </c>
      <c r="H131" s="40"/>
      <c r="I131" s="66">
        <v>42369</v>
      </c>
      <c r="J131" s="49">
        <v>823000</v>
      </c>
      <c r="K131" s="39" t="s">
        <v>618</v>
      </c>
      <c r="L131" s="47">
        <f t="shared" si="6"/>
        <v>2920</v>
      </c>
      <c r="M131" s="67">
        <f t="shared" si="7"/>
        <v>281.84931506849313</v>
      </c>
      <c r="N131" s="68">
        <v>43131</v>
      </c>
      <c r="O131" s="47">
        <f t="shared" si="8"/>
        <v>762</v>
      </c>
      <c r="P131" s="69">
        <f t="shared" si="9"/>
        <v>214769.17808219176</v>
      </c>
      <c r="Q131" s="68">
        <v>43159</v>
      </c>
      <c r="R131" s="47">
        <f t="shared" si="10"/>
        <v>28</v>
      </c>
      <c r="S131" s="69">
        <f t="shared" si="11"/>
        <v>7891.7808219178078</v>
      </c>
    </row>
    <row r="132" spans="1:19" s="47" customFormat="1" x14ac:dyDescent="0.25">
      <c r="A132" s="39">
        <v>130</v>
      </c>
      <c r="B132" s="39" t="s">
        <v>8</v>
      </c>
      <c r="C132" s="39" t="s">
        <v>112</v>
      </c>
      <c r="D132" s="39" t="s">
        <v>13</v>
      </c>
      <c r="E132" s="39" t="s">
        <v>32</v>
      </c>
      <c r="F132" s="39"/>
      <c r="G132" s="39" t="s">
        <v>237</v>
      </c>
      <c r="H132" s="40"/>
      <c r="I132" s="66">
        <v>42369</v>
      </c>
      <c r="J132" s="49">
        <v>823000</v>
      </c>
      <c r="K132" s="39" t="s">
        <v>618</v>
      </c>
      <c r="L132" s="47">
        <f t="shared" ref="L132:L189" si="12">8*365</f>
        <v>2920</v>
      </c>
      <c r="M132" s="67">
        <f t="shared" ref="M132:M195" si="13">(J132/L132)</f>
        <v>281.84931506849313</v>
      </c>
      <c r="N132" s="68">
        <v>43131</v>
      </c>
      <c r="O132" s="47">
        <f t="shared" ref="O132:O195" si="14">(N132-I132)</f>
        <v>762</v>
      </c>
      <c r="P132" s="69">
        <f t="shared" ref="P132:P195" si="15">(O132*M132)</f>
        <v>214769.17808219176</v>
      </c>
      <c r="Q132" s="68">
        <v>43159</v>
      </c>
      <c r="R132" s="47">
        <f t="shared" ref="R132:R195" si="16">(Q132-N132)</f>
        <v>28</v>
      </c>
      <c r="S132" s="69">
        <f t="shared" ref="S132:S195" si="17">(R132*M132)</f>
        <v>7891.7808219178078</v>
      </c>
    </row>
    <row r="133" spans="1:19" s="47" customFormat="1" x14ac:dyDescent="0.25">
      <c r="A133" s="39">
        <v>131</v>
      </c>
      <c r="B133" s="39" t="s">
        <v>8</v>
      </c>
      <c r="C133" s="39" t="s">
        <v>112</v>
      </c>
      <c r="D133" s="39" t="s">
        <v>14</v>
      </c>
      <c r="E133" s="39" t="s">
        <v>32</v>
      </c>
      <c r="F133" s="39"/>
      <c r="G133" s="39" t="s">
        <v>238</v>
      </c>
      <c r="H133" s="40"/>
      <c r="I133" s="66">
        <v>42369</v>
      </c>
      <c r="J133" s="49">
        <v>823000</v>
      </c>
      <c r="K133" s="39" t="s">
        <v>618</v>
      </c>
      <c r="L133" s="47">
        <f t="shared" si="12"/>
        <v>2920</v>
      </c>
      <c r="M133" s="67">
        <f t="shared" si="13"/>
        <v>281.84931506849313</v>
      </c>
      <c r="N133" s="68">
        <v>43131</v>
      </c>
      <c r="O133" s="47">
        <f t="shared" si="14"/>
        <v>762</v>
      </c>
      <c r="P133" s="69">
        <f t="shared" si="15"/>
        <v>214769.17808219176</v>
      </c>
      <c r="Q133" s="68">
        <v>43159</v>
      </c>
      <c r="R133" s="47">
        <f t="shared" si="16"/>
        <v>28</v>
      </c>
      <c r="S133" s="69">
        <f t="shared" si="17"/>
        <v>7891.7808219178078</v>
      </c>
    </row>
    <row r="134" spans="1:19" s="47" customFormat="1" x14ac:dyDescent="0.25">
      <c r="A134" s="39">
        <v>132</v>
      </c>
      <c r="B134" s="39" t="s">
        <v>8</v>
      </c>
      <c r="C134" s="39" t="s">
        <v>112</v>
      </c>
      <c r="D134" s="39" t="s">
        <v>15</v>
      </c>
      <c r="E134" s="39" t="s">
        <v>32</v>
      </c>
      <c r="F134" s="39"/>
      <c r="G134" s="39" t="s">
        <v>239</v>
      </c>
      <c r="H134" s="40"/>
      <c r="I134" s="66">
        <v>42369</v>
      </c>
      <c r="J134" s="49">
        <v>823000</v>
      </c>
      <c r="K134" s="39" t="s">
        <v>618</v>
      </c>
      <c r="L134" s="47">
        <f t="shared" si="12"/>
        <v>2920</v>
      </c>
      <c r="M134" s="67">
        <f t="shared" si="13"/>
        <v>281.84931506849313</v>
      </c>
      <c r="N134" s="68">
        <v>43131</v>
      </c>
      <c r="O134" s="47">
        <f t="shared" si="14"/>
        <v>762</v>
      </c>
      <c r="P134" s="69">
        <f t="shared" si="15"/>
        <v>214769.17808219176</v>
      </c>
      <c r="Q134" s="68">
        <v>43159</v>
      </c>
      <c r="R134" s="47">
        <f t="shared" si="16"/>
        <v>28</v>
      </c>
      <c r="S134" s="69">
        <f t="shared" si="17"/>
        <v>7891.7808219178078</v>
      </c>
    </row>
    <row r="135" spans="1:19" s="47" customFormat="1" x14ac:dyDescent="0.25">
      <c r="A135" s="39">
        <v>133</v>
      </c>
      <c r="B135" s="39" t="s">
        <v>8</v>
      </c>
      <c r="C135" s="39" t="s">
        <v>112</v>
      </c>
      <c r="D135" s="39" t="s">
        <v>16</v>
      </c>
      <c r="E135" s="39" t="s">
        <v>32</v>
      </c>
      <c r="F135" s="39"/>
      <c r="G135" s="39" t="s">
        <v>240</v>
      </c>
      <c r="H135" s="40"/>
      <c r="I135" s="66">
        <v>42369</v>
      </c>
      <c r="J135" s="49">
        <v>823000</v>
      </c>
      <c r="K135" s="39" t="s">
        <v>618</v>
      </c>
      <c r="L135" s="47">
        <f t="shared" si="12"/>
        <v>2920</v>
      </c>
      <c r="M135" s="67">
        <f t="shared" si="13"/>
        <v>281.84931506849313</v>
      </c>
      <c r="N135" s="68">
        <v>43131</v>
      </c>
      <c r="O135" s="47">
        <f t="shared" si="14"/>
        <v>762</v>
      </c>
      <c r="P135" s="69">
        <f t="shared" si="15"/>
        <v>214769.17808219176</v>
      </c>
      <c r="Q135" s="68">
        <v>43159</v>
      </c>
      <c r="R135" s="47">
        <f t="shared" si="16"/>
        <v>28</v>
      </c>
      <c r="S135" s="69">
        <f t="shared" si="17"/>
        <v>7891.7808219178078</v>
      </c>
    </row>
    <row r="136" spans="1:19" s="47" customFormat="1" x14ac:dyDescent="0.25">
      <c r="A136" s="39">
        <v>134</v>
      </c>
      <c r="B136" s="39" t="s">
        <v>8</v>
      </c>
      <c r="C136" s="39" t="s">
        <v>112</v>
      </c>
      <c r="D136" s="39" t="s">
        <v>17</v>
      </c>
      <c r="E136" s="39" t="s">
        <v>32</v>
      </c>
      <c r="F136" s="39"/>
      <c r="G136" s="39" t="s">
        <v>241</v>
      </c>
      <c r="H136" s="40"/>
      <c r="I136" s="66">
        <v>42369</v>
      </c>
      <c r="J136" s="49">
        <v>823000</v>
      </c>
      <c r="K136" s="39" t="s">
        <v>618</v>
      </c>
      <c r="L136" s="47">
        <f t="shared" si="12"/>
        <v>2920</v>
      </c>
      <c r="M136" s="67">
        <f t="shared" si="13"/>
        <v>281.84931506849313</v>
      </c>
      <c r="N136" s="68">
        <v>43131</v>
      </c>
      <c r="O136" s="47">
        <f t="shared" si="14"/>
        <v>762</v>
      </c>
      <c r="P136" s="69">
        <f t="shared" si="15"/>
        <v>214769.17808219176</v>
      </c>
      <c r="Q136" s="68">
        <v>43159</v>
      </c>
      <c r="R136" s="47">
        <f t="shared" si="16"/>
        <v>28</v>
      </c>
      <c r="S136" s="69">
        <f t="shared" si="17"/>
        <v>7891.7808219178078</v>
      </c>
    </row>
    <row r="137" spans="1:19" s="47" customFormat="1" x14ac:dyDescent="0.25">
      <c r="A137" s="39">
        <v>135</v>
      </c>
      <c r="B137" s="39" t="s">
        <v>8</v>
      </c>
      <c r="C137" s="39" t="s">
        <v>112</v>
      </c>
      <c r="D137" s="39" t="s">
        <v>18</v>
      </c>
      <c r="E137" s="39" t="s">
        <v>32</v>
      </c>
      <c r="F137" s="39"/>
      <c r="G137" s="39" t="s">
        <v>242</v>
      </c>
      <c r="H137" s="40"/>
      <c r="I137" s="66">
        <v>42369</v>
      </c>
      <c r="J137" s="49">
        <v>823000</v>
      </c>
      <c r="K137" s="39" t="s">
        <v>618</v>
      </c>
      <c r="L137" s="47">
        <f t="shared" si="12"/>
        <v>2920</v>
      </c>
      <c r="M137" s="67">
        <f t="shared" si="13"/>
        <v>281.84931506849313</v>
      </c>
      <c r="N137" s="68">
        <v>43131</v>
      </c>
      <c r="O137" s="47">
        <f t="shared" si="14"/>
        <v>762</v>
      </c>
      <c r="P137" s="69">
        <f t="shared" si="15"/>
        <v>214769.17808219176</v>
      </c>
      <c r="Q137" s="68">
        <v>43159</v>
      </c>
      <c r="R137" s="47">
        <f t="shared" si="16"/>
        <v>28</v>
      </c>
      <c r="S137" s="69">
        <f t="shared" si="17"/>
        <v>7891.7808219178078</v>
      </c>
    </row>
    <row r="138" spans="1:19" s="47" customFormat="1" x14ac:dyDescent="0.25">
      <c r="A138" s="39">
        <v>136</v>
      </c>
      <c r="B138" s="39" t="s">
        <v>8</v>
      </c>
      <c r="C138" s="39" t="s">
        <v>112</v>
      </c>
      <c r="D138" s="39" t="s">
        <v>19</v>
      </c>
      <c r="E138" s="39" t="s">
        <v>32</v>
      </c>
      <c r="F138" s="39"/>
      <c r="G138" s="39" t="s">
        <v>243</v>
      </c>
      <c r="H138" s="40"/>
      <c r="I138" s="66">
        <v>42369</v>
      </c>
      <c r="J138" s="49">
        <v>823000</v>
      </c>
      <c r="K138" s="39" t="s">
        <v>618</v>
      </c>
      <c r="L138" s="47">
        <f t="shared" si="12"/>
        <v>2920</v>
      </c>
      <c r="M138" s="67">
        <f t="shared" si="13"/>
        <v>281.84931506849313</v>
      </c>
      <c r="N138" s="68">
        <v>43131</v>
      </c>
      <c r="O138" s="47">
        <f t="shared" si="14"/>
        <v>762</v>
      </c>
      <c r="P138" s="69">
        <f t="shared" si="15"/>
        <v>214769.17808219176</v>
      </c>
      <c r="Q138" s="68">
        <v>43159</v>
      </c>
      <c r="R138" s="47">
        <f t="shared" si="16"/>
        <v>28</v>
      </c>
      <c r="S138" s="69">
        <f t="shared" si="17"/>
        <v>7891.7808219178078</v>
      </c>
    </row>
    <row r="139" spans="1:19" s="47" customFormat="1" x14ac:dyDescent="0.25">
      <c r="A139" s="39">
        <v>137</v>
      </c>
      <c r="B139" s="39" t="s">
        <v>8</v>
      </c>
      <c r="C139" s="39" t="s">
        <v>112</v>
      </c>
      <c r="D139" s="39" t="s">
        <v>20</v>
      </c>
      <c r="E139" s="39" t="s">
        <v>32</v>
      </c>
      <c r="F139" s="39"/>
      <c r="G139" s="39" t="s">
        <v>244</v>
      </c>
      <c r="H139" s="40"/>
      <c r="I139" s="66">
        <v>42369</v>
      </c>
      <c r="J139" s="49">
        <v>823000</v>
      </c>
      <c r="K139" s="39" t="s">
        <v>618</v>
      </c>
      <c r="L139" s="47">
        <f t="shared" si="12"/>
        <v>2920</v>
      </c>
      <c r="M139" s="67">
        <f t="shared" si="13"/>
        <v>281.84931506849313</v>
      </c>
      <c r="N139" s="68">
        <v>43131</v>
      </c>
      <c r="O139" s="47">
        <f t="shared" si="14"/>
        <v>762</v>
      </c>
      <c r="P139" s="69">
        <f t="shared" si="15"/>
        <v>214769.17808219176</v>
      </c>
      <c r="Q139" s="68">
        <v>43159</v>
      </c>
      <c r="R139" s="47">
        <f t="shared" si="16"/>
        <v>28</v>
      </c>
      <c r="S139" s="69">
        <f t="shared" si="17"/>
        <v>7891.7808219178078</v>
      </c>
    </row>
    <row r="140" spans="1:19" s="47" customFormat="1" x14ac:dyDescent="0.25">
      <c r="A140" s="39">
        <v>138</v>
      </c>
      <c r="B140" s="39" t="s">
        <v>8</v>
      </c>
      <c r="C140" s="39" t="s">
        <v>112</v>
      </c>
      <c r="D140" s="39" t="s">
        <v>21</v>
      </c>
      <c r="E140" s="39" t="s">
        <v>32</v>
      </c>
      <c r="F140" s="39"/>
      <c r="G140" s="39" t="s">
        <v>245</v>
      </c>
      <c r="H140" s="40"/>
      <c r="I140" s="66">
        <v>42369</v>
      </c>
      <c r="J140" s="49">
        <v>823000</v>
      </c>
      <c r="K140" s="39" t="s">
        <v>618</v>
      </c>
      <c r="L140" s="47">
        <f t="shared" si="12"/>
        <v>2920</v>
      </c>
      <c r="M140" s="67">
        <f t="shared" si="13"/>
        <v>281.84931506849313</v>
      </c>
      <c r="N140" s="68">
        <v>43131</v>
      </c>
      <c r="O140" s="47">
        <f t="shared" si="14"/>
        <v>762</v>
      </c>
      <c r="P140" s="69">
        <f t="shared" si="15"/>
        <v>214769.17808219176</v>
      </c>
      <c r="Q140" s="68">
        <v>43159</v>
      </c>
      <c r="R140" s="47">
        <f t="shared" si="16"/>
        <v>28</v>
      </c>
      <c r="S140" s="69">
        <f t="shared" si="17"/>
        <v>7891.7808219178078</v>
      </c>
    </row>
    <row r="141" spans="1:19" s="47" customFormat="1" x14ac:dyDescent="0.25">
      <c r="A141" s="39">
        <v>139</v>
      </c>
      <c r="B141" s="39" t="s">
        <v>8</v>
      </c>
      <c r="C141" s="39" t="s">
        <v>112</v>
      </c>
      <c r="D141" s="39" t="s">
        <v>22</v>
      </c>
      <c r="E141" s="39" t="s">
        <v>32</v>
      </c>
      <c r="F141" s="39"/>
      <c r="G141" s="39" t="s">
        <v>246</v>
      </c>
      <c r="H141" s="40"/>
      <c r="I141" s="66">
        <v>42369</v>
      </c>
      <c r="J141" s="49">
        <v>823000</v>
      </c>
      <c r="K141" s="39" t="s">
        <v>618</v>
      </c>
      <c r="L141" s="47">
        <f t="shared" si="12"/>
        <v>2920</v>
      </c>
      <c r="M141" s="67">
        <f t="shared" si="13"/>
        <v>281.84931506849313</v>
      </c>
      <c r="N141" s="68">
        <v>43131</v>
      </c>
      <c r="O141" s="47">
        <f t="shared" si="14"/>
        <v>762</v>
      </c>
      <c r="P141" s="69">
        <f t="shared" si="15"/>
        <v>214769.17808219176</v>
      </c>
      <c r="Q141" s="68">
        <v>43159</v>
      </c>
      <c r="R141" s="47">
        <f t="shared" si="16"/>
        <v>28</v>
      </c>
      <c r="S141" s="69">
        <f t="shared" si="17"/>
        <v>7891.7808219178078</v>
      </c>
    </row>
    <row r="142" spans="1:19" s="47" customFormat="1" x14ac:dyDescent="0.25">
      <c r="A142" s="39">
        <v>140</v>
      </c>
      <c r="B142" s="39" t="s">
        <v>8</v>
      </c>
      <c r="C142" s="39" t="s">
        <v>112</v>
      </c>
      <c r="D142" s="39" t="s">
        <v>24</v>
      </c>
      <c r="E142" s="39" t="s">
        <v>32</v>
      </c>
      <c r="F142" s="39"/>
      <c r="G142" s="39" t="s">
        <v>247</v>
      </c>
      <c r="H142" s="40"/>
      <c r="I142" s="66">
        <v>42369</v>
      </c>
      <c r="J142" s="49">
        <v>823000</v>
      </c>
      <c r="K142" s="39" t="s">
        <v>618</v>
      </c>
      <c r="L142" s="47">
        <f t="shared" si="12"/>
        <v>2920</v>
      </c>
      <c r="M142" s="67">
        <f t="shared" si="13"/>
        <v>281.84931506849313</v>
      </c>
      <c r="N142" s="68">
        <v>43131</v>
      </c>
      <c r="O142" s="47">
        <f t="shared" si="14"/>
        <v>762</v>
      </c>
      <c r="P142" s="69">
        <f t="shared" si="15"/>
        <v>214769.17808219176</v>
      </c>
      <c r="Q142" s="68">
        <v>43159</v>
      </c>
      <c r="R142" s="47">
        <f t="shared" si="16"/>
        <v>28</v>
      </c>
      <c r="S142" s="69">
        <f t="shared" si="17"/>
        <v>7891.7808219178078</v>
      </c>
    </row>
    <row r="143" spans="1:19" s="47" customFormat="1" x14ac:dyDescent="0.25">
      <c r="A143" s="39">
        <v>141</v>
      </c>
      <c r="B143" s="39" t="s">
        <v>8</v>
      </c>
      <c r="C143" s="39" t="s">
        <v>112</v>
      </c>
      <c r="D143" s="39" t="s">
        <v>26</v>
      </c>
      <c r="E143" s="39" t="s">
        <v>32</v>
      </c>
      <c r="F143" s="39"/>
      <c r="G143" s="39" t="s">
        <v>248</v>
      </c>
      <c r="H143" s="40"/>
      <c r="I143" s="66">
        <v>42369</v>
      </c>
      <c r="J143" s="49">
        <v>823000</v>
      </c>
      <c r="K143" s="39" t="s">
        <v>618</v>
      </c>
      <c r="L143" s="47">
        <f t="shared" si="12"/>
        <v>2920</v>
      </c>
      <c r="M143" s="67">
        <f t="shared" si="13"/>
        <v>281.84931506849313</v>
      </c>
      <c r="N143" s="68">
        <v>43131</v>
      </c>
      <c r="O143" s="47">
        <f t="shared" si="14"/>
        <v>762</v>
      </c>
      <c r="P143" s="69">
        <f t="shared" si="15"/>
        <v>214769.17808219176</v>
      </c>
      <c r="Q143" s="68">
        <v>43159</v>
      </c>
      <c r="R143" s="47">
        <f t="shared" si="16"/>
        <v>28</v>
      </c>
      <c r="S143" s="69">
        <f t="shared" si="17"/>
        <v>7891.7808219178078</v>
      </c>
    </row>
    <row r="144" spans="1:19" s="47" customFormat="1" x14ac:dyDescent="0.25">
      <c r="A144" s="39">
        <v>142</v>
      </c>
      <c r="B144" s="39" t="s">
        <v>8</v>
      </c>
      <c r="C144" s="39" t="s">
        <v>112</v>
      </c>
      <c r="D144" s="39" t="s">
        <v>28</v>
      </c>
      <c r="E144" s="39" t="s">
        <v>32</v>
      </c>
      <c r="F144" s="39"/>
      <c r="G144" s="39" t="s">
        <v>249</v>
      </c>
      <c r="H144" s="40"/>
      <c r="I144" s="66">
        <v>42369</v>
      </c>
      <c r="J144" s="49">
        <v>823000</v>
      </c>
      <c r="K144" s="39" t="s">
        <v>618</v>
      </c>
      <c r="L144" s="47">
        <f t="shared" si="12"/>
        <v>2920</v>
      </c>
      <c r="M144" s="67">
        <f t="shared" si="13"/>
        <v>281.84931506849313</v>
      </c>
      <c r="N144" s="68">
        <v>43131</v>
      </c>
      <c r="O144" s="47">
        <f t="shared" si="14"/>
        <v>762</v>
      </c>
      <c r="P144" s="69">
        <f t="shared" si="15"/>
        <v>214769.17808219176</v>
      </c>
      <c r="Q144" s="68">
        <v>43159</v>
      </c>
      <c r="R144" s="47">
        <f t="shared" si="16"/>
        <v>28</v>
      </c>
      <c r="S144" s="69">
        <f t="shared" si="17"/>
        <v>7891.7808219178078</v>
      </c>
    </row>
    <row r="145" spans="1:19" s="47" customFormat="1" x14ac:dyDescent="0.25">
      <c r="A145" s="39">
        <v>143</v>
      </c>
      <c r="B145" s="39" t="s">
        <v>8</v>
      </c>
      <c r="C145" s="39" t="s">
        <v>112</v>
      </c>
      <c r="D145" s="39" t="s">
        <v>29</v>
      </c>
      <c r="E145" s="39" t="s">
        <v>32</v>
      </c>
      <c r="F145" s="39"/>
      <c r="G145" s="39" t="s">
        <v>250</v>
      </c>
      <c r="H145" s="40"/>
      <c r="I145" s="66">
        <v>42369</v>
      </c>
      <c r="J145" s="49">
        <v>823000</v>
      </c>
      <c r="K145" s="39" t="s">
        <v>618</v>
      </c>
      <c r="L145" s="47">
        <f t="shared" si="12"/>
        <v>2920</v>
      </c>
      <c r="M145" s="67">
        <f t="shared" si="13"/>
        <v>281.84931506849313</v>
      </c>
      <c r="N145" s="68">
        <v>43131</v>
      </c>
      <c r="O145" s="47">
        <f t="shared" si="14"/>
        <v>762</v>
      </c>
      <c r="P145" s="69">
        <f t="shared" si="15"/>
        <v>214769.17808219176</v>
      </c>
      <c r="Q145" s="68">
        <v>43159</v>
      </c>
      <c r="R145" s="47">
        <f t="shared" si="16"/>
        <v>28</v>
      </c>
      <c r="S145" s="69">
        <f t="shared" si="17"/>
        <v>7891.7808219178078</v>
      </c>
    </row>
    <row r="146" spans="1:19" s="47" customFormat="1" x14ac:dyDescent="0.25">
      <c r="A146" s="39">
        <v>144</v>
      </c>
      <c r="B146" s="39" t="s">
        <v>8</v>
      </c>
      <c r="C146" s="39" t="s">
        <v>112</v>
      </c>
      <c r="D146" s="39" t="s">
        <v>31</v>
      </c>
      <c r="E146" s="39" t="s">
        <v>32</v>
      </c>
      <c r="F146" s="39"/>
      <c r="G146" s="39" t="s">
        <v>251</v>
      </c>
      <c r="H146" s="40"/>
      <c r="I146" s="66">
        <v>42369</v>
      </c>
      <c r="J146" s="49">
        <v>823000</v>
      </c>
      <c r="K146" s="39" t="s">
        <v>618</v>
      </c>
      <c r="L146" s="47">
        <f t="shared" si="12"/>
        <v>2920</v>
      </c>
      <c r="M146" s="67">
        <f t="shared" si="13"/>
        <v>281.84931506849313</v>
      </c>
      <c r="N146" s="68">
        <v>43131</v>
      </c>
      <c r="O146" s="47">
        <f t="shared" si="14"/>
        <v>762</v>
      </c>
      <c r="P146" s="69">
        <f t="shared" si="15"/>
        <v>214769.17808219176</v>
      </c>
      <c r="Q146" s="68">
        <v>43159</v>
      </c>
      <c r="R146" s="47">
        <f t="shared" si="16"/>
        <v>28</v>
      </c>
      <c r="S146" s="69">
        <f t="shared" si="17"/>
        <v>7891.7808219178078</v>
      </c>
    </row>
    <row r="147" spans="1:19" s="47" customFormat="1" x14ac:dyDescent="0.25">
      <c r="A147" s="39">
        <v>145</v>
      </c>
      <c r="B147" s="39" t="s">
        <v>8</v>
      </c>
      <c r="C147" s="39" t="s">
        <v>112</v>
      </c>
      <c r="D147" s="39" t="s">
        <v>57</v>
      </c>
      <c r="E147" s="39" t="s">
        <v>32</v>
      </c>
      <c r="F147" s="39"/>
      <c r="G147" s="39" t="s">
        <v>252</v>
      </c>
      <c r="H147" s="40"/>
      <c r="I147" s="66">
        <v>42369</v>
      </c>
      <c r="J147" s="49">
        <v>823000</v>
      </c>
      <c r="K147" s="39" t="s">
        <v>618</v>
      </c>
      <c r="L147" s="47">
        <f t="shared" si="12"/>
        <v>2920</v>
      </c>
      <c r="M147" s="67">
        <f t="shared" si="13"/>
        <v>281.84931506849313</v>
      </c>
      <c r="N147" s="68">
        <v>43131</v>
      </c>
      <c r="O147" s="47">
        <f t="shared" si="14"/>
        <v>762</v>
      </c>
      <c r="P147" s="69">
        <f t="shared" si="15"/>
        <v>214769.17808219176</v>
      </c>
      <c r="Q147" s="68">
        <v>43159</v>
      </c>
      <c r="R147" s="47">
        <f t="shared" si="16"/>
        <v>28</v>
      </c>
      <c r="S147" s="69">
        <f t="shared" si="17"/>
        <v>7891.7808219178078</v>
      </c>
    </row>
    <row r="148" spans="1:19" s="47" customFormat="1" x14ac:dyDescent="0.25">
      <c r="A148" s="39">
        <v>146</v>
      </c>
      <c r="B148" s="39" t="s">
        <v>8</v>
      </c>
      <c r="C148" s="39" t="s">
        <v>112</v>
      </c>
      <c r="D148" s="39" t="s">
        <v>59</v>
      </c>
      <c r="E148" s="39" t="s">
        <v>32</v>
      </c>
      <c r="F148" s="39"/>
      <c r="G148" s="39" t="s">
        <v>253</v>
      </c>
      <c r="H148" s="40"/>
      <c r="I148" s="66">
        <v>42369</v>
      </c>
      <c r="J148" s="49">
        <v>823000</v>
      </c>
      <c r="K148" s="39" t="s">
        <v>618</v>
      </c>
      <c r="L148" s="47">
        <f t="shared" si="12"/>
        <v>2920</v>
      </c>
      <c r="M148" s="67">
        <f t="shared" si="13"/>
        <v>281.84931506849313</v>
      </c>
      <c r="N148" s="68">
        <v>43131</v>
      </c>
      <c r="O148" s="47">
        <f t="shared" si="14"/>
        <v>762</v>
      </c>
      <c r="P148" s="69">
        <f t="shared" si="15"/>
        <v>214769.17808219176</v>
      </c>
      <c r="Q148" s="68">
        <v>43159</v>
      </c>
      <c r="R148" s="47">
        <f t="shared" si="16"/>
        <v>28</v>
      </c>
      <c r="S148" s="69">
        <f t="shared" si="17"/>
        <v>7891.7808219178078</v>
      </c>
    </row>
    <row r="149" spans="1:19" s="47" customFormat="1" x14ac:dyDescent="0.25">
      <c r="A149" s="39">
        <v>147</v>
      </c>
      <c r="B149" s="39" t="s">
        <v>8</v>
      </c>
      <c r="C149" s="39" t="s">
        <v>112</v>
      </c>
      <c r="D149" s="39" t="s">
        <v>61</v>
      </c>
      <c r="E149" s="39" t="s">
        <v>32</v>
      </c>
      <c r="F149" s="39"/>
      <c r="G149" s="39" t="s">
        <v>254</v>
      </c>
      <c r="H149" s="40"/>
      <c r="I149" s="66">
        <v>42369</v>
      </c>
      <c r="J149" s="49">
        <v>823000</v>
      </c>
      <c r="K149" s="39" t="s">
        <v>618</v>
      </c>
      <c r="L149" s="47">
        <f t="shared" si="12"/>
        <v>2920</v>
      </c>
      <c r="M149" s="67">
        <f t="shared" si="13"/>
        <v>281.84931506849313</v>
      </c>
      <c r="N149" s="68">
        <v>43131</v>
      </c>
      <c r="O149" s="47">
        <f t="shared" si="14"/>
        <v>762</v>
      </c>
      <c r="P149" s="69">
        <f t="shared" si="15"/>
        <v>214769.17808219176</v>
      </c>
      <c r="Q149" s="68">
        <v>43159</v>
      </c>
      <c r="R149" s="47">
        <f t="shared" si="16"/>
        <v>28</v>
      </c>
      <c r="S149" s="69">
        <f t="shared" si="17"/>
        <v>7891.7808219178078</v>
      </c>
    </row>
    <row r="150" spans="1:19" s="47" customFormat="1" x14ac:dyDescent="0.25">
      <c r="A150" s="39">
        <v>148</v>
      </c>
      <c r="B150" s="39" t="s">
        <v>8</v>
      </c>
      <c r="C150" s="39" t="s">
        <v>112</v>
      </c>
      <c r="D150" s="39" t="s">
        <v>63</v>
      </c>
      <c r="E150" s="39" t="s">
        <v>32</v>
      </c>
      <c r="F150" s="39"/>
      <c r="G150" s="39" t="s">
        <v>255</v>
      </c>
      <c r="H150" s="40"/>
      <c r="I150" s="66">
        <v>42369</v>
      </c>
      <c r="J150" s="49">
        <v>823000</v>
      </c>
      <c r="K150" s="39" t="s">
        <v>618</v>
      </c>
      <c r="L150" s="47">
        <f t="shared" si="12"/>
        <v>2920</v>
      </c>
      <c r="M150" s="67">
        <f t="shared" si="13"/>
        <v>281.84931506849313</v>
      </c>
      <c r="N150" s="68">
        <v>43131</v>
      </c>
      <c r="O150" s="47">
        <f t="shared" si="14"/>
        <v>762</v>
      </c>
      <c r="P150" s="69">
        <f t="shared" si="15"/>
        <v>214769.17808219176</v>
      </c>
      <c r="Q150" s="68">
        <v>43159</v>
      </c>
      <c r="R150" s="47">
        <f t="shared" si="16"/>
        <v>28</v>
      </c>
      <c r="S150" s="69">
        <f t="shared" si="17"/>
        <v>7891.7808219178078</v>
      </c>
    </row>
    <row r="151" spans="1:19" s="47" customFormat="1" x14ac:dyDescent="0.25">
      <c r="A151" s="39">
        <v>149</v>
      </c>
      <c r="B151" s="39" t="s">
        <v>8</v>
      </c>
      <c r="C151" s="39" t="s">
        <v>112</v>
      </c>
      <c r="D151" s="39" t="s">
        <v>65</v>
      </c>
      <c r="E151" s="39" t="s">
        <v>32</v>
      </c>
      <c r="F151" s="39"/>
      <c r="G151" s="39" t="s">
        <v>256</v>
      </c>
      <c r="H151" s="40"/>
      <c r="I151" s="66">
        <v>42369</v>
      </c>
      <c r="J151" s="49">
        <v>823000</v>
      </c>
      <c r="K151" s="39" t="s">
        <v>618</v>
      </c>
      <c r="L151" s="47">
        <f t="shared" si="12"/>
        <v>2920</v>
      </c>
      <c r="M151" s="67">
        <f t="shared" si="13"/>
        <v>281.84931506849313</v>
      </c>
      <c r="N151" s="68">
        <v>43131</v>
      </c>
      <c r="O151" s="47">
        <f t="shared" si="14"/>
        <v>762</v>
      </c>
      <c r="P151" s="69">
        <f t="shared" si="15"/>
        <v>214769.17808219176</v>
      </c>
      <c r="Q151" s="68">
        <v>43159</v>
      </c>
      <c r="R151" s="47">
        <f t="shared" si="16"/>
        <v>28</v>
      </c>
      <c r="S151" s="69">
        <f t="shared" si="17"/>
        <v>7891.7808219178078</v>
      </c>
    </row>
    <row r="152" spans="1:19" s="47" customFormat="1" x14ac:dyDescent="0.25">
      <c r="A152" s="39">
        <v>150</v>
      </c>
      <c r="B152" s="39" t="s">
        <v>8</v>
      </c>
      <c r="C152" s="39" t="s">
        <v>112</v>
      </c>
      <c r="D152" s="39" t="s">
        <v>67</v>
      </c>
      <c r="E152" s="39" t="s">
        <v>32</v>
      </c>
      <c r="F152" s="39"/>
      <c r="G152" s="39" t="s">
        <v>257</v>
      </c>
      <c r="H152" s="40"/>
      <c r="I152" s="66">
        <v>42369</v>
      </c>
      <c r="J152" s="49">
        <v>823000</v>
      </c>
      <c r="K152" s="39" t="s">
        <v>618</v>
      </c>
      <c r="L152" s="47">
        <f t="shared" si="12"/>
        <v>2920</v>
      </c>
      <c r="M152" s="67">
        <f t="shared" si="13"/>
        <v>281.84931506849313</v>
      </c>
      <c r="N152" s="68">
        <v>43131</v>
      </c>
      <c r="O152" s="47">
        <f t="shared" si="14"/>
        <v>762</v>
      </c>
      <c r="P152" s="69">
        <f t="shared" si="15"/>
        <v>214769.17808219176</v>
      </c>
      <c r="Q152" s="68">
        <v>43159</v>
      </c>
      <c r="R152" s="47">
        <f t="shared" si="16"/>
        <v>28</v>
      </c>
      <c r="S152" s="69">
        <f t="shared" si="17"/>
        <v>7891.7808219178078</v>
      </c>
    </row>
    <row r="153" spans="1:19" s="47" customFormat="1" x14ac:dyDescent="0.25">
      <c r="A153" s="39">
        <v>151</v>
      </c>
      <c r="B153" s="39" t="s">
        <v>8</v>
      </c>
      <c r="C153" s="39" t="s">
        <v>112</v>
      </c>
      <c r="D153" s="39" t="s">
        <v>69</v>
      </c>
      <c r="E153" s="39" t="s">
        <v>32</v>
      </c>
      <c r="F153" s="39"/>
      <c r="G153" s="39" t="s">
        <v>258</v>
      </c>
      <c r="H153" s="40"/>
      <c r="I153" s="66">
        <v>42369</v>
      </c>
      <c r="J153" s="49">
        <v>823000</v>
      </c>
      <c r="K153" s="39" t="s">
        <v>618</v>
      </c>
      <c r="L153" s="47">
        <f t="shared" si="12"/>
        <v>2920</v>
      </c>
      <c r="M153" s="67">
        <f t="shared" si="13"/>
        <v>281.84931506849313</v>
      </c>
      <c r="N153" s="68">
        <v>43131</v>
      </c>
      <c r="O153" s="47">
        <f t="shared" si="14"/>
        <v>762</v>
      </c>
      <c r="P153" s="69">
        <f t="shared" si="15"/>
        <v>214769.17808219176</v>
      </c>
      <c r="Q153" s="68">
        <v>43159</v>
      </c>
      <c r="R153" s="47">
        <f t="shared" si="16"/>
        <v>28</v>
      </c>
      <c r="S153" s="69">
        <f t="shared" si="17"/>
        <v>7891.7808219178078</v>
      </c>
    </row>
    <row r="154" spans="1:19" s="47" customFormat="1" x14ac:dyDescent="0.25">
      <c r="A154" s="39">
        <v>152</v>
      </c>
      <c r="B154" s="39" t="s">
        <v>8</v>
      </c>
      <c r="C154" s="39" t="s">
        <v>112</v>
      </c>
      <c r="D154" s="39" t="s">
        <v>71</v>
      </c>
      <c r="E154" s="39" t="s">
        <v>32</v>
      </c>
      <c r="F154" s="39"/>
      <c r="G154" s="39" t="s">
        <v>259</v>
      </c>
      <c r="H154" s="40"/>
      <c r="I154" s="66">
        <v>42369</v>
      </c>
      <c r="J154" s="49">
        <v>823000</v>
      </c>
      <c r="K154" s="39" t="s">
        <v>618</v>
      </c>
      <c r="L154" s="47">
        <f t="shared" si="12"/>
        <v>2920</v>
      </c>
      <c r="M154" s="67">
        <f t="shared" si="13"/>
        <v>281.84931506849313</v>
      </c>
      <c r="N154" s="68">
        <v>43131</v>
      </c>
      <c r="O154" s="47">
        <f t="shared" si="14"/>
        <v>762</v>
      </c>
      <c r="P154" s="69">
        <f t="shared" si="15"/>
        <v>214769.17808219176</v>
      </c>
      <c r="Q154" s="68">
        <v>43159</v>
      </c>
      <c r="R154" s="47">
        <f t="shared" si="16"/>
        <v>28</v>
      </c>
      <c r="S154" s="69">
        <f t="shared" si="17"/>
        <v>7891.7808219178078</v>
      </c>
    </row>
    <row r="155" spans="1:19" s="47" customFormat="1" x14ac:dyDescent="0.25">
      <c r="A155" s="39">
        <v>153</v>
      </c>
      <c r="B155" s="39" t="s">
        <v>8</v>
      </c>
      <c r="C155" s="39" t="s">
        <v>112</v>
      </c>
      <c r="D155" s="39" t="s">
        <v>73</v>
      </c>
      <c r="E155" s="39" t="s">
        <v>32</v>
      </c>
      <c r="F155" s="39"/>
      <c r="G155" s="39" t="s">
        <v>260</v>
      </c>
      <c r="H155" s="40"/>
      <c r="I155" s="66">
        <v>42369</v>
      </c>
      <c r="J155" s="49">
        <v>823000</v>
      </c>
      <c r="K155" s="39" t="s">
        <v>618</v>
      </c>
      <c r="L155" s="47">
        <f t="shared" si="12"/>
        <v>2920</v>
      </c>
      <c r="M155" s="67">
        <f t="shared" si="13"/>
        <v>281.84931506849313</v>
      </c>
      <c r="N155" s="68">
        <v>43131</v>
      </c>
      <c r="O155" s="47">
        <f t="shared" si="14"/>
        <v>762</v>
      </c>
      <c r="P155" s="69">
        <f t="shared" si="15"/>
        <v>214769.17808219176</v>
      </c>
      <c r="Q155" s="68">
        <v>43159</v>
      </c>
      <c r="R155" s="47">
        <f t="shared" si="16"/>
        <v>28</v>
      </c>
      <c r="S155" s="69">
        <f t="shared" si="17"/>
        <v>7891.7808219178078</v>
      </c>
    </row>
    <row r="156" spans="1:19" s="47" customFormat="1" x14ac:dyDescent="0.25">
      <c r="A156" s="39">
        <v>154</v>
      </c>
      <c r="B156" s="39" t="s">
        <v>8</v>
      </c>
      <c r="C156" s="39" t="s">
        <v>261</v>
      </c>
      <c r="D156" s="39" t="s">
        <v>7</v>
      </c>
      <c r="E156" s="39" t="s">
        <v>9</v>
      </c>
      <c r="F156" s="39"/>
      <c r="G156" s="39" t="s">
        <v>262</v>
      </c>
      <c r="H156" s="40"/>
      <c r="I156" s="41">
        <v>42735</v>
      </c>
      <c r="J156" s="31">
        <v>350000</v>
      </c>
      <c r="K156" s="39" t="s">
        <v>618</v>
      </c>
      <c r="L156" s="47">
        <f t="shared" si="12"/>
        <v>2920</v>
      </c>
      <c r="M156" s="67">
        <f t="shared" si="13"/>
        <v>119.86301369863014</v>
      </c>
      <c r="N156" s="68">
        <v>43131</v>
      </c>
      <c r="O156" s="47">
        <f t="shared" si="14"/>
        <v>396</v>
      </c>
      <c r="P156" s="69">
        <f t="shared" si="15"/>
        <v>47465.753424657538</v>
      </c>
      <c r="Q156" s="68">
        <v>43159</v>
      </c>
      <c r="R156" s="47">
        <f t="shared" si="16"/>
        <v>28</v>
      </c>
      <c r="S156" s="69">
        <f t="shared" si="17"/>
        <v>3356.1643835616442</v>
      </c>
    </row>
    <row r="157" spans="1:19" s="47" customFormat="1" x14ac:dyDescent="0.25">
      <c r="A157" s="39">
        <v>155</v>
      </c>
      <c r="B157" s="39" t="s">
        <v>8</v>
      </c>
      <c r="C157" s="39" t="s">
        <v>261</v>
      </c>
      <c r="D157" s="39" t="s">
        <v>13</v>
      </c>
      <c r="E157" s="39" t="s">
        <v>9</v>
      </c>
      <c r="F157" s="39"/>
      <c r="G157" s="39" t="s">
        <v>263</v>
      </c>
      <c r="H157" s="40"/>
      <c r="I157" s="41">
        <v>42735</v>
      </c>
      <c r="J157" s="31">
        <v>350000</v>
      </c>
      <c r="K157" s="39" t="s">
        <v>618</v>
      </c>
      <c r="L157" s="47">
        <f t="shared" si="12"/>
        <v>2920</v>
      </c>
      <c r="M157" s="67">
        <f t="shared" si="13"/>
        <v>119.86301369863014</v>
      </c>
      <c r="N157" s="68">
        <v>43131</v>
      </c>
      <c r="O157" s="47">
        <f t="shared" si="14"/>
        <v>396</v>
      </c>
      <c r="P157" s="69">
        <f t="shared" si="15"/>
        <v>47465.753424657538</v>
      </c>
      <c r="Q157" s="68">
        <v>43159</v>
      </c>
      <c r="R157" s="47">
        <f t="shared" si="16"/>
        <v>28</v>
      </c>
      <c r="S157" s="69">
        <f t="shared" si="17"/>
        <v>3356.1643835616442</v>
      </c>
    </row>
    <row r="158" spans="1:19" s="47" customFormat="1" x14ac:dyDescent="0.25">
      <c r="A158" s="39">
        <v>156</v>
      </c>
      <c r="B158" s="39" t="s">
        <v>8</v>
      </c>
      <c r="C158" s="39" t="s">
        <v>261</v>
      </c>
      <c r="D158" s="39" t="s">
        <v>14</v>
      </c>
      <c r="E158" s="39" t="s">
        <v>9</v>
      </c>
      <c r="F158" s="39"/>
      <c r="G158" s="39" t="s">
        <v>264</v>
      </c>
      <c r="H158" s="40"/>
      <c r="I158" s="41">
        <v>42735</v>
      </c>
      <c r="J158" s="31">
        <v>350000</v>
      </c>
      <c r="K158" s="39" t="s">
        <v>618</v>
      </c>
      <c r="L158" s="47">
        <f t="shared" si="12"/>
        <v>2920</v>
      </c>
      <c r="M158" s="67">
        <f t="shared" si="13"/>
        <v>119.86301369863014</v>
      </c>
      <c r="N158" s="68">
        <v>43131</v>
      </c>
      <c r="O158" s="47">
        <f t="shared" si="14"/>
        <v>396</v>
      </c>
      <c r="P158" s="69">
        <f t="shared" si="15"/>
        <v>47465.753424657538</v>
      </c>
      <c r="Q158" s="68">
        <v>43159</v>
      </c>
      <c r="R158" s="47">
        <f t="shared" si="16"/>
        <v>28</v>
      </c>
      <c r="S158" s="69">
        <f t="shared" si="17"/>
        <v>3356.1643835616442</v>
      </c>
    </row>
    <row r="159" spans="1:19" s="47" customFormat="1" x14ac:dyDescent="0.25">
      <c r="A159" s="39">
        <v>157</v>
      </c>
      <c r="B159" s="39" t="s">
        <v>8</v>
      </c>
      <c r="C159" s="39" t="s">
        <v>261</v>
      </c>
      <c r="D159" s="39" t="s">
        <v>15</v>
      </c>
      <c r="E159" s="39" t="s">
        <v>9</v>
      </c>
      <c r="F159" s="39"/>
      <c r="G159" s="39" t="s">
        <v>265</v>
      </c>
      <c r="H159" s="40"/>
      <c r="I159" s="41">
        <v>42993</v>
      </c>
      <c r="J159" s="31">
        <v>350000</v>
      </c>
      <c r="K159" s="39" t="s">
        <v>618</v>
      </c>
      <c r="L159" s="47">
        <f t="shared" si="12"/>
        <v>2920</v>
      </c>
      <c r="M159" s="67">
        <f t="shared" si="13"/>
        <v>119.86301369863014</v>
      </c>
      <c r="N159" s="68">
        <v>43131</v>
      </c>
      <c r="O159" s="47">
        <f t="shared" si="14"/>
        <v>138</v>
      </c>
      <c r="P159" s="69">
        <f t="shared" si="15"/>
        <v>16541.095890410961</v>
      </c>
      <c r="Q159" s="68">
        <v>43159</v>
      </c>
      <c r="R159" s="47">
        <f t="shared" si="16"/>
        <v>28</v>
      </c>
      <c r="S159" s="69">
        <f t="shared" si="17"/>
        <v>3356.1643835616442</v>
      </c>
    </row>
    <row r="160" spans="1:19" s="47" customFormat="1" x14ac:dyDescent="0.25">
      <c r="A160" s="39">
        <v>158</v>
      </c>
      <c r="B160" s="39" t="s">
        <v>8</v>
      </c>
      <c r="C160" s="39" t="s">
        <v>261</v>
      </c>
      <c r="D160" s="39" t="s">
        <v>16</v>
      </c>
      <c r="E160" s="39" t="s">
        <v>9</v>
      </c>
      <c r="F160" s="39"/>
      <c r="G160" s="39" t="s">
        <v>266</v>
      </c>
      <c r="H160" s="40"/>
      <c r="I160" s="41">
        <v>42993</v>
      </c>
      <c r="J160" s="31">
        <v>350000</v>
      </c>
      <c r="K160" s="39" t="s">
        <v>618</v>
      </c>
      <c r="L160" s="47">
        <f t="shared" si="12"/>
        <v>2920</v>
      </c>
      <c r="M160" s="67">
        <f t="shared" si="13"/>
        <v>119.86301369863014</v>
      </c>
      <c r="N160" s="68">
        <v>43131</v>
      </c>
      <c r="O160" s="47">
        <f t="shared" si="14"/>
        <v>138</v>
      </c>
      <c r="P160" s="69">
        <f t="shared" si="15"/>
        <v>16541.095890410961</v>
      </c>
      <c r="Q160" s="68">
        <v>43159</v>
      </c>
      <c r="R160" s="47">
        <f t="shared" si="16"/>
        <v>28</v>
      </c>
      <c r="S160" s="69">
        <f t="shared" si="17"/>
        <v>3356.1643835616442</v>
      </c>
    </row>
    <row r="161" spans="1:19" s="47" customFormat="1" x14ac:dyDescent="0.25">
      <c r="A161" s="39">
        <v>159</v>
      </c>
      <c r="B161" s="39" t="s">
        <v>8</v>
      </c>
      <c r="C161" s="39" t="s">
        <v>261</v>
      </c>
      <c r="D161" s="39" t="s">
        <v>17</v>
      </c>
      <c r="E161" s="39" t="s">
        <v>9</v>
      </c>
      <c r="F161" s="39"/>
      <c r="G161" s="39" t="s">
        <v>267</v>
      </c>
      <c r="H161" s="40"/>
      <c r="I161" s="41">
        <v>42993</v>
      </c>
      <c r="J161" s="31">
        <v>350000</v>
      </c>
      <c r="K161" s="39" t="s">
        <v>618</v>
      </c>
      <c r="L161" s="47">
        <f t="shared" si="12"/>
        <v>2920</v>
      </c>
      <c r="M161" s="67">
        <f t="shared" si="13"/>
        <v>119.86301369863014</v>
      </c>
      <c r="N161" s="68">
        <v>43131</v>
      </c>
      <c r="O161" s="47">
        <f t="shared" si="14"/>
        <v>138</v>
      </c>
      <c r="P161" s="69">
        <f t="shared" si="15"/>
        <v>16541.095890410961</v>
      </c>
      <c r="Q161" s="68">
        <v>43159</v>
      </c>
      <c r="R161" s="47">
        <f t="shared" si="16"/>
        <v>28</v>
      </c>
      <c r="S161" s="69">
        <f t="shared" si="17"/>
        <v>3356.1643835616442</v>
      </c>
    </row>
    <row r="162" spans="1:19" s="47" customFormat="1" x14ac:dyDescent="0.25">
      <c r="A162" s="39">
        <v>160</v>
      </c>
      <c r="B162" s="39" t="s">
        <v>8</v>
      </c>
      <c r="C162" s="39" t="s">
        <v>261</v>
      </c>
      <c r="D162" s="39" t="s">
        <v>18</v>
      </c>
      <c r="E162" s="39" t="s">
        <v>9</v>
      </c>
      <c r="F162" s="39"/>
      <c r="G162" s="39" t="s">
        <v>268</v>
      </c>
      <c r="H162" s="40"/>
      <c r="I162" s="41">
        <v>43090</v>
      </c>
      <c r="J162" s="31">
        <v>362500</v>
      </c>
      <c r="K162" s="39" t="s">
        <v>618</v>
      </c>
      <c r="L162" s="47">
        <f t="shared" si="12"/>
        <v>2920</v>
      </c>
      <c r="M162" s="67">
        <f t="shared" si="13"/>
        <v>124.14383561643835</v>
      </c>
      <c r="N162" s="68">
        <v>43131</v>
      </c>
      <c r="O162" s="47">
        <f t="shared" si="14"/>
        <v>41</v>
      </c>
      <c r="P162" s="69">
        <f t="shared" si="15"/>
        <v>5089.8972602739723</v>
      </c>
      <c r="Q162" s="68">
        <v>43159</v>
      </c>
      <c r="R162" s="47">
        <f t="shared" si="16"/>
        <v>28</v>
      </c>
      <c r="S162" s="69">
        <f t="shared" si="17"/>
        <v>3476.027397260274</v>
      </c>
    </row>
    <row r="163" spans="1:19" s="47" customFormat="1" x14ac:dyDescent="0.25">
      <c r="A163" s="39">
        <v>161</v>
      </c>
      <c r="B163" s="39" t="s">
        <v>8</v>
      </c>
      <c r="C163" s="39" t="s">
        <v>261</v>
      </c>
      <c r="D163" s="39" t="s">
        <v>19</v>
      </c>
      <c r="E163" s="39" t="s">
        <v>9</v>
      </c>
      <c r="F163" s="39"/>
      <c r="G163" s="39" t="s">
        <v>269</v>
      </c>
      <c r="H163" s="40" t="s">
        <v>615</v>
      </c>
      <c r="I163" s="66">
        <v>43066</v>
      </c>
      <c r="J163" s="31">
        <v>2235000</v>
      </c>
      <c r="K163" s="39" t="s">
        <v>618</v>
      </c>
      <c r="L163" s="47">
        <f t="shared" si="12"/>
        <v>2920</v>
      </c>
      <c r="M163" s="67">
        <f t="shared" si="13"/>
        <v>765.41095890410963</v>
      </c>
      <c r="N163" s="68">
        <v>43131</v>
      </c>
      <c r="O163" s="47">
        <f t="shared" si="14"/>
        <v>65</v>
      </c>
      <c r="P163" s="69">
        <f t="shared" si="15"/>
        <v>49751.712328767127</v>
      </c>
      <c r="Q163" s="68">
        <v>43159</v>
      </c>
      <c r="R163" s="47">
        <f t="shared" si="16"/>
        <v>28</v>
      </c>
      <c r="S163" s="69">
        <f t="shared" si="17"/>
        <v>21431.506849315068</v>
      </c>
    </row>
    <row r="164" spans="1:19" s="47" customFormat="1" x14ac:dyDescent="0.25">
      <c r="A164" s="39">
        <v>162</v>
      </c>
      <c r="B164" s="39" t="s">
        <v>8</v>
      </c>
      <c r="C164" s="39" t="s">
        <v>261</v>
      </c>
      <c r="D164" s="39" t="s">
        <v>20</v>
      </c>
      <c r="E164" s="39" t="s">
        <v>9</v>
      </c>
      <c r="F164" s="39"/>
      <c r="G164" s="39" t="s">
        <v>270</v>
      </c>
      <c r="H164" s="40"/>
      <c r="I164" s="66">
        <v>43139</v>
      </c>
      <c r="J164" s="31">
        <v>375000</v>
      </c>
      <c r="K164" s="39" t="s">
        <v>618</v>
      </c>
      <c r="L164" s="47">
        <f t="shared" si="12"/>
        <v>2920</v>
      </c>
      <c r="M164" s="67">
        <f t="shared" si="13"/>
        <v>128.42465753424656</v>
      </c>
      <c r="N164" s="68">
        <v>43131</v>
      </c>
      <c r="O164" s="47">
        <f t="shared" si="14"/>
        <v>-8</v>
      </c>
      <c r="P164" s="69">
        <f t="shared" si="15"/>
        <v>-1027.3972602739725</v>
      </c>
      <c r="Q164" s="68">
        <v>43159</v>
      </c>
      <c r="R164" s="47">
        <f t="shared" si="16"/>
        <v>28</v>
      </c>
      <c r="S164" s="69">
        <f t="shared" si="17"/>
        <v>3595.8904109589039</v>
      </c>
    </row>
    <row r="165" spans="1:19" s="47" customFormat="1" x14ac:dyDescent="0.25">
      <c r="A165" s="39">
        <v>163</v>
      </c>
      <c r="B165" s="39" t="s">
        <v>8</v>
      </c>
      <c r="C165" s="39" t="s">
        <v>261</v>
      </c>
      <c r="D165" s="39" t="s">
        <v>21</v>
      </c>
      <c r="E165" s="39" t="s">
        <v>9</v>
      </c>
      <c r="F165" s="39"/>
      <c r="G165" s="39" t="s">
        <v>271</v>
      </c>
      <c r="H165" s="40"/>
      <c r="I165" s="66">
        <v>43139</v>
      </c>
      <c r="J165" s="31">
        <v>375000</v>
      </c>
      <c r="K165" s="39" t="s">
        <v>618</v>
      </c>
      <c r="L165" s="47">
        <f t="shared" si="12"/>
        <v>2920</v>
      </c>
      <c r="M165" s="67">
        <f t="shared" si="13"/>
        <v>128.42465753424656</v>
      </c>
      <c r="N165" s="68">
        <v>43131</v>
      </c>
      <c r="O165" s="47">
        <f t="shared" si="14"/>
        <v>-8</v>
      </c>
      <c r="P165" s="69">
        <f t="shared" si="15"/>
        <v>-1027.3972602739725</v>
      </c>
      <c r="Q165" s="68">
        <v>43159</v>
      </c>
      <c r="R165" s="47">
        <f t="shared" si="16"/>
        <v>28</v>
      </c>
      <c r="S165" s="69">
        <f t="shared" si="17"/>
        <v>3595.8904109589039</v>
      </c>
    </row>
    <row r="166" spans="1:19" s="47" customFormat="1" x14ac:dyDescent="0.25">
      <c r="A166" s="39">
        <v>164</v>
      </c>
      <c r="B166" s="39" t="s">
        <v>8</v>
      </c>
      <c r="C166" s="39" t="s">
        <v>261</v>
      </c>
      <c r="D166" s="39" t="s">
        <v>22</v>
      </c>
      <c r="E166" s="39" t="s">
        <v>9</v>
      </c>
      <c r="F166" s="39"/>
      <c r="G166" s="39" t="s">
        <v>272</v>
      </c>
      <c r="H166" s="40"/>
      <c r="I166" s="66">
        <v>43139</v>
      </c>
      <c r="J166" s="31">
        <v>375000</v>
      </c>
      <c r="K166" s="39" t="s">
        <v>618</v>
      </c>
      <c r="L166" s="47">
        <f t="shared" si="12"/>
        <v>2920</v>
      </c>
      <c r="M166" s="67">
        <f t="shared" si="13"/>
        <v>128.42465753424656</v>
      </c>
      <c r="N166" s="68">
        <v>43131</v>
      </c>
      <c r="O166" s="47">
        <f t="shared" si="14"/>
        <v>-8</v>
      </c>
      <c r="P166" s="69">
        <f t="shared" si="15"/>
        <v>-1027.3972602739725</v>
      </c>
      <c r="Q166" s="68">
        <v>43159</v>
      </c>
      <c r="R166" s="47">
        <f t="shared" si="16"/>
        <v>28</v>
      </c>
      <c r="S166" s="69">
        <f t="shared" si="17"/>
        <v>3595.8904109589039</v>
      </c>
    </row>
    <row r="167" spans="1:19" s="47" customFormat="1" x14ac:dyDescent="0.25">
      <c r="A167" s="39">
        <v>165</v>
      </c>
      <c r="B167" s="39" t="s">
        <v>8</v>
      </c>
      <c r="C167" s="39" t="s">
        <v>261</v>
      </c>
      <c r="D167" s="39" t="s">
        <v>24</v>
      </c>
      <c r="E167" s="39" t="s">
        <v>9</v>
      </c>
      <c r="F167" s="39"/>
      <c r="G167" s="39" t="s">
        <v>613</v>
      </c>
      <c r="H167" s="40" t="s">
        <v>614</v>
      </c>
      <c r="I167" s="66">
        <v>43139</v>
      </c>
      <c r="J167" s="31">
        <v>375000</v>
      </c>
      <c r="K167" s="39" t="s">
        <v>618</v>
      </c>
      <c r="L167" s="47">
        <f t="shared" si="12"/>
        <v>2920</v>
      </c>
      <c r="M167" s="67">
        <f t="shared" si="13"/>
        <v>128.42465753424656</v>
      </c>
      <c r="N167" s="68">
        <v>43131</v>
      </c>
      <c r="O167" s="47">
        <f t="shared" si="14"/>
        <v>-8</v>
      </c>
      <c r="P167" s="69">
        <f t="shared" si="15"/>
        <v>-1027.3972602739725</v>
      </c>
      <c r="Q167" s="68">
        <v>43159</v>
      </c>
      <c r="R167" s="47">
        <f t="shared" si="16"/>
        <v>28</v>
      </c>
      <c r="S167" s="69">
        <f t="shared" si="17"/>
        <v>3595.8904109589039</v>
      </c>
    </row>
    <row r="168" spans="1:19" s="47" customFormat="1" x14ac:dyDescent="0.25">
      <c r="A168" s="39">
        <v>166</v>
      </c>
      <c r="B168" s="39" t="s">
        <v>8</v>
      </c>
      <c r="C168" s="39" t="s">
        <v>261</v>
      </c>
      <c r="D168" s="39" t="s">
        <v>7</v>
      </c>
      <c r="E168" s="39" t="s">
        <v>32</v>
      </c>
      <c r="F168" s="39"/>
      <c r="G168" s="39" t="s">
        <v>310</v>
      </c>
      <c r="H168" s="40"/>
      <c r="I168" s="41">
        <v>42735</v>
      </c>
      <c r="J168" s="31">
        <v>350000</v>
      </c>
      <c r="K168" s="39" t="s">
        <v>618</v>
      </c>
      <c r="L168" s="47">
        <f t="shared" si="12"/>
        <v>2920</v>
      </c>
      <c r="M168" s="67">
        <f t="shared" si="13"/>
        <v>119.86301369863014</v>
      </c>
      <c r="N168" s="68">
        <v>43131</v>
      </c>
      <c r="O168" s="47">
        <f t="shared" si="14"/>
        <v>396</v>
      </c>
      <c r="P168" s="69">
        <f t="shared" si="15"/>
        <v>47465.753424657538</v>
      </c>
      <c r="Q168" s="68">
        <v>43159</v>
      </c>
      <c r="R168" s="47">
        <f t="shared" si="16"/>
        <v>28</v>
      </c>
      <c r="S168" s="69">
        <f t="shared" si="17"/>
        <v>3356.1643835616442</v>
      </c>
    </row>
    <row r="169" spans="1:19" s="47" customFormat="1" x14ac:dyDescent="0.25">
      <c r="A169" s="39">
        <v>167</v>
      </c>
      <c r="B169" s="39" t="s">
        <v>8</v>
      </c>
      <c r="C169" s="39" t="s">
        <v>261</v>
      </c>
      <c r="D169" s="39" t="s">
        <v>13</v>
      </c>
      <c r="E169" s="39" t="s">
        <v>32</v>
      </c>
      <c r="F169" s="39"/>
      <c r="G169" s="39" t="s">
        <v>311</v>
      </c>
      <c r="H169" s="40"/>
      <c r="I169" s="41">
        <v>43090</v>
      </c>
      <c r="J169" s="31">
        <v>362500</v>
      </c>
      <c r="K169" s="39" t="s">
        <v>618</v>
      </c>
      <c r="L169" s="47">
        <f t="shared" si="12"/>
        <v>2920</v>
      </c>
      <c r="M169" s="67">
        <f t="shared" si="13"/>
        <v>124.14383561643835</v>
      </c>
      <c r="N169" s="68">
        <v>43131</v>
      </c>
      <c r="O169" s="47">
        <f t="shared" si="14"/>
        <v>41</v>
      </c>
      <c r="P169" s="69">
        <f t="shared" si="15"/>
        <v>5089.8972602739723</v>
      </c>
      <c r="Q169" s="68">
        <v>43159</v>
      </c>
      <c r="R169" s="47">
        <f t="shared" si="16"/>
        <v>28</v>
      </c>
      <c r="S169" s="69">
        <f t="shared" si="17"/>
        <v>3476.027397260274</v>
      </c>
    </row>
    <row r="170" spans="1:19" s="47" customFormat="1" x14ac:dyDescent="0.25">
      <c r="A170" s="39">
        <v>168</v>
      </c>
      <c r="B170" s="39" t="s">
        <v>8</v>
      </c>
      <c r="C170" s="39" t="s">
        <v>302</v>
      </c>
      <c r="D170" s="39" t="s">
        <v>7</v>
      </c>
      <c r="E170" s="39" t="s">
        <v>9</v>
      </c>
      <c r="F170" s="39"/>
      <c r="G170" s="39" t="s">
        <v>380</v>
      </c>
      <c r="H170" s="40"/>
      <c r="I170" s="41">
        <v>42735</v>
      </c>
      <c r="J170" s="31">
        <v>200000</v>
      </c>
      <c r="K170" s="39" t="s">
        <v>618</v>
      </c>
      <c r="L170" s="47">
        <f t="shared" si="12"/>
        <v>2920</v>
      </c>
      <c r="M170" s="67">
        <f t="shared" si="13"/>
        <v>68.493150684931507</v>
      </c>
      <c r="N170" s="68">
        <v>43131</v>
      </c>
      <c r="O170" s="47">
        <f t="shared" si="14"/>
        <v>396</v>
      </c>
      <c r="P170" s="69">
        <f t="shared" si="15"/>
        <v>27123.287671232876</v>
      </c>
      <c r="Q170" s="68">
        <v>43159</v>
      </c>
      <c r="R170" s="47">
        <f t="shared" si="16"/>
        <v>28</v>
      </c>
      <c r="S170" s="69">
        <f t="shared" si="17"/>
        <v>1917.8082191780823</v>
      </c>
    </row>
    <row r="171" spans="1:19" s="47" customFormat="1" x14ac:dyDescent="0.25">
      <c r="A171" s="39">
        <v>169</v>
      </c>
      <c r="B171" s="39" t="s">
        <v>8</v>
      </c>
      <c r="C171" s="39" t="s">
        <v>302</v>
      </c>
      <c r="D171" s="39" t="s">
        <v>13</v>
      </c>
      <c r="E171" s="39" t="s">
        <v>9</v>
      </c>
      <c r="F171" s="39"/>
      <c r="G171" s="39" t="s">
        <v>381</v>
      </c>
      <c r="H171" s="40"/>
      <c r="I171" s="41">
        <v>42735</v>
      </c>
      <c r="J171" s="31">
        <v>200000</v>
      </c>
      <c r="K171" s="39" t="s">
        <v>618</v>
      </c>
      <c r="L171" s="47">
        <f t="shared" si="12"/>
        <v>2920</v>
      </c>
      <c r="M171" s="67">
        <f t="shared" si="13"/>
        <v>68.493150684931507</v>
      </c>
      <c r="N171" s="68">
        <v>43131</v>
      </c>
      <c r="O171" s="47">
        <f t="shared" si="14"/>
        <v>396</v>
      </c>
      <c r="P171" s="69">
        <f t="shared" si="15"/>
        <v>27123.287671232876</v>
      </c>
      <c r="Q171" s="68">
        <v>43159</v>
      </c>
      <c r="R171" s="47">
        <f t="shared" si="16"/>
        <v>28</v>
      </c>
      <c r="S171" s="69">
        <f t="shared" si="17"/>
        <v>1917.8082191780823</v>
      </c>
    </row>
    <row r="172" spans="1:19" s="47" customFormat="1" x14ac:dyDescent="0.25">
      <c r="A172" s="39">
        <v>170</v>
      </c>
      <c r="B172" s="39" t="s">
        <v>8</v>
      </c>
      <c r="C172" s="39" t="s">
        <v>302</v>
      </c>
      <c r="D172" s="39" t="s">
        <v>14</v>
      </c>
      <c r="E172" s="39" t="s">
        <v>9</v>
      </c>
      <c r="F172" s="39"/>
      <c r="G172" s="39" t="s">
        <v>382</v>
      </c>
      <c r="H172" s="40"/>
      <c r="I172" s="41">
        <v>42735</v>
      </c>
      <c r="J172" s="31">
        <v>200000</v>
      </c>
      <c r="K172" s="39" t="s">
        <v>618</v>
      </c>
      <c r="L172" s="47">
        <f t="shared" si="12"/>
        <v>2920</v>
      </c>
      <c r="M172" s="67">
        <f t="shared" si="13"/>
        <v>68.493150684931507</v>
      </c>
      <c r="N172" s="68">
        <v>43131</v>
      </c>
      <c r="O172" s="47">
        <f t="shared" si="14"/>
        <v>396</v>
      </c>
      <c r="P172" s="69">
        <f t="shared" si="15"/>
        <v>27123.287671232876</v>
      </c>
      <c r="Q172" s="68">
        <v>43159</v>
      </c>
      <c r="R172" s="47">
        <f t="shared" si="16"/>
        <v>28</v>
      </c>
      <c r="S172" s="69">
        <f t="shared" si="17"/>
        <v>1917.8082191780823</v>
      </c>
    </row>
    <row r="173" spans="1:19" s="47" customFormat="1" x14ac:dyDescent="0.25">
      <c r="A173" s="39">
        <v>171</v>
      </c>
      <c r="B173" s="39" t="s">
        <v>8</v>
      </c>
      <c r="C173" s="39" t="s">
        <v>302</v>
      </c>
      <c r="D173" s="39" t="s">
        <v>15</v>
      </c>
      <c r="E173" s="39" t="s">
        <v>9</v>
      </c>
      <c r="F173" s="39"/>
      <c r="G173" s="39" t="s">
        <v>383</v>
      </c>
      <c r="H173" s="40"/>
      <c r="I173" s="41">
        <v>42735</v>
      </c>
      <c r="J173" s="31">
        <v>200000</v>
      </c>
      <c r="K173" s="39" t="s">
        <v>618</v>
      </c>
      <c r="L173" s="47">
        <f t="shared" si="12"/>
        <v>2920</v>
      </c>
      <c r="M173" s="67">
        <f t="shared" si="13"/>
        <v>68.493150684931507</v>
      </c>
      <c r="N173" s="68">
        <v>43131</v>
      </c>
      <c r="O173" s="47">
        <f t="shared" si="14"/>
        <v>396</v>
      </c>
      <c r="P173" s="69">
        <f t="shared" si="15"/>
        <v>27123.287671232876</v>
      </c>
      <c r="Q173" s="68">
        <v>43159</v>
      </c>
      <c r="R173" s="47">
        <f t="shared" si="16"/>
        <v>28</v>
      </c>
      <c r="S173" s="69">
        <f t="shared" si="17"/>
        <v>1917.8082191780823</v>
      </c>
    </row>
    <row r="174" spans="1:19" s="47" customFormat="1" x14ac:dyDescent="0.25">
      <c r="A174" s="39">
        <v>172</v>
      </c>
      <c r="B174" s="39" t="s">
        <v>8</v>
      </c>
      <c r="C174" s="39" t="s">
        <v>302</v>
      </c>
      <c r="D174" s="39" t="s">
        <v>16</v>
      </c>
      <c r="E174" s="39" t="s">
        <v>9</v>
      </c>
      <c r="F174" s="39"/>
      <c r="G174" s="39" t="s">
        <v>384</v>
      </c>
      <c r="H174" s="40"/>
      <c r="I174" s="41">
        <v>42735</v>
      </c>
      <c r="J174" s="31">
        <v>200000</v>
      </c>
      <c r="K174" s="39" t="s">
        <v>618</v>
      </c>
      <c r="L174" s="47">
        <f t="shared" si="12"/>
        <v>2920</v>
      </c>
      <c r="M174" s="67">
        <f t="shared" si="13"/>
        <v>68.493150684931507</v>
      </c>
      <c r="N174" s="68">
        <v>43131</v>
      </c>
      <c r="O174" s="47">
        <f t="shared" si="14"/>
        <v>396</v>
      </c>
      <c r="P174" s="69">
        <f t="shared" si="15"/>
        <v>27123.287671232876</v>
      </c>
      <c r="Q174" s="68">
        <v>43159</v>
      </c>
      <c r="R174" s="47">
        <f t="shared" si="16"/>
        <v>28</v>
      </c>
      <c r="S174" s="69">
        <f t="shared" si="17"/>
        <v>1917.8082191780823</v>
      </c>
    </row>
    <row r="175" spans="1:19" s="47" customFormat="1" x14ac:dyDescent="0.25">
      <c r="A175" s="39">
        <v>173</v>
      </c>
      <c r="B175" s="39" t="s">
        <v>8</v>
      </c>
      <c r="C175" s="39" t="s">
        <v>302</v>
      </c>
      <c r="D175" s="39" t="s">
        <v>17</v>
      </c>
      <c r="E175" s="39" t="s">
        <v>9</v>
      </c>
      <c r="F175" s="39"/>
      <c r="G175" s="39" t="s">
        <v>385</v>
      </c>
      <c r="H175" s="40"/>
      <c r="I175" s="41">
        <v>42735</v>
      </c>
      <c r="J175" s="31">
        <v>200000</v>
      </c>
      <c r="K175" s="39" t="s">
        <v>618</v>
      </c>
      <c r="L175" s="47">
        <f t="shared" si="12"/>
        <v>2920</v>
      </c>
      <c r="M175" s="67">
        <f t="shared" si="13"/>
        <v>68.493150684931507</v>
      </c>
      <c r="N175" s="68">
        <v>43131</v>
      </c>
      <c r="O175" s="47">
        <f t="shared" si="14"/>
        <v>396</v>
      </c>
      <c r="P175" s="69">
        <f t="shared" si="15"/>
        <v>27123.287671232876</v>
      </c>
      <c r="Q175" s="68">
        <v>43159</v>
      </c>
      <c r="R175" s="47">
        <f t="shared" si="16"/>
        <v>28</v>
      </c>
      <c r="S175" s="69">
        <f t="shared" si="17"/>
        <v>1917.8082191780823</v>
      </c>
    </row>
    <row r="176" spans="1:19" s="47" customFormat="1" x14ac:dyDescent="0.25">
      <c r="A176" s="39">
        <v>174</v>
      </c>
      <c r="B176" s="39" t="s">
        <v>8</v>
      </c>
      <c r="C176" s="39" t="s">
        <v>302</v>
      </c>
      <c r="D176" s="39" t="s">
        <v>18</v>
      </c>
      <c r="E176" s="39" t="s">
        <v>9</v>
      </c>
      <c r="F176" s="39"/>
      <c r="G176" s="39" t="s">
        <v>386</v>
      </c>
      <c r="H176" s="40"/>
      <c r="I176" s="41">
        <v>42735</v>
      </c>
      <c r="J176" s="31">
        <v>200000</v>
      </c>
      <c r="K176" s="39" t="s">
        <v>618</v>
      </c>
      <c r="L176" s="47">
        <f t="shared" si="12"/>
        <v>2920</v>
      </c>
      <c r="M176" s="67">
        <f t="shared" si="13"/>
        <v>68.493150684931507</v>
      </c>
      <c r="N176" s="68">
        <v>43131</v>
      </c>
      <c r="O176" s="47">
        <f t="shared" si="14"/>
        <v>396</v>
      </c>
      <c r="P176" s="69">
        <f t="shared" si="15"/>
        <v>27123.287671232876</v>
      </c>
      <c r="Q176" s="68">
        <v>43159</v>
      </c>
      <c r="R176" s="47">
        <f t="shared" si="16"/>
        <v>28</v>
      </c>
      <c r="S176" s="69">
        <f t="shared" si="17"/>
        <v>1917.8082191780823</v>
      </c>
    </row>
    <row r="177" spans="1:19" s="47" customFormat="1" x14ac:dyDescent="0.25">
      <c r="A177" s="39">
        <v>175</v>
      </c>
      <c r="B177" s="39" t="s">
        <v>8</v>
      </c>
      <c r="C177" s="39" t="s">
        <v>302</v>
      </c>
      <c r="D177" s="39" t="s">
        <v>7</v>
      </c>
      <c r="E177" s="39" t="s">
        <v>32</v>
      </c>
      <c r="F177" s="39"/>
      <c r="G177" s="39" t="s">
        <v>303</v>
      </c>
      <c r="H177" s="40"/>
      <c r="I177" s="41">
        <v>42735</v>
      </c>
      <c r="J177" s="31">
        <v>150000</v>
      </c>
      <c r="K177" s="39" t="s">
        <v>618</v>
      </c>
      <c r="L177" s="47">
        <f t="shared" si="12"/>
        <v>2920</v>
      </c>
      <c r="M177" s="67">
        <f t="shared" si="13"/>
        <v>51.369863013698627</v>
      </c>
      <c r="N177" s="68">
        <v>43131</v>
      </c>
      <c r="O177" s="47">
        <f t="shared" si="14"/>
        <v>396</v>
      </c>
      <c r="P177" s="69">
        <f t="shared" si="15"/>
        <v>20342.465753424654</v>
      </c>
      <c r="Q177" s="68">
        <v>43159</v>
      </c>
      <c r="R177" s="47">
        <f t="shared" si="16"/>
        <v>28</v>
      </c>
      <c r="S177" s="69">
        <f t="shared" si="17"/>
        <v>1438.3561643835615</v>
      </c>
    </row>
    <row r="178" spans="1:19" s="47" customFormat="1" x14ac:dyDescent="0.25">
      <c r="A178" s="39">
        <v>176</v>
      </c>
      <c r="B178" s="39" t="s">
        <v>8</v>
      </c>
      <c r="C178" s="39" t="s">
        <v>302</v>
      </c>
      <c r="D178" s="39" t="s">
        <v>13</v>
      </c>
      <c r="E178" s="39" t="s">
        <v>32</v>
      </c>
      <c r="F178" s="39"/>
      <c r="G178" s="39" t="s">
        <v>304</v>
      </c>
      <c r="H178" s="40"/>
      <c r="I178" s="41">
        <v>42735</v>
      </c>
      <c r="J178" s="31">
        <v>150000</v>
      </c>
      <c r="K178" s="39" t="s">
        <v>618</v>
      </c>
      <c r="L178" s="47">
        <f t="shared" si="12"/>
        <v>2920</v>
      </c>
      <c r="M178" s="67">
        <f t="shared" si="13"/>
        <v>51.369863013698627</v>
      </c>
      <c r="N178" s="68">
        <v>43131</v>
      </c>
      <c r="O178" s="47">
        <f t="shared" si="14"/>
        <v>396</v>
      </c>
      <c r="P178" s="69">
        <f t="shared" si="15"/>
        <v>20342.465753424654</v>
      </c>
      <c r="Q178" s="68">
        <v>43159</v>
      </c>
      <c r="R178" s="47">
        <f t="shared" si="16"/>
        <v>28</v>
      </c>
      <c r="S178" s="69">
        <f t="shared" si="17"/>
        <v>1438.3561643835615</v>
      </c>
    </row>
    <row r="179" spans="1:19" s="47" customFormat="1" x14ac:dyDescent="0.25">
      <c r="A179" s="39">
        <v>177</v>
      </c>
      <c r="B179" s="39" t="s">
        <v>8</v>
      </c>
      <c r="C179" s="39" t="s">
        <v>302</v>
      </c>
      <c r="D179" s="39" t="s">
        <v>14</v>
      </c>
      <c r="E179" s="39" t="s">
        <v>32</v>
      </c>
      <c r="F179" s="39"/>
      <c r="G179" s="39" t="s">
        <v>305</v>
      </c>
      <c r="H179" s="40"/>
      <c r="I179" s="41">
        <v>42735</v>
      </c>
      <c r="J179" s="31">
        <v>150000</v>
      </c>
      <c r="K179" s="39" t="s">
        <v>618</v>
      </c>
      <c r="L179" s="47">
        <f t="shared" si="12"/>
        <v>2920</v>
      </c>
      <c r="M179" s="67">
        <f t="shared" si="13"/>
        <v>51.369863013698627</v>
      </c>
      <c r="N179" s="68">
        <v>43131</v>
      </c>
      <c r="O179" s="47">
        <f t="shared" si="14"/>
        <v>396</v>
      </c>
      <c r="P179" s="69">
        <f t="shared" si="15"/>
        <v>20342.465753424654</v>
      </c>
      <c r="Q179" s="68">
        <v>43159</v>
      </c>
      <c r="R179" s="47">
        <f t="shared" si="16"/>
        <v>28</v>
      </c>
      <c r="S179" s="69">
        <f t="shared" si="17"/>
        <v>1438.3561643835615</v>
      </c>
    </row>
    <row r="180" spans="1:19" s="47" customFormat="1" x14ac:dyDescent="0.25">
      <c r="A180" s="39">
        <v>178</v>
      </c>
      <c r="B180" s="39" t="s">
        <v>8</v>
      </c>
      <c r="C180" s="39" t="s">
        <v>302</v>
      </c>
      <c r="D180" s="39" t="s">
        <v>15</v>
      </c>
      <c r="E180" s="39" t="s">
        <v>32</v>
      </c>
      <c r="F180" s="39"/>
      <c r="G180" s="39" t="s">
        <v>306</v>
      </c>
      <c r="H180" s="40"/>
      <c r="I180" s="41">
        <v>42735</v>
      </c>
      <c r="J180" s="31">
        <v>150000</v>
      </c>
      <c r="K180" s="39" t="s">
        <v>618</v>
      </c>
      <c r="L180" s="47">
        <f t="shared" si="12"/>
        <v>2920</v>
      </c>
      <c r="M180" s="67">
        <f t="shared" si="13"/>
        <v>51.369863013698627</v>
      </c>
      <c r="N180" s="68">
        <v>43131</v>
      </c>
      <c r="O180" s="47">
        <f t="shared" si="14"/>
        <v>396</v>
      </c>
      <c r="P180" s="69">
        <f t="shared" si="15"/>
        <v>20342.465753424654</v>
      </c>
      <c r="Q180" s="68">
        <v>43159</v>
      </c>
      <c r="R180" s="47">
        <f t="shared" si="16"/>
        <v>28</v>
      </c>
      <c r="S180" s="69">
        <f t="shared" si="17"/>
        <v>1438.3561643835615</v>
      </c>
    </row>
    <row r="181" spans="1:19" s="47" customFormat="1" x14ac:dyDescent="0.25">
      <c r="A181" s="39">
        <v>179</v>
      </c>
      <c r="B181" s="39" t="s">
        <v>8</v>
      </c>
      <c r="C181" s="39" t="s">
        <v>302</v>
      </c>
      <c r="D181" s="39" t="s">
        <v>16</v>
      </c>
      <c r="E181" s="39" t="s">
        <v>32</v>
      </c>
      <c r="F181" s="39"/>
      <c r="G181" s="39" t="s">
        <v>307</v>
      </c>
      <c r="H181" s="40"/>
      <c r="I181" s="41">
        <v>42735</v>
      </c>
      <c r="J181" s="31">
        <v>150000</v>
      </c>
      <c r="K181" s="39" t="s">
        <v>618</v>
      </c>
      <c r="L181" s="47">
        <f t="shared" si="12"/>
        <v>2920</v>
      </c>
      <c r="M181" s="67">
        <f t="shared" si="13"/>
        <v>51.369863013698627</v>
      </c>
      <c r="N181" s="68">
        <v>43131</v>
      </c>
      <c r="O181" s="47">
        <f t="shared" si="14"/>
        <v>396</v>
      </c>
      <c r="P181" s="69">
        <f t="shared" si="15"/>
        <v>20342.465753424654</v>
      </c>
      <c r="Q181" s="68">
        <v>43159</v>
      </c>
      <c r="R181" s="47">
        <f t="shared" si="16"/>
        <v>28</v>
      </c>
      <c r="S181" s="69">
        <f t="shared" si="17"/>
        <v>1438.3561643835615</v>
      </c>
    </row>
    <row r="182" spans="1:19" s="47" customFormat="1" x14ac:dyDescent="0.25">
      <c r="A182" s="39">
        <v>180</v>
      </c>
      <c r="B182" s="39" t="s">
        <v>8</v>
      </c>
      <c r="C182" s="39" t="s">
        <v>302</v>
      </c>
      <c r="D182" s="39" t="s">
        <v>17</v>
      </c>
      <c r="E182" s="39" t="s">
        <v>32</v>
      </c>
      <c r="F182" s="39"/>
      <c r="G182" s="39" t="s">
        <v>308</v>
      </c>
      <c r="H182" s="40"/>
      <c r="I182" s="41">
        <v>42735</v>
      </c>
      <c r="J182" s="31">
        <v>150000</v>
      </c>
      <c r="K182" s="39" t="s">
        <v>618</v>
      </c>
      <c r="L182" s="47">
        <f t="shared" si="12"/>
        <v>2920</v>
      </c>
      <c r="M182" s="67">
        <f t="shared" si="13"/>
        <v>51.369863013698627</v>
      </c>
      <c r="N182" s="68">
        <v>43131</v>
      </c>
      <c r="O182" s="47">
        <f t="shared" si="14"/>
        <v>396</v>
      </c>
      <c r="P182" s="69">
        <f t="shared" si="15"/>
        <v>20342.465753424654</v>
      </c>
      <c r="Q182" s="68">
        <v>43159</v>
      </c>
      <c r="R182" s="47">
        <f t="shared" si="16"/>
        <v>28</v>
      </c>
      <c r="S182" s="69">
        <f t="shared" si="17"/>
        <v>1438.3561643835615</v>
      </c>
    </row>
    <row r="183" spans="1:19" s="47" customFormat="1" x14ac:dyDescent="0.25">
      <c r="A183" s="39">
        <v>181</v>
      </c>
      <c r="B183" s="39" t="s">
        <v>8</v>
      </c>
      <c r="C183" s="39" t="s">
        <v>302</v>
      </c>
      <c r="D183" s="39" t="s">
        <v>18</v>
      </c>
      <c r="E183" s="39" t="s">
        <v>32</v>
      </c>
      <c r="F183" s="39"/>
      <c r="G183" s="39" t="s">
        <v>309</v>
      </c>
      <c r="H183" s="40"/>
      <c r="I183" s="41">
        <v>42735</v>
      </c>
      <c r="J183" s="31">
        <v>150000</v>
      </c>
      <c r="K183" s="39" t="s">
        <v>618</v>
      </c>
      <c r="L183" s="47">
        <f t="shared" si="12"/>
        <v>2920</v>
      </c>
      <c r="M183" s="67">
        <f t="shared" si="13"/>
        <v>51.369863013698627</v>
      </c>
      <c r="N183" s="68">
        <v>43131</v>
      </c>
      <c r="O183" s="47">
        <f t="shared" si="14"/>
        <v>396</v>
      </c>
      <c r="P183" s="69">
        <f t="shared" si="15"/>
        <v>20342.465753424654</v>
      </c>
      <c r="Q183" s="68">
        <v>43159</v>
      </c>
      <c r="R183" s="47">
        <f t="shared" si="16"/>
        <v>28</v>
      </c>
      <c r="S183" s="69">
        <f t="shared" si="17"/>
        <v>1438.3561643835615</v>
      </c>
    </row>
    <row r="184" spans="1:19" s="47" customFormat="1" x14ac:dyDescent="0.25">
      <c r="A184" s="39">
        <v>182</v>
      </c>
      <c r="B184" s="39" t="s">
        <v>8</v>
      </c>
      <c r="C184" s="39" t="s">
        <v>404</v>
      </c>
      <c r="D184" s="39" t="s">
        <v>7</v>
      </c>
      <c r="E184" s="39" t="s">
        <v>9</v>
      </c>
      <c r="F184" s="39"/>
      <c r="G184" s="39" t="s">
        <v>405</v>
      </c>
      <c r="H184" s="40"/>
      <c r="I184" s="66">
        <v>43127</v>
      </c>
      <c r="J184" s="79">
        <v>6500000</v>
      </c>
      <c r="K184" s="39" t="s">
        <v>618</v>
      </c>
      <c r="L184" s="47">
        <f t="shared" si="12"/>
        <v>2920</v>
      </c>
      <c r="M184" s="67">
        <f t="shared" si="13"/>
        <v>2226.027397260274</v>
      </c>
      <c r="N184" s="68">
        <v>43131</v>
      </c>
      <c r="O184" s="47">
        <f t="shared" si="14"/>
        <v>4</v>
      </c>
      <c r="P184" s="69">
        <f t="shared" si="15"/>
        <v>8904.1095890410961</v>
      </c>
      <c r="Q184" s="68">
        <v>43159</v>
      </c>
      <c r="R184" s="47">
        <f t="shared" si="16"/>
        <v>28</v>
      </c>
      <c r="S184" s="69">
        <f t="shared" si="17"/>
        <v>62328.767123287675</v>
      </c>
    </row>
    <row r="185" spans="1:19" s="47" customFormat="1" x14ac:dyDescent="0.25">
      <c r="A185" s="39">
        <v>183</v>
      </c>
      <c r="B185" s="39" t="s">
        <v>8</v>
      </c>
      <c r="C185" s="39" t="s">
        <v>404</v>
      </c>
      <c r="D185" s="39" t="s">
        <v>13</v>
      </c>
      <c r="E185" s="39" t="s">
        <v>9</v>
      </c>
      <c r="F185" s="39"/>
      <c r="G185" s="39" t="s">
        <v>406</v>
      </c>
      <c r="H185" s="40"/>
      <c r="I185" s="66">
        <v>43127</v>
      </c>
      <c r="J185" s="79"/>
      <c r="K185" s="39" t="s">
        <v>618</v>
      </c>
      <c r="L185" s="47">
        <f t="shared" si="12"/>
        <v>2920</v>
      </c>
      <c r="M185" s="67">
        <f t="shared" si="13"/>
        <v>0</v>
      </c>
      <c r="N185" s="68">
        <v>43131</v>
      </c>
      <c r="O185" s="47">
        <f t="shared" si="14"/>
        <v>4</v>
      </c>
      <c r="P185" s="69">
        <f t="shared" si="15"/>
        <v>0</v>
      </c>
      <c r="Q185" s="68">
        <v>43159</v>
      </c>
      <c r="R185" s="47">
        <f t="shared" si="16"/>
        <v>28</v>
      </c>
      <c r="S185" s="69">
        <f t="shared" si="17"/>
        <v>0</v>
      </c>
    </row>
    <row r="186" spans="1:19" s="47" customFormat="1" x14ac:dyDescent="0.25">
      <c r="A186" s="39">
        <v>184</v>
      </c>
      <c r="B186" s="39" t="s">
        <v>8</v>
      </c>
      <c r="C186" s="39" t="s">
        <v>407</v>
      </c>
      <c r="D186" s="39" t="s">
        <v>7</v>
      </c>
      <c r="E186" s="39" t="s">
        <v>9</v>
      </c>
      <c r="F186" s="39"/>
      <c r="G186" s="39" t="s">
        <v>408</v>
      </c>
      <c r="H186" s="40"/>
      <c r="I186" s="80">
        <v>43100</v>
      </c>
      <c r="J186" s="79">
        <v>32500000</v>
      </c>
      <c r="K186" s="39" t="s">
        <v>618</v>
      </c>
      <c r="L186" s="47">
        <f t="shared" si="12"/>
        <v>2920</v>
      </c>
      <c r="M186" s="67">
        <f t="shared" si="13"/>
        <v>11130.13698630137</v>
      </c>
      <c r="N186" s="68">
        <v>43131</v>
      </c>
      <c r="O186" s="47">
        <f t="shared" si="14"/>
        <v>31</v>
      </c>
      <c r="P186" s="69">
        <f t="shared" si="15"/>
        <v>345034.24657534243</v>
      </c>
      <c r="Q186" s="68">
        <v>43159</v>
      </c>
      <c r="R186" s="47">
        <f t="shared" si="16"/>
        <v>28</v>
      </c>
      <c r="S186" s="69">
        <f t="shared" si="17"/>
        <v>311643.83561643836</v>
      </c>
    </row>
    <row r="187" spans="1:19" s="47" customFormat="1" x14ac:dyDescent="0.25">
      <c r="A187" s="39">
        <v>185</v>
      </c>
      <c r="B187" s="39" t="s">
        <v>8</v>
      </c>
      <c r="C187" s="39" t="s">
        <v>395</v>
      </c>
      <c r="D187" s="39" t="s">
        <v>7</v>
      </c>
      <c r="E187" s="39" t="s">
        <v>9</v>
      </c>
      <c r="F187" s="39"/>
      <c r="G187" s="39" t="s">
        <v>396</v>
      </c>
      <c r="H187" s="40"/>
      <c r="I187" s="80">
        <v>43100</v>
      </c>
      <c r="J187" s="79"/>
      <c r="K187" s="39" t="s">
        <v>618</v>
      </c>
      <c r="L187" s="47">
        <f t="shared" si="12"/>
        <v>2920</v>
      </c>
      <c r="M187" s="67">
        <f t="shared" si="13"/>
        <v>0</v>
      </c>
      <c r="N187" s="68">
        <v>43131</v>
      </c>
      <c r="O187" s="47">
        <f t="shared" si="14"/>
        <v>31</v>
      </c>
      <c r="P187" s="69">
        <f t="shared" si="15"/>
        <v>0</v>
      </c>
      <c r="Q187" s="68">
        <v>43159</v>
      </c>
      <c r="R187" s="47">
        <f t="shared" si="16"/>
        <v>28</v>
      </c>
      <c r="S187" s="69">
        <f t="shared" si="17"/>
        <v>0</v>
      </c>
    </row>
    <row r="188" spans="1:19" s="47" customFormat="1" x14ac:dyDescent="0.25">
      <c r="A188" s="39">
        <v>186</v>
      </c>
      <c r="B188" s="39" t="s">
        <v>8</v>
      </c>
      <c r="C188" s="39" t="s">
        <v>395</v>
      </c>
      <c r="D188" s="39" t="s">
        <v>13</v>
      </c>
      <c r="E188" s="39" t="s">
        <v>9</v>
      </c>
      <c r="F188" s="39"/>
      <c r="G188" s="39" t="s">
        <v>397</v>
      </c>
      <c r="H188" s="40"/>
      <c r="I188" s="80">
        <v>43100</v>
      </c>
      <c r="J188" s="79"/>
      <c r="K188" s="39" t="s">
        <v>618</v>
      </c>
      <c r="L188" s="47">
        <f t="shared" si="12"/>
        <v>2920</v>
      </c>
      <c r="M188" s="67">
        <f t="shared" si="13"/>
        <v>0</v>
      </c>
      <c r="N188" s="68">
        <v>43131</v>
      </c>
      <c r="O188" s="47">
        <f t="shared" si="14"/>
        <v>31</v>
      </c>
      <c r="P188" s="69">
        <f t="shared" si="15"/>
        <v>0</v>
      </c>
      <c r="Q188" s="68">
        <v>43159</v>
      </c>
      <c r="R188" s="47">
        <f t="shared" si="16"/>
        <v>28</v>
      </c>
      <c r="S188" s="69">
        <f t="shared" si="17"/>
        <v>0</v>
      </c>
    </row>
    <row r="189" spans="1:19" s="47" customFormat="1" x14ac:dyDescent="0.25">
      <c r="A189" s="39">
        <v>187</v>
      </c>
      <c r="B189" s="39" t="s">
        <v>8</v>
      </c>
      <c r="C189" s="39" t="s">
        <v>395</v>
      </c>
      <c r="D189" s="39" t="s">
        <v>14</v>
      </c>
      <c r="E189" s="39" t="s">
        <v>9</v>
      </c>
      <c r="F189" s="39"/>
      <c r="G189" s="39" t="s">
        <v>398</v>
      </c>
      <c r="H189" s="40"/>
      <c r="I189" s="80">
        <v>43100</v>
      </c>
      <c r="J189" s="79"/>
      <c r="K189" s="39" t="s">
        <v>618</v>
      </c>
      <c r="L189" s="47">
        <f t="shared" si="12"/>
        <v>2920</v>
      </c>
      <c r="M189" s="67">
        <f t="shared" si="13"/>
        <v>0</v>
      </c>
      <c r="N189" s="68">
        <v>43131</v>
      </c>
      <c r="O189" s="47">
        <f t="shared" si="14"/>
        <v>31</v>
      </c>
      <c r="P189" s="69">
        <f t="shared" si="15"/>
        <v>0</v>
      </c>
      <c r="Q189" s="68">
        <v>43159</v>
      </c>
      <c r="R189" s="47">
        <f t="shared" si="16"/>
        <v>28</v>
      </c>
      <c r="S189" s="69">
        <f t="shared" si="17"/>
        <v>0</v>
      </c>
    </row>
    <row r="190" spans="1:19" s="47" customFormat="1" x14ac:dyDescent="0.25">
      <c r="A190" s="39">
        <v>188</v>
      </c>
      <c r="B190" s="39" t="s">
        <v>8</v>
      </c>
      <c r="C190" s="39" t="s">
        <v>297</v>
      </c>
      <c r="D190" s="39" t="s">
        <v>7</v>
      </c>
      <c r="E190" s="39" t="s">
        <v>9</v>
      </c>
      <c r="F190" s="39"/>
      <c r="G190" s="39" t="s">
        <v>399</v>
      </c>
      <c r="H190" s="40"/>
      <c r="I190" s="66">
        <v>42036</v>
      </c>
      <c r="J190" s="31">
        <v>490000</v>
      </c>
      <c r="K190" s="39" t="s">
        <v>618</v>
      </c>
      <c r="L190" s="47">
        <f>3*365</f>
        <v>1095</v>
      </c>
      <c r="M190" s="67">
        <f t="shared" si="13"/>
        <v>447.48858447488584</v>
      </c>
      <c r="N190" s="68">
        <v>43131</v>
      </c>
      <c r="O190" s="47">
        <f t="shared" si="14"/>
        <v>1095</v>
      </c>
      <c r="P190" s="69">
        <f t="shared" si="15"/>
        <v>490000</v>
      </c>
      <c r="Q190" s="68">
        <v>43159</v>
      </c>
      <c r="R190" s="47">
        <f t="shared" si="16"/>
        <v>28</v>
      </c>
      <c r="S190" s="69">
        <f t="shared" si="17"/>
        <v>12529.680365296803</v>
      </c>
    </row>
    <row r="191" spans="1:19" s="47" customFormat="1" x14ac:dyDescent="0.25">
      <c r="A191" s="39">
        <v>189</v>
      </c>
      <c r="B191" s="39" t="s">
        <v>8</v>
      </c>
      <c r="C191" s="39" t="s">
        <v>400</v>
      </c>
      <c r="D191" s="39" t="s">
        <v>7</v>
      </c>
      <c r="E191" s="39" t="s">
        <v>9</v>
      </c>
      <c r="F191" s="39"/>
      <c r="G191" s="39" t="s">
        <v>401</v>
      </c>
      <c r="H191" s="40"/>
      <c r="I191" s="66">
        <v>42036</v>
      </c>
      <c r="J191" s="31">
        <v>494166</v>
      </c>
      <c r="K191" s="39" t="s">
        <v>618</v>
      </c>
      <c r="L191" s="47">
        <f t="shared" ref="L191:L221" si="18">3*365</f>
        <v>1095</v>
      </c>
      <c r="M191" s="67">
        <f t="shared" si="13"/>
        <v>451.2931506849315</v>
      </c>
      <c r="N191" s="68">
        <v>43131</v>
      </c>
      <c r="O191" s="47">
        <f t="shared" si="14"/>
        <v>1095</v>
      </c>
      <c r="P191" s="69">
        <f t="shared" si="15"/>
        <v>494166</v>
      </c>
      <c r="Q191" s="68">
        <v>43159</v>
      </c>
      <c r="R191" s="47">
        <f t="shared" si="16"/>
        <v>28</v>
      </c>
      <c r="S191" s="69">
        <f t="shared" si="17"/>
        <v>12636.208219178083</v>
      </c>
    </row>
    <row r="192" spans="1:19" s="47" customFormat="1" x14ac:dyDescent="0.25">
      <c r="A192" s="39">
        <v>190</v>
      </c>
      <c r="B192" s="39" t="s">
        <v>8</v>
      </c>
      <c r="C192" s="39" t="s">
        <v>402</v>
      </c>
      <c r="D192" s="39" t="s">
        <v>7</v>
      </c>
      <c r="E192" s="39" t="s">
        <v>9</v>
      </c>
      <c r="F192" s="39"/>
      <c r="G192" s="39" t="s">
        <v>403</v>
      </c>
      <c r="H192" s="40"/>
      <c r="I192" s="80">
        <v>43066</v>
      </c>
      <c r="J192" s="31">
        <v>1760000</v>
      </c>
      <c r="K192" s="39" t="s">
        <v>618</v>
      </c>
      <c r="L192" s="47">
        <f t="shared" si="18"/>
        <v>1095</v>
      </c>
      <c r="M192" s="67">
        <f t="shared" si="13"/>
        <v>1607.3059360730595</v>
      </c>
      <c r="N192" s="68">
        <v>43131</v>
      </c>
      <c r="O192" s="47">
        <f t="shared" si="14"/>
        <v>65</v>
      </c>
      <c r="P192" s="69">
        <f t="shared" si="15"/>
        <v>104474.88584474886</v>
      </c>
      <c r="Q192" s="68">
        <v>43159</v>
      </c>
      <c r="R192" s="47">
        <f t="shared" si="16"/>
        <v>28</v>
      </c>
      <c r="S192" s="69">
        <f t="shared" si="17"/>
        <v>45004.566210045668</v>
      </c>
    </row>
    <row r="193" spans="1:19" s="47" customFormat="1" x14ac:dyDescent="0.25">
      <c r="A193" s="39">
        <v>191</v>
      </c>
      <c r="B193" s="39" t="s">
        <v>8</v>
      </c>
      <c r="C193" s="39" t="s">
        <v>297</v>
      </c>
      <c r="D193" s="39" t="s">
        <v>7</v>
      </c>
      <c r="E193" s="39" t="s">
        <v>32</v>
      </c>
      <c r="F193" s="39"/>
      <c r="G193" s="39" t="s">
        <v>298</v>
      </c>
      <c r="H193" s="40"/>
      <c r="I193" s="66">
        <v>42036</v>
      </c>
      <c r="J193" s="31">
        <v>490000</v>
      </c>
      <c r="K193" s="39" t="s">
        <v>618</v>
      </c>
      <c r="L193" s="47">
        <f t="shared" si="18"/>
        <v>1095</v>
      </c>
      <c r="M193" s="67">
        <f t="shared" si="13"/>
        <v>447.48858447488584</v>
      </c>
      <c r="N193" s="68">
        <v>43131</v>
      </c>
      <c r="O193" s="47">
        <f t="shared" si="14"/>
        <v>1095</v>
      </c>
      <c r="P193" s="69">
        <f t="shared" si="15"/>
        <v>490000</v>
      </c>
      <c r="Q193" s="68">
        <v>43159</v>
      </c>
      <c r="R193" s="47">
        <f t="shared" si="16"/>
        <v>28</v>
      </c>
      <c r="S193" s="69">
        <f t="shared" si="17"/>
        <v>12529.680365296803</v>
      </c>
    </row>
    <row r="194" spans="1:19" s="47" customFormat="1" x14ac:dyDescent="0.25">
      <c r="A194" s="39">
        <v>192</v>
      </c>
      <c r="B194" s="39" t="s">
        <v>8</v>
      </c>
      <c r="C194" s="39" t="s">
        <v>297</v>
      </c>
      <c r="D194" s="39" t="s">
        <v>13</v>
      </c>
      <c r="E194" s="39" t="s">
        <v>32</v>
      </c>
      <c r="F194" s="39"/>
      <c r="G194" s="39" t="s">
        <v>299</v>
      </c>
      <c r="H194" s="40"/>
      <c r="I194" s="66">
        <v>42036</v>
      </c>
      <c r="J194" s="31">
        <v>490000</v>
      </c>
      <c r="K194" s="39" t="s">
        <v>618</v>
      </c>
      <c r="L194" s="47">
        <f t="shared" si="18"/>
        <v>1095</v>
      </c>
      <c r="M194" s="67">
        <f t="shared" si="13"/>
        <v>447.48858447488584</v>
      </c>
      <c r="N194" s="68">
        <v>43131</v>
      </c>
      <c r="O194" s="47">
        <f t="shared" si="14"/>
        <v>1095</v>
      </c>
      <c r="P194" s="69">
        <f t="shared" si="15"/>
        <v>490000</v>
      </c>
      <c r="Q194" s="68">
        <v>43159</v>
      </c>
      <c r="R194" s="47">
        <f t="shared" si="16"/>
        <v>28</v>
      </c>
      <c r="S194" s="69">
        <f t="shared" si="17"/>
        <v>12529.680365296803</v>
      </c>
    </row>
    <row r="195" spans="1:19" s="47" customFormat="1" x14ac:dyDescent="0.25">
      <c r="A195" s="39">
        <v>193</v>
      </c>
      <c r="B195" s="39" t="s">
        <v>8</v>
      </c>
      <c r="C195" s="39" t="s">
        <v>300</v>
      </c>
      <c r="D195" s="39" t="s">
        <v>7</v>
      </c>
      <c r="E195" s="39" t="s">
        <v>32</v>
      </c>
      <c r="F195" s="39"/>
      <c r="G195" s="39" t="s">
        <v>301</v>
      </c>
      <c r="H195" s="40"/>
      <c r="I195" s="66">
        <v>42036</v>
      </c>
      <c r="J195" s="31">
        <v>494166</v>
      </c>
      <c r="K195" s="39" t="s">
        <v>618</v>
      </c>
      <c r="L195" s="47">
        <f t="shared" si="18"/>
        <v>1095</v>
      </c>
      <c r="M195" s="67">
        <f t="shared" si="13"/>
        <v>451.2931506849315</v>
      </c>
      <c r="N195" s="68">
        <v>43131</v>
      </c>
      <c r="O195" s="47">
        <f t="shared" si="14"/>
        <v>1095</v>
      </c>
      <c r="P195" s="69">
        <f t="shared" si="15"/>
        <v>494166</v>
      </c>
      <c r="Q195" s="68">
        <v>43159</v>
      </c>
      <c r="R195" s="47">
        <f t="shared" si="16"/>
        <v>28</v>
      </c>
      <c r="S195" s="69">
        <f t="shared" si="17"/>
        <v>12636.208219178083</v>
      </c>
    </row>
    <row r="196" spans="1:19" s="47" customFormat="1" x14ac:dyDescent="0.25">
      <c r="A196" s="39">
        <v>194</v>
      </c>
      <c r="B196" s="39" t="s">
        <v>8</v>
      </c>
      <c r="C196" s="39" t="s">
        <v>387</v>
      </c>
      <c r="D196" s="39" t="s">
        <v>7</v>
      </c>
      <c r="E196" s="39" t="s">
        <v>9</v>
      </c>
      <c r="F196" s="39"/>
      <c r="G196" s="39" t="s">
        <v>388</v>
      </c>
      <c r="H196" s="40"/>
      <c r="I196" s="41">
        <v>42369</v>
      </c>
      <c r="J196" s="31">
        <v>350000</v>
      </c>
      <c r="K196" s="39" t="s">
        <v>618</v>
      </c>
      <c r="L196" s="47">
        <f t="shared" si="18"/>
        <v>1095</v>
      </c>
      <c r="M196" s="67">
        <f t="shared" ref="M196:M259" si="19">(J196/L196)</f>
        <v>319.634703196347</v>
      </c>
      <c r="N196" s="68">
        <v>43131</v>
      </c>
      <c r="O196" s="47">
        <f t="shared" ref="O196:O257" si="20">(N196-I196)</f>
        <v>762</v>
      </c>
      <c r="P196" s="69">
        <f t="shared" ref="P196:P259" si="21">(O196*M196)</f>
        <v>243561.64383561641</v>
      </c>
      <c r="Q196" s="68">
        <v>43159</v>
      </c>
      <c r="R196" s="47">
        <f t="shared" ref="R196:R259" si="22">(Q196-N196)</f>
        <v>28</v>
      </c>
      <c r="S196" s="69">
        <f t="shared" ref="S196:S259" si="23">(R196*M196)</f>
        <v>8949.7716894977166</v>
      </c>
    </row>
    <row r="197" spans="1:19" s="47" customFormat="1" x14ac:dyDescent="0.25">
      <c r="A197" s="39">
        <v>195</v>
      </c>
      <c r="B197" s="39" t="s">
        <v>8</v>
      </c>
      <c r="C197" s="39" t="s">
        <v>387</v>
      </c>
      <c r="D197" s="39" t="s">
        <v>13</v>
      </c>
      <c r="E197" s="39" t="s">
        <v>9</v>
      </c>
      <c r="F197" s="39"/>
      <c r="G197" s="39" t="s">
        <v>389</v>
      </c>
      <c r="H197" s="40"/>
      <c r="I197" s="80">
        <v>43066</v>
      </c>
      <c r="J197" s="31">
        <v>1465000</v>
      </c>
      <c r="K197" s="39" t="s">
        <v>618</v>
      </c>
      <c r="L197" s="47">
        <f t="shared" si="18"/>
        <v>1095</v>
      </c>
      <c r="M197" s="67">
        <f t="shared" si="19"/>
        <v>1337.8995433789955</v>
      </c>
      <c r="N197" s="68">
        <v>43131</v>
      </c>
      <c r="O197" s="47">
        <f t="shared" si="20"/>
        <v>65</v>
      </c>
      <c r="P197" s="69">
        <f t="shared" si="21"/>
        <v>86963.470319634711</v>
      </c>
      <c r="Q197" s="68">
        <v>43159</v>
      </c>
      <c r="R197" s="47">
        <f t="shared" si="22"/>
        <v>28</v>
      </c>
      <c r="S197" s="69">
        <f t="shared" si="23"/>
        <v>37461.187214611877</v>
      </c>
    </row>
    <row r="198" spans="1:19" s="47" customFormat="1" x14ac:dyDescent="0.25">
      <c r="A198" s="39">
        <v>196</v>
      </c>
      <c r="B198" s="39" t="s">
        <v>8</v>
      </c>
      <c r="C198" s="39" t="s">
        <v>390</v>
      </c>
      <c r="D198" s="39" t="s">
        <v>7</v>
      </c>
      <c r="E198" s="39" t="s">
        <v>9</v>
      </c>
      <c r="F198" s="39"/>
      <c r="G198" s="39" t="s">
        <v>391</v>
      </c>
      <c r="H198" s="40"/>
      <c r="I198" s="80">
        <v>43096</v>
      </c>
      <c r="J198" s="31">
        <v>300000</v>
      </c>
      <c r="K198" s="39" t="s">
        <v>618</v>
      </c>
      <c r="L198" s="47">
        <f t="shared" si="18"/>
        <v>1095</v>
      </c>
      <c r="M198" s="67">
        <f t="shared" si="19"/>
        <v>273.97260273972603</v>
      </c>
      <c r="N198" s="68">
        <v>43131</v>
      </c>
      <c r="O198" s="47">
        <f t="shared" si="20"/>
        <v>35</v>
      </c>
      <c r="P198" s="69">
        <f t="shared" si="21"/>
        <v>9589.0410958904104</v>
      </c>
      <c r="Q198" s="68">
        <v>43159</v>
      </c>
      <c r="R198" s="47">
        <f t="shared" si="22"/>
        <v>28</v>
      </c>
      <c r="S198" s="69">
        <f t="shared" si="23"/>
        <v>7671.232876712329</v>
      </c>
    </row>
    <row r="199" spans="1:19" s="47" customFormat="1" x14ac:dyDescent="0.25">
      <c r="A199" s="39">
        <v>197</v>
      </c>
      <c r="B199" s="39" t="s">
        <v>8</v>
      </c>
      <c r="C199" s="39" t="s">
        <v>390</v>
      </c>
      <c r="D199" s="39" t="s">
        <v>13</v>
      </c>
      <c r="E199" s="39" t="s">
        <v>9</v>
      </c>
      <c r="F199" s="39"/>
      <c r="G199" s="39" t="s">
        <v>392</v>
      </c>
      <c r="H199" s="40"/>
      <c r="I199" s="80">
        <v>43096</v>
      </c>
      <c r="J199" s="31">
        <v>300000</v>
      </c>
      <c r="K199" s="39" t="s">
        <v>618</v>
      </c>
      <c r="L199" s="47">
        <f t="shared" si="18"/>
        <v>1095</v>
      </c>
      <c r="M199" s="67">
        <f t="shared" si="19"/>
        <v>273.97260273972603</v>
      </c>
      <c r="N199" s="68">
        <v>43131</v>
      </c>
      <c r="O199" s="47">
        <f t="shared" si="20"/>
        <v>35</v>
      </c>
      <c r="P199" s="69">
        <f t="shared" si="21"/>
        <v>9589.0410958904104</v>
      </c>
      <c r="Q199" s="68">
        <v>43159</v>
      </c>
      <c r="R199" s="47">
        <f t="shared" si="22"/>
        <v>28</v>
      </c>
      <c r="S199" s="69">
        <f t="shared" si="23"/>
        <v>7671.232876712329</v>
      </c>
    </row>
    <row r="200" spans="1:19" s="47" customFormat="1" x14ac:dyDescent="0.25">
      <c r="A200" s="39">
        <v>198</v>
      </c>
      <c r="B200" s="39" t="s">
        <v>8</v>
      </c>
      <c r="C200" s="39" t="s">
        <v>273</v>
      </c>
      <c r="D200" s="39" t="s">
        <v>7</v>
      </c>
      <c r="E200" s="39" t="s">
        <v>9</v>
      </c>
      <c r="F200" s="39"/>
      <c r="G200" s="39" t="s">
        <v>393</v>
      </c>
      <c r="H200" s="40"/>
      <c r="I200" s="80">
        <v>43102</v>
      </c>
      <c r="J200" s="31">
        <v>200000</v>
      </c>
      <c r="K200" s="39" t="s">
        <v>618</v>
      </c>
      <c r="L200" s="47">
        <f t="shared" si="18"/>
        <v>1095</v>
      </c>
      <c r="M200" s="67">
        <f t="shared" si="19"/>
        <v>182.64840182648402</v>
      </c>
      <c r="N200" s="68">
        <v>43131</v>
      </c>
      <c r="O200" s="47">
        <f t="shared" si="20"/>
        <v>29</v>
      </c>
      <c r="P200" s="69">
        <f t="shared" si="21"/>
        <v>5296.8036529680367</v>
      </c>
      <c r="Q200" s="68">
        <v>43159</v>
      </c>
      <c r="R200" s="47">
        <f t="shared" si="22"/>
        <v>28</v>
      </c>
      <c r="S200" s="69">
        <f t="shared" si="23"/>
        <v>5114.1552511415521</v>
      </c>
    </row>
    <row r="201" spans="1:19" s="47" customFormat="1" x14ac:dyDescent="0.25">
      <c r="A201" s="39">
        <v>199</v>
      </c>
      <c r="B201" s="39" t="s">
        <v>8</v>
      </c>
      <c r="C201" s="39" t="s">
        <v>273</v>
      </c>
      <c r="D201" s="39" t="s">
        <v>13</v>
      </c>
      <c r="E201" s="39" t="s">
        <v>9</v>
      </c>
      <c r="F201" s="39"/>
      <c r="G201" s="39" t="s">
        <v>394</v>
      </c>
      <c r="H201" s="40"/>
      <c r="I201" s="80">
        <v>43102</v>
      </c>
      <c r="J201" s="31">
        <v>200000</v>
      </c>
      <c r="K201" s="39" t="s">
        <v>618</v>
      </c>
      <c r="L201" s="47">
        <f t="shared" si="18"/>
        <v>1095</v>
      </c>
      <c r="M201" s="67">
        <f t="shared" si="19"/>
        <v>182.64840182648402</v>
      </c>
      <c r="N201" s="68">
        <v>43131</v>
      </c>
      <c r="O201" s="47">
        <f t="shared" si="20"/>
        <v>29</v>
      </c>
      <c r="P201" s="69">
        <f t="shared" si="21"/>
        <v>5296.8036529680367</v>
      </c>
      <c r="Q201" s="68">
        <v>43159</v>
      </c>
      <c r="R201" s="47">
        <f t="shared" si="22"/>
        <v>28</v>
      </c>
      <c r="S201" s="69">
        <f t="shared" si="23"/>
        <v>5114.1552511415521</v>
      </c>
    </row>
    <row r="202" spans="1:19" s="47" customFormat="1" x14ac:dyDescent="0.25">
      <c r="A202" s="39">
        <v>200</v>
      </c>
      <c r="B202" s="39" t="s">
        <v>8</v>
      </c>
      <c r="C202" s="39" t="s">
        <v>273</v>
      </c>
      <c r="D202" s="39" t="s">
        <v>7</v>
      </c>
      <c r="E202" s="39" t="s">
        <v>32</v>
      </c>
      <c r="F202" s="39"/>
      <c r="G202" s="39" t="s">
        <v>274</v>
      </c>
      <c r="H202" s="40"/>
      <c r="I202" s="80">
        <v>43102</v>
      </c>
      <c r="J202" s="31">
        <v>200000</v>
      </c>
      <c r="K202" s="39" t="s">
        <v>618</v>
      </c>
      <c r="L202" s="47">
        <f t="shared" si="18"/>
        <v>1095</v>
      </c>
      <c r="M202" s="67">
        <f t="shared" si="19"/>
        <v>182.64840182648402</v>
      </c>
      <c r="N202" s="68">
        <v>43131</v>
      </c>
      <c r="O202" s="47">
        <f t="shared" si="20"/>
        <v>29</v>
      </c>
      <c r="P202" s="69">
        <f t="shared" si="21"/>
        <v>5296.8036529680367</v>
      </c>
      <c r="Q202" s="68">
        <v>43159</v>
      </c>
      <c r="R202" s="47">
        <f t="shared" si="22"/>
        <v>28</v>
      </c>
      <c r="S202" s="69">
        <f t="shared" si="23"/>
        <v>5114.1552511415521</v>
      </c>
    </row>
    <row r="203" spans="1:19" s="47" customFormat="1" x14ac:dyDescent="0.25">
      <c r="A203" s="39">
        <v>201</v>
      </c>
      <c r="B203" s="39" t="s">
        <v>8</v>
      </c>
      <c r="C203" s="39" t="s">
        <v>416</v>
      </c>
      <c r="D203" s="39" t="s">
        <v>7</v>
      </c>
      <c r="E203" s="39" t="s">
        <v>9</v>
      </c>
      <c r="F203" s="39"/>
      <c r="G203" s="39" t="s">
        <v>417</v>
      </c>
      <c r="H203" s="40"/>
      <c r="I203" s="80">
        <v>42735</v>
      </c>
      <c r="J203" s="31">
        <v>442000</v>
      </c>
      <c r="K203" s="39" t="s">
        <v>618</v>
      </c>
      <c r="L203" s="47">
        <f t="shared" si="18"/>
        <v>1095</v>
      </c>
      <c r="M203" s="67">
        <f t="shared" si="19"/>
        <v>403.65296803652967</v>
      </c>
      <c r="N203" s="68">
        <v>43131</v>
      </c>
      <c r="O203" s="47">
        <f t="shared" si="20"/>
        <v>396</v>
      </c>
      <c r="P203" s="69">
        <f t="shared" si="21"/>
        <v>159846.57534246575</v>
      </c>
      <c r="Q203" s="68">
        <v>43159</v>
      </c>
      <c r="R203" s="47">
        <f t="shared" si="22"/>
        <v>28</v>
      </c>
      <c r="S203" s="69">
        <f t="shared" si="23"/>
        <v>11302.283105022831</v>
      </c>
    </row>
    <row r="204" spans="1:19" s="47" customFormat="1" x14ac:dyDescent="0.25">
      <c r="A204" s="39">
        <v>202</v>
      </c>
      <c r="B204" s="39" t="s">
        <v>8</v>
      </c>
      <c r="C204" s="39" t="s">
        <v>275</v>
      </c>
      <c r="D204" s="39" t="s">
        <v>7</v>
      </c>
      <c r="E204" s="39" t="s">
        <v>9</v>
      </c>
      <c r="F204" s="39"/>
      <c r="G204" s="39" t="s">
        <v>409</v>
      </c>
      <c r="H204" s="40"/>
      <c r="I204" s="80">
        <v>42735</v>
      </c>
      <c r="J204" s="31">
        <v>442000</v>
      </c>
      <c r="K204" s="39" t="s">
        <v>618</v>
      </c>
      <c r="L204" s="47">
        <f t="shared" si="18"/>
        <v>1095</v>
      </c>
      <c r="M204" s="67">
        <f t="shared" si="19"/>
        <v>403.65296803652967</v>
      </c>
      <c r="N204" s="68">
        <v>43131</v>
      </c>
      <c r="O204" s="47">
        <f t="shared" si="20"/>
        <v>396</v>
      </c>
      <c r="P204" s="69">
        <f t="shared" si="21"/>
        <v>159846.57534246575</v>
      </c>
      <c r="Q204" s="68">
        <v>43159</v>
      </c>
      <c r="R204" s="47">
        <f t="shared" si="22"/>
        <v>28</v>
      </c>
      <c r="S204" s="69">
        <f t="shared" si="23"/>
        <v>11302.283105022831</v>
      </c>
    </row>
    <row r="205" spans="1:19" s="47" customFormat="1" x14ac:dyDescent="0.25">
      <c r="A205" s="39">
        <v>203</v>
      </c>
      <c r="B205" s="39" t="s">
        <v>8</v>
      </c>
      <c r="C205" s="39" t="s">
        <v>275</v>
      </c>
      <c r="D205" s="39" t="s">
        <v>13</v>
      </c>
      <c r="E205" s="39" t="s">
        <v>9</v>
      </c>
      <c r="F205" s="39"/>
      <c r="G205" s="39" t="s">
        <v>410</v>
      </c>
      <c r="H205" s="40"/>
      <c r="I205" s="80">
        <v>42735</v>
      </c>
      <c r="J205" s="31">
        <v>442000</v>
      </c>
      <c r="K205" s="39" t="s">
        <v>618</v>
      </c>
      <c r="L205" s="47">
        <f t="shared" si="18"/>
        <v>1095</v>
      </c>
      <c r="M205" s="67">
        <f t="shared" si="19"/>
        <v>403.65296803652967</v>
      </c>
      <c r="N205" s="68">
        <v>43131</v>
      </c>
      <c r="O205" s="47">
        <f t="shared" si="20"/>
        <v>396</v>
      </c>
      <c r="P205" s="69">
        <f t="shared" si="21"/>
        <v>159846.57534246575</v>
      </c>
      <c r="Q205" s="68">
        <v>43159</v>
      </c>
      <c r="R205" s="47">
        <f t="shared" si="22"/>
        <v>28</v>
      </c>
      <c r="S205" s="69">
        <f t="shared" si="23"/>
        <v>11302.283105022831</v>
      </c>
    </row>
    <row r="206" spans="1:19" s="47" customFormat="1" x14ac:dyDescent="0.25">
      <c r="A206" s="39">
        <v>204</v>
      </c>
      <c r="B206" s="39" t="s">
        <v>8</v>
      </c>
      <c r="C206" s="39" t="s">
        <v>275</v>
      </c>
      <c r="D206" s="39" t="s">
        <v>14</v>
      </c>
      <c r="E206" s="39" t="s">
        <v>9</v>
      </c>
      <c r="F206" s="39"/>
      <c r="G206" s="39" t="s">
        <v>411</v>
      </c>
      <c r="H206" s="40"/>
      <c r="I206" s="80">
        <v>42735</v>
      </c>
      <c r="J206" s="31">
        <v>442000</v>
      </c>
      <c r="K206" s="39" t="s">
        <v>618</v>
      </c>
      <c r="L206" s="47">
        <f t="shared" si="18"/>
        <v>1095</v>
      </c>
      <c r="M206" s="67">
        <f t="shared" si="19"/>
        <v>403.65296803652967</v>
      </c>
      <c r="N206" s="68">
        <v>43131</v>
      </c>
      <c r="O206" s="47">
        <f t="shared" si="20"/>
        <v>396</v>
      </c>
      <c r="P206" s="69">
        <f t="shared" si="21"/>
        <v>159846.57534246575</v>
      </c>
      <c r="Q206" s="68">
        <v>43159</v>
      </c>
      <c r="R206" s="47">
        <f t="shared" si="22"/>
        <v>28</v>
      </c>
      <c r="S206" s="69">
        <f t="shared" si="23"/>
        <v>11302.283105022831</v>
      </c>
    </row>
    <row r="207" spans="1:19" s="47" customFormat="1" x14ac:dyDescent="0.25">
      <c r="A207" s="39">
        <v>205</v>
      </c>
      <c r="B207" s="39" t="s">
        <v>8</v>
      </c>
      <c r="C207" s="39" t="s">
        <v>275</v>
      </c>
      <c r="D207" s="39" t="s">
        <v>15</v>
      </c>
      <c r="E207" s="39" t="s">
        <v>9</v>
      </c>
      <c r="F207" s="39"/>
      <c r="G207" s="39" t="s">
        <v>412</v>
      </c>
      <c r="H207" s="40"/>
      <c r="I207" s="80">
        <v>42735</v>
      </c>
      <c r="J207" s="31">
        <v>442000</v>
      </c>
      <c r="K207" s="39" t="s">
        <v>618</v>
      </c>
      <c r="L207" s="47">
        <f t="shared" si="18"/>
        <v>1095</v>
      </c>
      <c r="M207" s="67">
        <f t="shared" si="19"/>
        <v>403.65296803652967</v>
      </c>
      <c r="N207" s="68">
        <v>43131</v>
      </c>
      <c r="O207" s="47">
        <f t="shared" si="20"/>
        <v>396</v>
      </c>
      <c r="P207" s="69">
        <f t="shared" si="21"/>
        <v>159846.57534246575</v>
      </c>
      <c r="Q207" s="68">
        <v>43159</v>
      </c>
      <c r="R207" s="47">
        <f t="shared" si="22"/>
        <v>28</v>
      </c>
      <c r="S207" s="69">
        <f t="shared" si="23"/>
        <v>11302.283105022831</v>
      </c>
    </row>
    <row r="208" spans="1:19" s="47" customFormat="1" x14ac:dyDescent="0.25">
      <c r="A208" s="39">
        <v>206</v>
      </c>
      <c r="B208" s="39" t="s">
        <v>8</v>
      </c>
      <c r="C208" s="39" t="s">
        <v>275</v>
      </c>
      <c r="D208" s="39" t="s">
        <v>16</v>
      </c>
      <c r="E208" s="39" t="s">
        <v>9</v>
      </c>
      <c r="F208" s="39"/>
      <c r="G208" s="39" t="s">
        <v>413</v>
      </c>
      <c r="H208" s="40"/>
      <c r="I208" s="80">
        <v>42735</v>
      </c>
      <c r="J208" s="31">
        <v>442000</v>
      </c>
      <c r="K208" s="39" t="s">
        <v>618</v>
      </c>
      <c r="L208" s="47">
        <f t="shared" si="18"/>
        <v>1095</v>
      </c>
      <c r="M208" s="67">
        <f t="shared" si="19"/>
        <v>403.65296803652967</v>
      </c>
      <c r="N208" s="68">
        <v>43131</v>
      </c>
      <c r="O208" s="47">
        <f t="shared" si="20"/>
        <v>396</v>
      </c>
      <c r="P208" s="69">
        <f t="shared" si="21"/>
        <v>159846.57534246575</v>
      </c>
      <c r="Q208" s="68">
        <v>43159</v>
      </c>
      <c r="R208" s="47">
        <f t="shared" si="22"/>
        <v>28</v>
      </c>
      <c r="S208" s="69">
        <f t="shared" si="23"/>
        <v>11302.283105022831</v>
      </c>
    </row>
    <row r="209" spans="1:19" s="47" customFormat="1" x14ac:dyDescent="0.25">
      <c r="A209" s="39">
        <v>207</v>
      </c>
      <c r="B209" s="39" t="s">
        <v>8</v>
      </c>
      <c r="C209" s="39" t="s">
        <v>275</v>
      </c>
      <c r="D209" s="39" t="s">
        <v>17</v>
      </c>
      <c r="E209" s="39" t="s">
        <v>9</v>
      </c>
      <c r="F209" s="39"/>
      <c r="G209" s="39" t="s">
        <v>414</v>
      </c>
      <c r="H209" s="40"/>
      <c r="I209" s="80">
        <v>42735</v>
      </c>
      <c r="J209" s="31">
        <v>442000</v>
      </c>
      <c r="K209" s="39" t="s">
        <v>618</v>
      </c>
      <c r="L209" s="47">
        <f t="shared" si="18"/>
        <v>1095</v>
      </c>
      <c r="M209" s="67">
        <f t="shared" si="19"/>
        <v>403.65296803652967</v>
      </c>
      <c r="N209" s="68">
        <v>43131</v>
      </c>
      <c r="O209" s="47">
        <f t="shared" si="20"/>
        <v>396</v>
      </c>
      <c r="P209" s="69">
        <f t="shared" si="21"/>
        <v>159846.57534246575</v>
      </c>
      <c r="Q209" s="68">
        <v>43159</v>
      </c>
      <c r="R209" s="47">
        <f t="shared" si="22"/>
        <v>28</v>
      </c>
      <c r="S209" s="69">
        <f t="shared" si="23"/>
        <v>11302.283105022831</v>
      </c>
    </row>
    <row r="210" spans="1:19" s="47" customFormat="1" x14ac:dyDescent="0.25">
      <c r="A210" s="39">
        <v>208</v>
      </c>
      <c r="B210" s="39" t="s">
        <v>8</v>
      </c>
      <c r="C210" s="39" t="s">
        <v>275</v>
      </c>
      <c r="D210" s="39" t="s">
        <v>18</v>
      </c>
      <c r="E210" s="39" t="s">
        <v>9</v>
      </c>
      <c r="F210" s="39"/>
      <c r="G210" s="39" t="s">
        <v>415</v>
      </c>
      <c r="H210" s="40"/>
      <c r="I210" s="80">
        <v>42735</v>
      </c>
      <c r="J210" s="31">
        <v>442000</v>
      </c>
      <c r="K210" s="39" t="s">
        <v>618</v>
      </c>
      <c r="L210" s="47">
        <f t="shared" si="18"/>
        <v>1095</v>
      </c>
      <c r="M210" s="67">
        <f t="shared" si="19"/>
        <v>403.65296803652967</v>
      </c>
      <c r="N210" s="68">
        <v>43131</v>
      </c>
      <c r="O210" s="47">
        <f t="shared" si="20"/>
        <v>396</v>
      </c>
      <c r="P210" s="69">
        <f t="shared" si="21"/>
        <v>159846.57534246575</v>
      </c>
      <c r="Q210" s="68">
        <v>43159</v>
      </c>
      <c r="R210" s="47">
        <f t="shared" si="22"/>
        <v>28</v>
      </c>
      <c r="S210" s="69">
        <f t="shared" si="23"/>
        <v>11302.283105022831</v>
      </c>
    </row>
    <row r="211" spans="1:19" s="47" customFormat="1" x14ac:dyDescent="0.25">
      <c r="A211" s="39">
        <v>209</v>
      </c>
      <c r="B211" s="39" t="s">
        <v>8</v>
      </c>
      <c r="C211" s="39" t="s">
        <v>275</v>
      </c>
      <c r="D211" s="39" t="s">
        <v>7</v>
      </c>
      <c r="E211" s="39" t="s">
        <v>32</v>
      </c>
      <c r="F211" s="39"/>
      <c r="G211" s="39" t="s">
        <v>276</v>
      </c>
      <c r="H211" s="40"/>
      <c r="I211" s="80">
        <v>42735</v>
      </c>
      <c r="J211" s="31">
        <v>442000</v>
      </c>
      <c r="K211" s="39" t="s">
        <v>618</v>
      </c>
      <c r="L211" s="47">
        <f t="shared" si="18"/>
        <v>1095</v>
      </c>
      <c r="M211" s="67">
        <f t="shared" si="19"/>
        <v>403.65296803652967</v>
      </c>
      <c r="N211" s="68">
        <v>43131</v>
      </c>
      <c r="O211" s="47">
        <f t="shared" si="20"/>
        <v>396</v>
      </c>
      <c r="P211" s="69">
        <f t="shared" si="21"/>
        <v>159846.57534246575</v>
      </c>
      <c r="Q211" s="68">
        <v>43159</v>
      </c>
      <c r="R211" s="47">
        <f t="shared" si="22"/>
        <v>28</v>
      </c>
      <c r="S211" s="69">
        <f t="shared" si="23"/>
        <v>11302.283105022831</v>
      </c>
    </row>
    <row r="212" spans="1:19" s="47" customFormat="1" x14ac:dyDescent="0.25">
      <c r="A212" s="39">
        <v>210</v>
      </c>
      <c r="B212" s="39" t="s">
        <v>8</v>
      </c>
      <c r="C212" s="39" t="s">
        <v>275</v>
      </c>
      <c r="D212" s="39" t="s">
        <v>13</v>
      </c>
      <c r="E212" s="39" t="s">
        <v>32</v>
      </c>
      <c r="F212" s="39"/>
      <c r="G212" s="39" t="s">
        <v>277</v>
      </c>
      <c r="H212" s="40"/>
      <c r="I212" s="80">
        <v>42735</v>
      </c>
      <c r="J212" s="31">
        <v>442000</v>
      </c>
      <c r="K212" s="39" t="s">
        <v>618</v>
      </c>
      <c r="L212" s="47">
        <f t="shared" si="18"/>
        <v>1095</v>
      </c>
      <c r="M212" s="67">
        <f t="shared" si="19"/>
        <v>403.65296803652967</v>
      </c>
      <c r="N212" s="68">
        <v>43131</v>
      </c>
      <c r="O212" s="47">
        <f t="shared" si="20"/>
        <v>396</v>
      </c>
      <c r="P212" s="69">
        <f t="shared" si="21"/>
        <v>159846.57534246575</v>
      </c>
      <c r="Q212" s="68">
        <v>43159</v>
      </c>
      <c r="R212" s="47">
        <f t="shared" si="22"/>
        <v>28</v>
      </c>
      <c r="S212" s="69">
        <f t="shared" si="23"/>
        <v>11302.283105022831</v>
      </c>
    </row>
    <row r="213" spans="1:19" s="47" customFormat="1" x14ac:dyDescent="0.25">
      <c r="A213" s="39">
        <v>211</v>
      </c>
      <c r="B213" s="39" t="s">
        <v>8</v>
      </c>
      <c r="C213" s="39" t="s">
        <v>275</v>
      </c>
      <c r="D213" s="39" t="s">
        <v>14</v>
      </c>
      <c r="E213" s="39" t="s">
        <v>32</v>
      </c>
      <c r="F213" s="39"/>
      <c r="G213" s="39" t="s">
        <v>278</v>
      </c>
      <c r="H213" s="40"/>
      <c r="I213" s="80">
        <v>42735</v>
      </c>
      <c r="J213" s="31">
        <v>442000</v>
      </c>
      <c r="K213" s="39" t="s">
        <v>618</v>
      </c>
      <c r="L213" s="47">
        <f t="shared" si="18"/>
        <v>1095</v>
      </c>
      <c r="M213" s="67">
        <f t="shared" si="19"/>
        <v>403.65296803652967</v>
      </c>
      <c r="N213" s="68">
        <v>43131</v>
      </c>
      <c r="O213" s="47">
        <f t="shared" si="20"/>
        <v>396</v>
      </c>
      <c r="P213" s="69">
        <f t="shared" si="21"/>
        <v>159846.57534246575</v>
      </c>
      <c r="Q213" s="68">
        <v>43159</v>
      </c>
      <c r="R213" s="47">
        <f t="shared" si="22"/>
        <v>28</v>
      </c>
      <c r="S213" s="69">
        <f t="shared" si="23"/>
        <v>11302.283105022831</v>
      </c>
    </row>
    <row r="214" spans="1:19" s="47" customFormat="1" x14ac:dyDescent="0.25">
      <c r="A214" s="39">
        <v>212</v>
      </c>
      <c r="B214" s="39" t="s">
        <v>8</v>
      </c>
      <c r="C214" s="39" t="s">
        <v>275</v>
      </c>
      <c r="D214" s="39" t="s">
        <v>15</v>
      </c>
      <c r="E214" s="39" t="s">
        <v>32</v>
      </c>
      <c r="F214" s="39"/>
      <c r="G214" s="39" t="s">
        <v>279</v>
      </c>
      <c r="H214" s="40"/>
      <c r="I214" s="80">
        <v>42735</v>
      </c>
      <c r="J214" s="31">
        <v>442000</v>
      </c>
      <c r="K214" s="39" t="s">
        <v>618</v>
      </c>
      <c r="L214" s="47">
        <f t="shared" si="18"/>
        <v>1095</v>
      </c>
      <c r="M214" s="67">
        <f t="shared" si="19"/>
        <v>403.65296803652967</v>
      </c>
      <c r="N214" s="68">
        <v>43131</v>
      </c>
      <c r="O214" s="47">
        <f t="shared" si="20"/>
        <v>396</v>
      </c>
      <c r="P214" s="69">
        <f t="shared" si="21"/>
        <v>159846.57534246575</v>
      </c>
      <c r="Q214" s="68">
        <v>43159</v>
      </c>
      <c r="R214" s="47">
        <f t="shared" si="22"/>
        <v>28</v>
      </c>
      <c r="S214" s="69">
        <f t="shared" si="23"/>
        <v>11302.283105022831</v>
      </c>
    </row>
    <row r="215" spans="1:19" s="47" customFormat="1" x14ac:dyDescent="0.25">
      <c r="A215" s="39">
        <v>213</v>
      </c>
      <c r="B215" s="39" t="s">
        <v>8</v>
      </c>
      <c r="C215" s="39" t="s">
        <v>275</v>
      </c>
      <c r="D215" s="39" t="s">
        <v>16</v>
      </c>
      <c r="E215" s="39" t="s">
        <v>32</v>
      </c>
      <c r="F215" s="39"/>
      <c r="G215" s="39" t="s">
        <v>280</v>
      </c>
      <c r="H215" s="40"/>
      <c r="I215" s="80">
        <v>42735</v>
      </c>
      <c r="J215" s="31">
        <v>442000</v>
      </c>
      <c r="K215" s="39" t="s">
        <v>618</v>
      </c>
      <c r="L215" s="47">
        <f t="shared" si="18"/>
        <v>1095</v>
      </c>
      <c r="M215" s="67">
        <f t="shared" si="19"/>
        <v>403.65296803652967</v>
      </c>
      <c r="N215" s="68">
        <v>43131</v>
      </c>
      <c r="O215" s="47">
        <f t="shared" si="20"/>
        <v>396</v>
      </c>
      <c r="P215" s="69">
        <f t="shared" si="21"/>
        <v>159846.57534246575</v>
      </c>
      <c r="Q215" s="68">
        <v>43159</v>
      </c>
      <c r="R215" s="47">
        <f t="shared" si="22"/>
        <v>28</v>
      </c>
      <c r="S215" s="69">
        <f t="shared" si="23"/>
        <v>11302.283105022831</v>
      </c>
    </row>
    <row r="216" spans="1:19" s="47" customFormat="1" x14ac:dyDescent="0.25">
      <c r="A216" s="39">
        <v>214</v>
      </c>
      <c r="B216" s="39" t="s">
        <v>8</v>
      </c>
      <c r="C216" s="39" t="s">
        <v>275</v>
      </c>
      <c r="D216" s="39" t="s">
        <v>17</v>
      </c>
      <c r="E216" s="39" t="s">
        <v>32</v>
      </c>
      <c r="F216" s="39"/>
      <c r="G216" s="39" t="s">
        <v>281</v>
      </c>
      <c r="H216" s="40"/>
      <c r="I216" s="80">
        <v>42735</v>
      </c>
      <c r="J216" s="31">
        <v>442000</v>
      </c>
      <c r="K216" s="39" t="s">
        <v>618</v>
      </c>
      <c r="L216" s="47">
        <f t="shared" si="18"/>
        <v>1095</v>
      </c>
      <c r="M216" s="67">
        <f t="shared" si="19"/>
        <v>403.65296803652967</v>
      </c>
      <c r="N216" s="68">
        <v>43131</v>
      </c>
      <c r="O216" s="47">
        <f t="shared" si="20"/>
        <v>396</v>
      </c>
      <c r="P216" s="69">
        <f t="shared" si="21"/>
        <v>159846.57534246575</v>
      </c>
      <c r="Q216" s="68">
        <v>43159</v>
      </c>
      <c r="R216" s="47">
        <f t="shared" si="22"/>
        <v>28</v>
      </c>
      <c r="S216" s="69">
        <f t="shared" si="23"/>
        <v>11302.283105022831</v>
      </c>
    </row>
    <row r="217" spans="1:19" s="47" customFormat="1" x14ac:dyDescent="0.25">
      <c r="A217" s="39">
        <v>215</v>
      </c>
      <c r="B217" s="39" t="s">
        <v>8</v>
      </c>
      <c r="C217" s="39" t="s">
        <v>275</v>
      </c>
      <c r="D217" s="39" t="s">
        <v>18</v>
      </c>
      <c r="E217" s="39" t="s">
        <v>32</v>
      </c>
      <c r="F217" s="39"/>
      <c r="G217" s="39" t="s">
        <v>282</v>
      </c>
      <c r="H217" s="40"/>
      <c r="I217" s="80">
        <v>42735</v>
      </c>
      <c r="J217" s="31">
        <v>442000</v>
      </c>
      <c r="K217" s="39" t="s">
        <v>618</v>
      </c>
      <c r="L217" s="47">
        <f t="shared" si="18"/>
        <v>1095</v>
      </c>
      <c r="M217" s="67">
        <f t="shared" si="19"/>
        <v>403.65296803652967</v>
      </c>
      <c r="N217" s="68">
        <v>43131</v>
      </c>
      <c r="O217" s="47">
        <f t="shared" si="20"/>
        <v>396</v>
      </c>
      <c r="P217" s="69">
        <f t="shared" si="21"/>
        <v>159846.57534246575</v>
      </c>
      <c r="Q217" s="68">
        <v>43159</v>
      </c>
      <c r="R217" s="47">
        <f t="shared" si="22"/>
        <v>28</v>
      </c>
      <c r="S217" s="69">
        <f t="shared" si="23"/>
        <v>11302.283105022831</v>
      </c>
    </row>
    <row r="218" spans="1:19" s="47" customFormat="1" x14ac:dyDescent="0.25">
      <c r="A218" s="39">
        <v>216</v>
      </c>
      <c r="B218" s="39" t="s">
        <v>8</v>
      </c>
      <c r="C218" s="39" t="s">
        <v>275</v>
      </c>
      <c r="D218" s="39" t="s">
        <v>19</v>
      </c>
      <c r="E218" s="39" t="s">
        <v>32</v>
      </c>
      <c r="F218" s="39"/>
      <c r="G218" s="39" t="s">
        <v>283</v>
      </c>
      <c r="H218" s="40"/>
      <c r="I218" s="80">
        <v>42735</v>
      </c>
      <c r="J218" s="31">
        <v>442000</v>
      </c>
      <c r="K218" s="39" t="s">
        <v>618</v>
      </c>
      <c r="L218" s="47">
        <f t="shared" si="18"/>
        <v>1095</v>
      </c>
      <c r="M218" s="67">
        <f t="shared" si="19"/>
        <v>403.65296803652967</v>
      </c>
      <c r="N218" s="68">
        <v>43131</v>
      </c>
      <c r="O218" s="47">
        <f t="shared" si="20"/>
        <v>396</v>
      </c>
      <c r="P218" s="69">
        <f t="shared" si="21"/>
        <v>159846.57534246575</v>
      </c>
      <c r="Q218" s="68">
        <v>43159</v>
      </c>
      <c r="R218" s="47">
        <f t="shared" si="22"/>
        <v>28</v>
      </c>
      <c r="S218" s="69">
        <f t="shared" si="23"/>
        <v>11302.283105022831</v>
      </c>
    </row>
    <row r="219" spans="1:19" s="47" customFormat="1" x14ac:dyDescent="0.25">
      <c r="A219" s="39">
        <v>217</v>
      </c>
      <c r="B219" s="39" t="s">
        <v>8</v>
      </c>
      <c r="C219" s="39" t="s">
        <v>275</v>
      </c>
      <c r="D219" s="39" t="s">
        <v>20</v>
      </c>
      <c r="E219" s="39" t="s">
        <v>32</v>
      </c>
      <c r="F219" s="39"/>
      <c r="G219" s="39" t="s">
        <v>284</v>
      </c>
      <c r="H219" s="40"/>
      <c r="I219" s="80">
        <v>42735</v>
      </c>
      <c r="J219" s="31">
        <v>442000</v>
      </c>
      <c r="K219" s="39" t="s">
        <v>618</v>
      </c>
      <c r="L219" s="47">
        <f t="shared" si="18"/>
        <v>1095</v>
      </c>
      <c r="M219" s="67">
        <f t="shared" si="19"/>
        <v>403.65296803652967</v>
      </c>
      <c r="N219" s="68">
        <v>43131</v>
      </c>
      <c r="O219" s="47">
        <f t="shared" si="20"/>
        <v>396</v>
      </c>
      <c r="P219" s="69">
        <f t="shared" si="21"/>
        <v>159846.57534246575</v>
      </c>
      <c r="Q219" s="68">
        <v>43159</v>
      </c>
      <c r="R219" s="47">
        <f t="shared" si="22"/>
        <v>28</v>
      </c>
      <c r="S219" s="69">
        <f t="shared" si="23"/>
        <v>11302.283105022831</v>
      </c>
    </row>
    <row r="220" spans="1:19" s="47" customFormat="1" x14ac:dyDescent="0.25">
      <c r="A220" s="39">
        <v>218</v>
      </c>
      <c r="B220" s="39" t="s">
        <v>8</v>
      </c>
      <c r="C220" s="39" t="s">
        <v>275</v>
      </c>
      <c r="D220" s="39" t="s">
        <v>21</v>
      </c>
      <c r="E220" s="39" t="s">
        <v>32</v>
      </c>
      <c r="F220" s="39"/>
      <c r="G220" s="39" t="s">
        <v>285</v>
      </c>
      <c r="H220" s="40"/>
      <c r="I220" s="80">
        <v>42735</v>
      </c>
      <c r="J220" s="31">
        <v>442000</v>
      </c>
      <c r="K220" s="39" t="s">
        <v>618</v>
      </c>
      <c r="L220" s="47">
        <f t="shared" si="18"/>
        <v>1095</v>
      </c>
      <c r="M220" s="67">
        <f t="shared" si="19"/>
        <v>403.65296803652967</v>
      </c>
      <c r="N220" s="68">
        <v>43131</v>
      </c>
      <c r="O220" s="47">
        <f t="shared" si="20"/>
        <v>396</v>
      </c>
      <c r="P220" s="69">
        <f t="shared" si="21"/>
        <v>159846.57534246575</v>
      </c>
      <c r="Q220" s="68">
        <v>43159</v>
      </c>
      <c r="R220" s="47">
        <f t="shared" si="22"/>
        <v>28</v>
      </c>
      <c r="S220" s="69">
        <f t="shared" si="23"/>
        <v>11302.283105022831</v>
      </c>
    </row>
    <row r="221" spans="1:19" s="47" customFormat="1" x14ac:dyDescent="0.25">
      <c r="A221" s="39">
        <v>219</v>
      </c>
      <c r="B221" s="39" t="s">
        <v>8</v>
      </c>
      <c r="C221" s="39" t="s">
        <v>275</v>
      </c>
      <c r="D221" s="39" t="s">
        <v>22</v>
      </c>
      <c r="E221" s="39" t="s">
        <v>32</v>
      </c>
      <c r="F221" s="39"/>
      <c r="G221" s="39" t="s">
        <v>286</v>
      </c>
      <c r="H221" s="40"/>
      <c r="I221" s="80">
        <v>42735</v>
      </c>
      <c r="J221" s="31">
        <v>442000</v>
      </c>
      <c r="K221" s="39" t="s">
        <v>618</v>
      </c>
      <c r="L221" s="47">
        <f t="shared" si="18"/>
        <v>1095</v>
      </c>
      <c r="M221" s="67">
        <f t="shared" si="19"/>
        <v>403.65296803652967</v>
      </c>
      <c r="N221" s="68">
        <v>43131</v>
      </c>
      <c r="O221" s="47">
        <f t="shared" si="20"/>
        <v>396</v>
      </c>
      <c r="P221" s="69">
        <f t="shared" si="21"/>
        <v>159846.57534246575</v>
      </c>
      <c r="Q221" s="68">
        <v>43159</v>
      </c>
      <c r="R221" s="47">
        <f t="shared" si="22"/>
        <v>28</v>
      </c>
      <c r="S221" s="69">
        <f t="shared" si="23"/>
        <v>11302.283105022831</v>
      </c>
    </row>
    <row r="222" spans="1:19" s="47" customFormat="1" x14ac:dyDescent="0.25">
      <c r="A222" s="39">
        <v>220</v>
      </c>
      <c r="B222" s="39" t="s">
        <v>8</v>
      </c>
      <c r="C222" s="39" t="s">
        <v>287</v>
      </c>
      <c r="D222" s="39" t="s">
        <v>7</v>
      </c>
      <c r="E222" s="39" t="s">
        <v>9</v>
      </c>
      <c r="F222" s="39"/>
      <c r="G222" s="39" t="s">
        <v>418</v>
      </c>
      <c r="H222" s="40"/>
      <c r="I222" s="80">
        <v>42735</v>
      </c>
      <c r="J222" s="31">
        <v>70000</v>
      </c>
      <c r="K222" s="39" t="s">
        <v>618</v>
      </c>
      <c r="L222" s="47">
        <f>2*365</f>
        <v>730</v>
      </c>
      <c r="M222" s="67">
        <f t="shared" si="19"/>
        <v>95.890410958904113</v>
      </c>
      <c r="N222" s="68">
        <v>43131</v>
      </c>
      <c r="O222" s="47">
        <f t="shared" si="20"/>
        <v>396</v>
      </c>
      <c r="P222" s="69">
        <f t="shared" si="21"/>
        <v>37972.602739726026</v>
      </c>
      <c r="Q222" s="68">
        <v>43159</v>
      </c>
      <c r="R222" s="47">
        <f t="shared" si="22"/>
        <v>28</v>
      </c>
      <c r="S222" s="69">
        <f t="shared" si="23"/>
        <v>2684.9315068493152</v>
      </c>
    </row>
    <row r="223" spans="1:19" s="47" customFormat="1" x14ac:dyDescent="0.25">
      <c r="A223" s="39">
        <v>221</v>
      </c>
      <c r="B223" s="39" t="s">
        <v>8</v>
      </c>
      <c r="C223" s="39" t="s">
        <v>287</v>
      </c>
      <c r="D223" s="39" t="s">
        <v>13</v>
      </c>
      <c r="E223" s="39" t="s">
        <v>9</v>
      </c>
      <c r="F223" s="39"/>
      <c r="G223" s="39" t="s">
        <v>419</v>
      </c>
      <c r="H223" s="40"/>
      <c r="I223" s="80">
        <v>42735</v>
      </c>
      <c r="J223" s="31">
        <v>70000</v>
      </c>
      <c r="K223" s="39" t="s">
        <v>618</v>
      </c>
      <c r="L223" s="47">
        <f t="shared" ref="L223:L261" si="24">2*365</f>
        <v>730</v>
      </c>
      <c r="M223" s="67">
        <f t="shared" si="19"/>
        <v>95.890410958904113</v>
      </c>
      <c r="N223" s="68">
        <v>43131</v>
      </c>
      <c r="O223" s="47">
        <f t="shared" si="20"/>
        <v>396</v>
      </c>
      <c r="P223" s="69">
        <f t="shared" si="21"/>
        <v>37972.602739726026</v>
      </c>
      <c r="Q223" s="68">
        <v>43159</v>
      </c>
      <c r="R223" s="47">
        <f t="shared" si="22"/>
        <v>28</v>
      </c>
      <c r="S223" s="69">
        <f t="shared" si="23"/>
        <v>2684.9315068493152</v>
      </c>
    </row>
    <row r="224" spans="1:19" s="47" customFormat="1" x14ac:dyDescent="0.25">
      <c r="A224" s="39">
        <v>222</v>
      </c>
      <c r="B224" s="39" t="s">
        <v>8</v>
      </c>
      <c r="C224" s="39" t="s">
        <v>287</v>
      </c>
      <c r="D224" s="39" t="s">
        <v>14</v>
      </c>
      <c r="E224" s="39" t="s">
        <v>9</v>
      </c>
      <c r="F224" s="39"/>
      <c r="G224" s="39" t="s">
        <v>420</v>
      </c>
      <c r="H224" s="40"/>
      <c r="I224" s="80">
        <v>42735</v>
      </c>
      <c r="J224" s="31">
        <v>70000</v>
      </c>
      <c r="K224" s="39" t="s">
        <v>618</v>
      </c>
      <c r="L224" s="47">
        <f t="shared" si="24"/>
        <v>730</v>
      </c>
      <c r="M224" s="67">
        <f t="shared" si="19"/>
        <v>95.890410958904113</v>
      </c>
      <c r="N224" s="68">
        <v>43131</v>
      </c>
      <c r="O224" s="47">
        <f t="shared" si="20"/>
        <v>396</v>
      </c>
      <c r="P224" s="69">
        <f t="shared" si="21"/>
        <v>37972.602739726026</v>
      </c>
      <c r="Q224" s="68">
        <v>43159</v>
      </c>
      <c r="R224" s="47">
        <f t="shared" si="22"/>
        <v>28</v>
      </c>
      <c r="S224" s="69">
        <f t="shared" si="23"/>
        <v>2684.9315068493152</v>
      </c>
    </row>
    <row r="225" spans="1:19" s="47" customFormat="1" x14ac:dyDescent="0.25">
      <c r="A225" s="39">
        <v>223</v>
      </c>
      <c r="B225" s="39" t="s">
        <v>8</v>
      </c>
      <c r="C225" s="39" t="s">
        <v>287</v>
      </c>
      <c r="D225" s="39" t="s">
        <v>15</v>
      </c>
      <c r="E225" s="39" t="s">
        <v>9</v>
      </c>
      <c r="F225" s="39"/>
      <c r="G225" s="39" t="s">
        <v>421</v>
      </c>
      <c r="H225" s="40"/>
      <c r="I225" s="80">
        <v>42735</v>
      </c>
      <c r="J225" s="31">
        <v>70000</v>
      </c>
      <c r="K225" s="39" t="s">
        <v>618</v>
      </c>
      <c r="L225" s="47">
        <f t="shared" si="24"/>
        <v>730</v>
      </c>
      <c r="M225" s="67">
        <f t="shared" si="19"/>
        <v>95.890410958904113</v>
      </c>
      <c r="N225" s="68">
        <v>43131</v>
      </c>
      <c r="O225" s="47">
        <f t="shared" si="20"/>
        <v>396</v>
      </c>
      <c r="P225" s="69">
        <f t="shared" si="21"/>
        <v>37972.602739726026</v>
      </c>
      <c r="Q225" s="68">
        <v>43159</v>
      </c>
      <c r="R225" s="47">
        <f t="shared" si="22"/>
        <v>28</v>
      </c>
      <c r="S225" s="69">
        <f t="shared" si="23"/>
        <v>2684.9315068493152</v>
      </c>
    </row>
    <row r="226" spans="1:19" s="47" customFormat="1" x14ac:dyDescent="0.25">
      <c r="A226" s="39">
        <v>224</v>
      </c>
      <c r="B226" s="39" t="s">
        <v>8</v>
      </c>
      <c r="C226" s="39" t="s">
        <v>287</v>
      </c>
      <c r="D226" s="39" t="s">
        <v>16</v>
      </c>
      <c r="E226" s="39" t="s">
        <v>9</v>
      </c>
      <c r="F226" s="39"/>
      <c r="G226" s="39" t="s">
        <v>422</v>
      </c>
      <c r="H226" s="40"/>
      <c r="I226" s="80">
        <v>42735</v>
      </c>
      <c r="J226" s="31">
        <v>70000</v>
      </c>
      <c r="K226" s="39" t="s">
        <v>618</v>
      </c>
      <c r="L226" s="47">
        <f t="shared" si="24"/>
        <v>730</v>
      </c>
      <c r="M226" s="67">
        <f t="shared" si="19"/>
        <v>95.890410958904113</v>
      </c>
      <c r="N226" s="68">
        <v>43131</v>
      </c>
      <c r="O226" s="47">
        <f t="shared" si="20"/>
        <v>396</v>
      </c>
      <c r="P226" s="69">
        <f t="shared" si="21"/>
        <v>37972.602739726026</v>
      </c>
      <c r="Q226" s="68">
        <v>43159</v>
      </c>
      <c r="R226" s="47">
        <f t="shared" si="22"/>
        <v>28</v>
      </c>
      <c r="S226" s="69">
        <f t="shared" si="23"/>
        <v>2684.9315068493152</v>
      </c>
    </row>
    <row r="227" spans="1:19" s="47" customFormat="1" x14ac:dyDescent="0.25">
      <c r="A227" s="39">
        <v>225</v>
      </c>
      <c r="B227" s="39" t="s">
        <v>8</v>
      </c>
      <c r="C227" s="39" t="s">
        <v>287</v>
      </c>
      <c r="D227" s="39" t="s">
        <v>17</v>
      </c>
      <c r="E227" s="39" t="s">
        <v>9</v>
      </c>
      <c r="F227" s="39"/>
      <c r="G227" s="39" t="s">
        <v>423</v>
      </c>
      <c r="H227" s="40"/>
      <c r="I227" s="80">
        <v>42735</v>
      </c>
      <c r="J227" s="31">
        <v>70000</v>
      </c>
      <c r="K227" s="39" t="s">
        <v>618</v>
      </c>
      <c r="L227" s="47">
        <f t="shared" si="24"/>
        <v>730</v>
      </c>
      <c r="M227" s="67">
        <f t="shared" si="19"/>
        <v>95.890410958904113</v>
      </c>
      <c r="N227" s="68">
        <v>43131</v>
      </c>
      <c r="O227" s="47">
        <f t="shared" si="20"/>
        <v>396</v>
      </c>
      <c r="P227" s="69">
        <f t="shared" si="21"/>
        <v>37972.602739726026</v>
      </c>
      <c r="Q227" s="68">
        <v>43159</v>
      </c>
      <c r="R227" s="47">
        <f t="shared" si="22"/>
        <v>28</v>
      </c>
      <c r="S227" s="69">
        <f t="shared" si="23"/>
        <v>2684.9315068493152</v>
      </c>
    </row>
    <row r="228" spans="1:19" s="47" customFormat="1" x14ac:dyDescent="0.25">
      <c r="A228" s="39">
        <v>226</v>
      </c>
      <c r="B228" s="39" t="s">
        <v>8</v>
      </c>
      <c r="C228" s="39" t="s">
        <v>287</v>
      </c>
      <c r="D228" s="39" t="s">
        <v>18</v>
      </c>
      <c r="E228" s="39" t="s">
        <v>9</v>
      </c>
      <c r="F228" s="39"/>
      <c r="G228" s="39" t="s">
        <v>424</v>
      </c>
      <c r="H228" s="40"/>
      <c r="I228" s="80">
        <v>42735</v>
      </c>
      <c r="J228" s="31">
        <v>70000</v>
      </c>
      <c r="K228" s="39" t="s">
        <v>618</v>
      </c>
      <c r="L228" s="47">
        <f t="shared" si="24"/>
        <v>730</v>
      </c>
      <c r="M228" s="67">
        <f t="shared" si="19"/>
        <v>95.890410958904113</v>
      </c>
      <c r="N228" s="68">
        <v>43131</v>
      </c>
      <c r="O228" s="47">
        <f t="shared" si="20"/>
        <v>396</v>
      </c>
      <c r="P228" s="69">
        <f t="shared" si="21"/>
        <v>37972.602739726026</v>
      </c>
      <c r="Q228" s="68">
        <v>43159</v>
      </c>
      <c r="R228" s="47">
        <f t="shared" si="22"/>
        <v>28</v>
      </c>
      <c r="S228" s="69">
        <f t="shared" si="23"/>
        <v>2684.9315068493152</v>
      </c>
    </row>
    <row r="229" spans="1:19" s="47" customFormat="1" x14ac:dyDescent="0.25">
      <c r="A229" s="39">
        <v>227</v>
      </c>
      <c r="B229" s="39" t="s">
        <v>8</v>
      </c>
      <c r="C229" s="39" t="s">
        <v>287</v>
      </c>
      <c r="D229" s="39" t="s">
        <v>19</v>
      </c>
      <c r="E229" s="39" t="s">
        <v>9</v>
      </c>
      <c r="F229" s="39"/>
      <c r="G229" s="39" t="s">
        <v>425</v>
      </c>
      <c r="H229" s="40"/>
      <c r="I229" s="80">
        <v>42735</v>
      </c>
      <c r="J229" s="31">
        <v>70000</v>
      </c>
      <c r="K229" s="39" t="s">
        <v>618</v>
      </c>
      <c r="L229" s="47">
        <f t="shared" si="24"/>
        <v>730</v>
      </c>
      <c r="M229" s="67">
        <f t="shared" si="19"/>
        <v>95.890410958904113</v>
      </c>
      <c r="N229" s="68">
        <v>43131</v>
      </c>
      <c r="O229" s="47">
        <f t="shared" si="20"/>
        <v>396</v>
      </c>
      <c r="P229" s="69">
        <f t="shared" si="21"/>
        <v>37972.602739726026</v>
      </c>
      <c r="Q229" s="68">
        <v>43159</v>
      </c>
      <c r="R229" s="47">
        <f t="shared" si="22"/>
        <v>28</v>
      </c>
      <c r="S229" s="69">
        <f t="shared" si="23"/>
        <v>2684.9315068493152</v>
      </c>
    </row>
    <row r="230" spans="1:19" s="47" customFormat="1" x14ac:dyDescent="0.25">
      <c r="A230" s="39">
        <v>228</v>
      </c>
      <c r="B230" s="39" t="s">
        <v>8</v>
      </c>
      <c r="C230" s="39" t="s">
        <v>287</v>
      </c>
      <c r="D230" s="39" t="s">
        <v>20</v>
      </c>
      <c r="E230" s="39" t="s">
        <v>9</v>
      </c>
      <c r="F230" s="39"/>
      <c r="G230" s="39" t="s">
        <v>426</v>
      </c>
      <c r="H230" s="40"/>
      <c r="I230" s="80">
        <v>42735</v>
      </c>
      <c r="J230" s="31">
        <v>70000</v>
      </c>
      <c r="K230" s="39" t="s">
        <v>618</v>
      </c>
      <c r="L230" s="47">
        <f t="shared" si="24"/>
        <v>730</v>
      </c>
      <c r="M230" s="67">
        <f t="shared" si="19"/>
        <v>95.890410958904113</v>
      </c>
      <c r="N230" s="68">
        <v>43131</v>
      </c>
      <c r="O230" s="47">
        <f t="shared" si="20"/>
        <v>396</v>
      </c>
      <c r="P230" s="69">
        <f t="shared" si="21"/>
        <v>37972.602739726026</v>
      </c>
      <c r="Q230" s="68">
        <v>43159</v>
      </c>
      <c r="R230" s="47">
        <f t="shared" si="22"/>
        <v>28</v>
      </c>
      <c r="S230" s="69">
        <f t="shared" si="23"/>
        <v>2684.9315068493152</v>
      </c>
    </row>
    <row r="231" spans="1:19" s="47" customFormat="1" x14ac:dyDescent="0.25">
      <c r="A231" s="39">
        <v>229</v>
      </c>
      <c r="B231" s="39" t="s">
        <v>8</v>
      </c>
      <c r="C231" s="39" t="s">
        <v>287</v>
      </c>
      <c r="D231" s="39" t="s">
        <v>21</v>
      </c>
      <c r="E231" s="39" t="s">
        <v>9</v>
      </c>
      <c r="F231" s="39"/>
      <c r="G231" s="39" t="s">
        <v>427</v>
      </c>
      <c r="H231" s="40"/>
      <c r="I231" s="80">
        <v>42735</v>
      </c>
      <c r="J231" s="31">
        <v>70000</v>
      </c>
      <c r="K231" s="39" t="s">
        <v>618</v>
      </c>
      <c r="L231" s="47">
        <f t="shared" si="24"/>
        <v>730</v>
      </c>
      <c r="M231" s="67">
        <f t="shared" si="19"/>
        <v>95.890410958904113</v>
      </c>
      <c r="N231" s="68">
        <v>43131</v>
      </c>
      <c r="O231" s="47">
        <f t="shared" si="20"/>
        <v>396</v>
      </c>
      <c r="P231" s="69">
        <f t="shared" si="21"/>
        <v>37972.602739726026</v>
      </c>
      <c r="Q231" s="68">
        <v>43159</v>
      </c>
      <c r="R231" s="47">
        <f t="shared" si="22"/>
        <v>28</v>
      </c>
      <c r="S231" s="69">
        <f t="shared" si="23"/>
        <v>2684.9315068493152</v>
      </c>
    </row>
    <row r="232" spans="1:19" s="47" customFormat="1" x14ac:dyDescent="0.25">
      <c r="A232" s="39">
        <v>230</v>
      </c>
      <c r="B232" s="39" t="s">
        <v>8</v>
      </c>
      <c r="C232" s="39" t="s">
        <v>287</v>
      </c>
      <c r="D232" s="39" t="s">
        <v>22</v>
      </c>
      <c r="E232" s="39" t="s">
        <v>9</v>
      </c>
      <c r="F232" s="39"/>
      <c r="G232" s="39" t="s">
        <v>428</v>
      </c>
      <c r="H232" s="40"/>
      <c r="I232" s="80">
        <v>42735</v>
      </c>
      <c r="J232" s="31">
        <v>70000</v>
      </c>
      <c r="K232" s="39" t="s">
        <v>618</v>
      </c>
      <c r="L232" s="47">
        <f t="shared" si="24"/>
        <v>730</v>
      </c>
      <c r="M232" s="67">
        <f t="shared" si="19"/>
        <v>95.890410958904113</v>
      </c>
      <c r="N232" s="68">
        <v>43131</v>
      </c>
      <c r="O232" s="47">
        <f t="shared" si="20"/>
        <v>396</v>
      </c>
      <c r="P232" s="69">
        <f t="shared" si="21"/>
        <v>37972.602739726026</v>
      </c>
      <c r="Q232" s="68">
        <v>43159</v>
      </c>
      <c r="R232" s="47">
        <f t="shared" si="22"/>
        <v>28</v>
      </c>
      <c r="S232" s="69">
        <f t="shared" si="23"/>
        <v>2684.9315068493152</v>
      </c>
    </row>
    <row r="233" spans="1:19" s="47" customFormat="1" x14ac:dyDescent="0.25">
      <c r="A233" s="39">
        <v>231</v>
      </c>
      <c r="B233" s="39" t="s">
        <v>8</v>
      </c>
      <c r="C233" s="39" t="s">
        <v>287</v>
      </c>
      <c r="D233" s="39" t="s">
        <v>24</v>
      </c>
      <c r="E233" s="39" t="s">
        <v>9</v>
      </c>
      <c r="F233" s="39"/>
      <c r="G233" s="39" t="s">
        <v>429</v>
      </c>
      <c r="H233" s="40"/>
      <c r="I233" s="80">
        <v>42735</v>
      </c>
      <c r="J233" s="31">
        <v>70000</v>
      </c>
      <c r="K233" s="39" t="s">
        <v>618</v>
      </c>
      <c r="L233" s="47">
        <f t="shared" si="24"/>
        <v>730</v>
      </c>
      <c r="M233" s="67">
        <f t="shared" si="19"/>
        <v>95.890410958904113</v>
      </c>
      <c r="N233" s="68">
        <v>43131</v>
      </c>
      <c r="O233" s="47">
        <f t="shared" si="20"/>
        <v>396</v>
      </c>
      <c r="P233" s="69">
        <f t="shared" si="21"/>
        <v>37972.602739726026</v>
      </c>
      <c r="Q233" s="68">
        <v>43159</v>
      </c>
      <c r="R233" s="47">
        <f t="shared" si="22"/>
        <v>28</v>
      </c>
      <c r="S233" s="69">
        <f t="shared" si="23"/>
        <v>2684.9315068493152</v>
      </c>
    </row>
    <row r="234" spans="1:19" s="47" customFormat="1" x14ac:dyDescent="0.25">
      <c r="A234" s="39">
        <v>232</v>
      </c>
      <c r="B234" s="39" t="s">
        <v>8</v>
      </c>
      <c r="C234" s="39" t="s">
        <v>287</v>
      </c>
      <c r="D234" s="39" t="s">
        <v>26</v>
      </c>
      <c r="E234" s="39" t="s">
        <v>9</v>
      </c>
      <c r="F234" s="39"/>
      <c r="G234" s="39" t="s">
        <v>430</v>
      </c>
      <c r="H234" s="40"/>
      <c r="I234" s="80">
        <v>42735</v>
      </c>
      <c r="J234" s="31">
        <v>70000</v>
      </c>
      <c r="K234" s="39" t="s">
        <v>618</v>
      </c>
      <c r="L234" s="47">
        <f t="shared" si="24"/>
        <v>730</v>
      </c>
      <c r="M234" s="67">
        <f t="shared" si="19"/>
        <v>95.890410958904113</v>
      </c>
      <c r="N234" s="68">
        <v>43131</v>
      </c>
      <c r="O234" s="47">
        <f t="shared" si="20"/>
        <v>396</v>
      </c>
      <c r="P234" s="69">
        <f t="shared" si="21"/>
        <v>37972.602739726026</v>
      </c>
      <c r="Q234" s="68">
        <v>43159</v>
      </c>
      <c r="R234" s="47">
        <f t="shared" si="22"/>
        <v>28</v>
      </c>
      <c r="S234" s="69">
        <f t="shared" si="23"/>
        <v>2684.9315068493152</v>
      </c>
    </row>
    <row r="235" spans="1:19" s="47" customFormat="1" x14ac:dyDescent="0.25">
      <c r="A235" s="39">
        <v>233</v>
      </c>
      <c r="B235" s="39" t="s">
        <v>8</v>
      </c>
      <c r="C235" s="39" t="s">
        <v>287</v>
      </c>
      <c r="D235" s="39" t="s">
        <v>28</v>
      </c>
      <c r="E235" s="39" t="s">
        <v>9</v>
      </c>
      <c r="F235" s="39"/>
      <c r="G235" s="39" t="s">
        <v>431</v>
      </c>
      <c r="H235" s="40"/>
      <c r="I235" s="80">
        <v>42735</v>
      </c>
      <c r="J235" s="31">
        <v>70000</v>
      </c>
      <c r="K235" s="39" t="s">
        <v>618</v>
      </c>
      <c r="L235" s="47">
        <f t="shared" si="24"/>
        <v>730</v>
      </c>
      <c r="M235" s="67">
        <f t="shared" si="19"/>
        <v>95.890410958904113</v>
      </c>
      <c r="N235" s="68">
        <v>43131</v>
      </c>
      <c r="O235" s="47">
        <f t="shared" si="20"/>
        <v>396</v>
      </c>
      <c r="P235" s="69">
        <f t="shared" si="21"/>
        <v>37972.602739726026</v>
      </c>
      <c r="Q235" s="68">
        <v>43159</v>
      </c>
      <c r="R235" s="47">
        <f t="shared" si="22"/>
        <v>28</v>
      </c>
      <c r="S235" s="69">
        <f t="shared" si="23"/>
        <v>2684.9315068493152</v>
      </c>
    </row>
    <row r="236" spans="1:19" s="47" customFormat="1" x14ac:dyDescent="0.25">
      <c r="A236" s="39">
        <v>234</v>
      </c>
      <c r="B236" s="39" t="s">
        <v>8</v>
      </c>
      <c r="C236" s="39" t="s">
        <v>287</v>
      </c>
      <c r="D236" s="39" t="s">
        <v>29</v>
      </c>
      <c r="E236" s="39" t="s">
        <v>9</v>
      </c>
      <c r="F236" s="39"/>
      <c r="G236" s="39" t="s">
        <v>432</v>
      </c>
      <c r="H236" s="40"/>
      <c r="I236" s="80">
        <v>42735</v>
      </c>
      <c r="J236" s="31">
        <v>70000</v>
      </c>
      <c r="K236" s="39" t="s">
        <v>618</v>
      </c>
      <c r="L236" s="47">
        <f t="shared" si="24"/>
        <v>730</v>
      </c>
      <c r="M236" s="67">
        <f t="shared" si="19"/>
        <v>95.890410958904113</v>
      </c>
      <c r="N236" s="68">
        <v>43131</v>
      </c>
      <c r="O236" s="47">
        <f t="shared" si="20"/>
        <v>396</v>
      </c>
      <c r="P236" s="69">
        <f t="shared" si="21"/>
        <v>37972.602739726026</v>
      </c>
      <c r="Q236" s="68">
        <v>43159</v>
      </c>
      <c r="R236" s="47">
        <f t="shared" si="22"/>
        <v>28</v>
      </c>
      <c r="S236" s="69">
        <f t="shared" si="23"/>
        <v>2684.9315068493152</v>
      </c>
    </row>
    <row r="237" spans="1:19" s="47" customFormat="1" x14ac:dyDescent="0.25">
      <c r="A237" s="39">
        <v>235</v>
      </c>
      <c r="B237" s="39" t="s">
        <v>8</v>
      </c>
      <c r="C237" s="39" t="s">
        <v>287</v>
      </c>
      <c r="D237" s="39" t="s">
        <v>31</v>
      </c>
      <c r="E237" s="39" t="s">
        <v>9</v>
      </c>
      <c r="F237" s="39"/>
      <c r="G237" s="39" t="s">
        <v>433</v>
      </c>
      <c r="H237" s="40"/>
      <c r="I237" s="80">
        <v>42735</v>
      </c>
      <c r="J237" s="31">
        <v>70000</v>
      </c>
      <c r="K237" s="39" t="s">
        <v>618</v>
      </c>
      <c r="L237" s="47">
        <f t="shared" si="24"/>
        <v>730</v>
      </c>
      <c r="M237" s="67">
        <f t="shared" si="19"/>
        <v>95.890410958904113</v>
      </c>
      <c r="N237" s="68">
        <v>43131</v>
      </c>
      <c r="O237" s="47">
        <f t="shared" si="20"/>
        <v>396</v>
      </c>
      <c r="P237" s="69">
        <f t="shared" si="21"/>
        <v>37972.602739726026</v>
      </c>
      <c r="Q237" s="68">
        <v>43159</v>
      </c>
      <c r="R237" s="47">
        <f t="shared" si="22"/>
        <v>28</v>
      </c>
      <c r="S237" s="69">
        <f t="shared" si="23"/>
        <v>2684.9315068493152</v>
      </c>
    </row>
    <row r="238" spans="1:19" s="47" customFormat="1" x14ac:dyDescent="0.25">
      <c r="A238" s="39">
        <v>236</v>
      </c>
      <c r="B238" s="39" t="s">
        <v>8</v>
      </c>
      <c r="C238" s="39" t="s">
        <v>287</v>
      </c>
      <c r="D238" s="39" t="s">
        <v>57</v>
      </c>
      <c r="E238" s="39" t="s">
        <v>9</v>
      </c>
      <c r="F238" s="39"/>
      <c r="G238" s="39" t="s">
        <v>434</v>
      </c>
      <c r="H238" s="40"/>
      <c r="I238" s="80">
        <v>42735</v>
      </c>
      <c r="J238" s="31">
        <v>70000</v>
      </c>
      <c r="K238" s="39" t="s">
        <v>618</v>
      </c>
      <c r="L238" s="47">
        <f t="shared" si="24"/>
        <v>730</v>
      </c>
      <c r="M238" s="67">
        <f t="shared" si="19"/>
        <v>95.890410958904113</v>
      </c>
      <c r="N238" s="68">
        <v>43131</v>
      </c>
      <c r="O238" s="47">
        <f t="shared" si="20"/>
        <v>396</v>
      </c>
      <c r="P238" s="69">
        <f t="shared" si="21"/>
        <v>37972.602739726026</v>
      </c>
      <c r="Q238" s="68">
        <v>43159</v>
      </c>
      <c r="R238" s="47">
        <f t="shared" si="22"/>
        <v>28</v>
      </c>
      <c r="S238" s="69">
        <f t="shared" si="23"/>
        <v>2684.9315068493152</v>
      </c>
    </row>
    <row r="239" spans="1:19" s="47" customFormat="1" x14ac:dyDescent="0.25">
      <c r="A239" s="39">
        <v>237</v>
      </c>
      <c r="B239" s="39" t="s">
        <v>8</v>
      </c>
      <c r="C239" s="39" t="s">
        <v>287</v>
      </c>
      <c r="D239" s="39" t="s">
        <v>59</v>
      </c>
      <c r="E239" s="39" t="s">
        <v>9</v>
      </c>
      <c r="F239" s="39"/>
      <c r="G239" s="39" t="s">
        <v>435</v>
      </c>
      <c r="H239" s="40"/>
      <c r="I239" s="80">
        <v>42735</v>
      </c>
      <c r="J239" s="31">
        <v>70000</v>
      </c>
      <c r="K239" s="39" t="s">
        <v>618</v>
      </c>
      <c r="L239" s="47">
        <f t="shared" si="24"/>
        <v>730</v>
      </c>
      <c r="M239" s="67">
        <f t="shared" si="19"/>
        <v>95.890410958904113</v>
      </c>
      <c r="N239" s="68">
        <v>43131</v>
      </c>
      <c r="O239" s="47">
        <f t="shared" si="20"/>
        <v>396</v>
      </c>
      <c r="P239" s="69">
        <f t="shared" si="21"/>
        <v>37972.602739726026</v>
      </c>
      <c r="Q239" s="68">
        <v>43159</v>
      </c>
      <c r="R239" s="47">
        <f t="shared" si="22"/>
        <v>28</v>
      </c>
      <c r="S239" s="69">
        <f t="shared" si="23"/>
        <v>2684.9315068493152</v>
      </c>
    </row>
    <row r="240" spans="1:19" s="47" customFormat="1" x14ac:dyDescent="0.25">
      <c r="A240" s="39">
        <v>238</v>
      </c>
      <c r="B240" s="39" t="s">
        <v>8</v>
      </c>
      <c r="C240" s="39" t="s">
        <v>287</v>
      </c>
      <c r="D240" s="39" t="s">
        <v>61</v>
      </c>
      <c r="E240" s="39" t="s">
        <v>9</v>
      </c>
      <c r="F240" s="39"/>
      <c r="G240" s="39" t="s">
        <v>436</v>
      </c>
      <c r="H240" s="40"/>
      <c r="I240" s="80">
        <v>42735</v>
      </c>
      <c r="J240" s="31">
        <v>70000</v>
      </c>
      <c r="K240" s="39" t="s">
        <v>618</v>
      </c>
      <c r="L240" s="47">
        <f t="shared" si="24"/>
        <v>730</v>
      </c>
      <c r="M240" s="67">
        <f t="shared" si="19"/>
        <v>95.890410958904113</v>
      </c>
      <c r="N240" s="68">
        <v>43131</v>
      </c>
      <c r="O240" s="47">
        <f t="shared" si="20"/>
        <v>396</v>
      </c>
      <c r="P240" s="69">
        <f t="shared" si="21"/>
        <v>37972.602739726026</v>
      </c>
      <c r="Q240" s="68">
        <v>43159</v>
      </c>
      <c r="R240" s="47">
        <f t="shared" si="22"/>
        <v>28</v>
      </c>
      <c r="S240" s="69">
        <f t="shared" si="23"/>
        <v>2684.9315068493152</v>
      </c>
    </row>
    <row r="241" spans="1:19" s="47" customFormat="1" x14ac:dyDescent="0.25">
      <c r="A241" s="39">
        <v>239</v>
      </c>
      <c r="B241" s="39" t="s">
        <v>8</v>
      </c>
      <c r="C241" s="39" t="s">
        <v>287</v>
      </c>
      <c r="D241" s="39" t="s">
        <v>63</v>
      </c>
      <c r="E241" s="39" t="s">
        <v>9</v>
      </c>
      <c r="F241" s="39"/>
      <c r="G241" s="39" t="s">
        <v>437</v>
      </c>
      <c r="H241" s="40"/>
      <c r="I241" s="80">
        <v>42735</v>
      </c>
      <c r="J241" s="31">
        <v>70000</v>
      </c>
      <c r="K241" s="39" t="s">
        <v>618</v>
      </c>
      <c r="L241" s="47">
        <f t="shared" si="24"/>
        <v>730</v>
      </c>
      <c r="M241" s="67">
        <f t="shared" si="19"/>
        <v>95.890410958904113</v>
      </c>
      <c r="N241" s="68">
        <v>43131</v>
      </c>
      <c r="O241" s="47">
        <f t="shared" si="20"/>
        <v>396</v>
      </c>
      <c r="P241" s="69">
        <f t="shared" si="21"/>
        <v>37972.602739726026</v>
      </c>
      <c r="Q241" s="68">
        <v>43159</v>
      </c>
      <c r="R241" s="47">
        <f t="shared" si="22"/>
        <v>28</v>
      </c>
      <c r="S241" s="69">
        <f t="shared" si="23"/>
        <v>2684.9315068493152</v>
      </c>
    </row>
    <row r="242" spans="1:19" s="47" customFormat="1" x14ac:dyDescent="0.25">
      <c r="A242" s="39">
        <v>240</v>
      </c>
      <c r="B242" s="39" t="s">
        <v>8</v>
      </c>
      <c r="C242" s="39" t="s">
        <v>287</v>
      </c>
      <c r="D242" s="39" t="s">
        <v>65</v>
      </c>
      <c r="E242" s="39" t="s">
        <v>9</v>
      </c>
      <c r="F242" s="39"/>
      <c r="G242" s="39" t="s">
        <v>438</v>
      </c>
      <c r="H242" s="40"/>
      <c r="I242" s="80">
        <v>42735</v>
      </c>
      <c r="J242" s="31">
        <v>70000</v>
      </c>
      <c r="K242" s="39" t="s">
        <v>618</v>
      </c>
      <c r="L242" s="47">
        <f t="shared" si="24"/>
        <v>730</v>
      </c>
      <c r="M242" s="67">
        <f t="shared" si="19"/>
        <v>95.890410958904113</v>
      </c>
      <c r="N242" s="68">
        <v>43131</v>
      </c>
      <c r="O242" s="47">
        <f t="shared" si="20"/>
        <v>396</v>
      </c>
      <c r="P242" s="69">
        <f t="shared" si="21"/>
        <v>37972.602739726026</v>
      </c>
      <c r="Q242" s="68">
        <v>43159</v>
      </c>
      <c r="R242" s="47">
        <f t="shared" si="22"/>
        <v>28</v>
      </c>
      <c r="S242" s="69">
        <f t="shared" si="23"/>
        <v>2684.9315068493152</v>
      </c>
    </row>
    <row r="243" spans="1:19" s="47" customFormat="1" x14ac:dyDescent="0.25">
      <c r="A243" s="39">
        <v>241</v>
      </c>
      <c r="B243" s="39" t="s">
        <v>8</v>
      </c>
      <c r="C243" s="39" t="s">
        <v>287</v>
      </c>
      <c r="D243" s="39" t="s">
        <v>7</v>
      </c>
      <c r="E243" s="39" t="s">
        <v>32</v>
      </c>
      <c r="F243" s="39"/>
      <c r="G243" s="39" t="s">
        <v>288</v>
      </c>
      <c r="H243" s="40"/>
      <c r="I243" s="80">
        <v>42735</v>
      </c>
      <c r="J243" s="31">
        <v>70000</v>
      </c>
      <c r="K243" s="39" t="s">
        <v>618</v>
      </c>
      <c r="L243" s="47">
        <f t="shared" si="24"/>
        <v>730</v>
      </c>
      <c r="M243" s="67">
        <f t="shared" si="19"/>
        <v>95.890410958904113</v>
      </c>
      <c r="N243" s="68">
        <v>43131</v>
      </c>
      <c r="O243" s="47">
        <f t="shared" si="20"/>
        <v>396</v>
      </c>
      <c r="P243" s="69">
        <f t="shared" si="21"/>
        <v>37972.602739726026</v>
      </c>
      <c r="Q243" s="68">
        <v>43159</v>
      </c>
      <c r="R243" s="47">
        <f t="shared" si="22"/>
        <v>28</v>
      </c>
      <c r="S243" s="69">
        <f t="shared" si="23"/>
        <v>2684.9315068493152</v>
      </c>
    </row>
    <row r="244" spans="1:19" s="47" customFormat="1" x14ac:dyDescent="0.25">
      <c r="A244" s="39">
        <v>242</v>
      </c>
      <c r="B244" s="39" t="s">
        <v>8</v>
      </c>
      <c r="C244" s="39" t="s">
        <v>287</v>
      </c>
      <c r="D244" s="39" t="s">
        <v>13</v>
      </c>
      <c r="E244" s="39" t="s">
        <v>32</v>
      </c>
      <c r="F244" s="39"/>
      <c r="G244" s="39" t="s">
        <v>289</v>
      </c>
      <c r="H244" s="40"/>
      <c r="I244" s="80">
        <v>42735</v>
      </c>
      <c r="J244" s="31">
        <v>70000</v>
      </c>
      <c r="K244" s="39" t="s">
        <v>618</v>
      </c>
      <c r="L244" s="47">
        <f t="shared" si="24"/>
        <v>730</v>
      </c>
      <c r="M244" s="67">
        <f t="shared" si="19"/>
        <v>95.890410958904113</v>
      </c>
      <c r="N244" s="68">
        <v>43131</v>
      </c>
      <c r="O244" s="47">
        <f t="shared" si="20"/>
        <v>396</v>
      </c>
      <c r="P244" s="69">
        <f t="shared" si="21"/>
        <v>37972.602739726026</v>
      </c>
      <c r="Q244" s="68">
        <v>43159</v>
      </c>
      <c r="R244" s="47">
        <f t="shared" si="22"/>
        <v>28</v>
      </c>
      <c r="S244" s="69">
        <f t="shared" si="23"/>
        <v>2684.9315068493152</v>
      </c>
    </row>
    <row r="245" spans="1:19" s="47" customFormat="1" x14ac:dyDescent="0.25">
      <c r="A245" s="39">
        <v>243</v>
      </c>
      <c r="B245" s="39" t="s">
        <v>8</v>
      </c>
      <c r="C245" s="39" t="s">
        <v>287</v>
      </c>
      <c r="D245" s="39" t="s">
        <v>14</v>
      </c>
      <c r="E245" s="39" t="s">
        <v>32</v>
      </c>
      <c r="F245" s="39"/>
      <c r="G245" s="39" t="s">
        <v>290</v>
      </c>
      <c r="H245" s="40"/>
      <c r="I245" s="80">
        <v>42735</v>
      </c>
      <c r="J245" s="31">
        <v>70000</v>
      </c>
      <c r="K245" s="39" t="s">
        <v>618</v>
      </c>
      <c r="L245" s="47">
        <f t="shared" si="24"/>
        <v>730</v>
      </c>
      <c r="M245" s="67">
        <f t="shared" si="19"/>
        <v>95.890410958904113</v>
      </c>
      <c r="N245" s="68">
        <v>43131</v>
      </c>
      <c r="O245" s="47">
        <f t="shared" si="20"/>
        <v>396</v>
      </c>
      <c r="P245" s="69">
        <f t="shared" si="21"/>
        <v>37972.602739726026</v>
      </c>
      <c r="Q245" s="68">
        <v>43159</v>
      </c>
      <c r="R245" s="47">
        <f t="shared" si="22"/>
        <v>28</v>
      </c>
      <c r="S245" s="69">
        <f t="shared" si="23"/>
        <v>2684.9315068493152</v>
      </c>
    </row>
    <row r="246" spans="1:19" s="47" customFormat="1" x14ac:dyDescent="0.25">
      <c r="A246" s="39">
        <v>244</v>
      </c>
      <c r="B246" s="39" t="s">
        <v>8</v>
      </c>
      <c r="C246" s="39" t="s">
        <v>287</v>
      </c>
      <c r="D246" s="39" t="s">
        <v>15</v>
      </c>
      <c r="E246" s="39" t="s">
        <v>32</v>
      </c>
      <c r="F246" s="39"/>
      <c r="G246" s="39" t="s">
        <v>291</v>
      </c>
      <c r="H246" s="40"/>
      <c r="I246" s="80">
        <v>42735</v>
      </c>
      <c r="J246" s="31">
        <v>70000</v>
      </c>
      <c r="K246" s="39" t="s">
        <v>618</v>
      </c>
      <c r="L246" s="47">
        <f t="shared" si="24"/>
        <v>730</v>
      </c>
      <c r="M246" s="67">
        <f t="shared" si="19"/>
        <v>95.890410958904113</v>
      </c>
      <c r="N246" s="68">
        <v>43131</v>
      </c>
      <c r="O246" s="47">
        <f t="shared" si="20"/>
        <v>396</v>
      </c>
      <c r="P246" s="69">
        <f t="shared" si="21"/>
        <v>37972.602739726026</v>
      </c>
      <c r="Q246" s="68">
        <v>43159</v>
      </c>
      <c r="R246" s="47">
        <f t="shared" si="22"/>
        <v>28</v>
      </c>
      <c r="S246" s="69">
        <f t="shared" si="23"/>
        <v>2684.9315068493152</v>
      </c>
    </row>
    <row r="247" spans="1:19" s="47" customFormat="1" x14ac:dyDescent="0.25">
      <c r="A247" s="39">
        <v>245</v>
      </c>
      <c r="B247" s="39" t="s">
        <v>8</v>
      </c>
      <c r="C247" s="39" t="s">
        <v>287</v>
      </c>
      <c r="D247" s="39" t="s">
        <v>16</v>
      </c>
      <c r="E247" s="39" t="s">
        <v>32</v>
      </c>
      <c r="F247" s="39"/>
      <c r="G247" s="39" t="s">
        <v>292</v>
      </c>
      <c r="H247" s="40"/>
      <c r="I247" s="80">
        <v>42735</v>
      </c>
      <c r="J247" s="31">
        <v>70000</v>
      </c>
      <c r="K247" s="39" t="s">
        <v>618</v>
      </c>
      <c r="L247" s="47">
        <f t="shared" si="24"/>
        <v>730</v>
      </c>
      <c r="M247" s="67">
        <f t="shared" si="19"/>
        <v>95.890410958904113</v>
      </c>
      <c r="N247" s="68">
        <v>43131</v>
      </c>
      <c r="O247" s="47">
        <f t="shared" si="20"/>
        <v>396</v>
      </c>
      <c r="P247" s="69">
        <f t="shared" si="21"/>
        <v>37972.602739726026</v>
      </c>
      <c r="Q247" s="68">
        <v>43159</v>
      </c>
      <c r="R247" s="47">
        <f t="shared" si="22"/>
        <v>28</v>
      </c>
      <c r="S247" s="69">
        <f t="shared" si="23"/>
        <v>2684.9315068493152</v>
      </c>
    </row>
    <row r="248" spans="1:19" s="47" customFormat="1" x14ac:dyDescent="0.25">
      <c r="A248" s="39">
        <v>246</v>
      </c>
      <c r="B248" s="39" t="s">
        <v>8</v>
      </c>
      <c r="C248" s="39" t="s">
        <v>287</v>
      </c>
      <c r="D248" s="39" t="s">
        <v>17</v>
      </c>
      <c r="E248" s="39" t="s">
        <v>32</v>
      </c>
      <c r="F248" s="39"/>
      <c r="G248" s="39" t="s">
        <v>293</v>
      </c>
      <c r="H248" s="40"/>
      <c r="I248" s="80">
        <v>42735</v>
      </c>
      <c r="J248" s="31">
        <v>70000</v>
      </c>
      <c r="K248" s="39" t="s">
        <v>618</v>
      </c>
      <c r="L248" s="47">
        <f t="shared" si="24"/>
        <v>730</v>
      </c>
      <c r="M248" s="67">
        <f t="shared" si="19"/>
        <v>95.890410958904113</v>
      </c>
      <c r="N248" s="68">
        <v>43131</v>
      </c>
      <c r="O248" s="47">
        <f t="shared" si="20"/>
        <v>396</v>
      </c>
      <c r="P248" s="69">
        <f t="shared" si="21"/>
        <v>37972.602739726026</v>
      </c>
      <c r="Q248" s="68">
        <v>43159</v>
      </c>
      <c r="R248" s="47">
        <f t="shared" si="22"/>
        <v>28</v>
      </c>
      <c r="S248" s="69">
        <f t="shared" si="23"/>
        <v>2684.9315068493152</v>
      </c>
    </row>
    <row r="249" spans="1:19" s="47" customFormat="1" x14ac:dyDescent="0.25">
      <c r="A249" s="39">
        <v>247</v>
      </c>
      <c r="B249" s="39" t="s">
        <v>8</v>
      </c>
      <c r="C249" s="39" t="s">
        <v>287</v>
      </c>
      <c r="D249" s="39" t="s">
        <v>18</v>
      </c>
      <c r="E249" s="39" t="s">
        <v>32</v>
      </c>
      <c r="F249" s="39"/>
      <c r="G249" s="39" t="s">
        <v>294</v>
      </c>
      <c r="H249" s="40"/>
      <c r="I249" s="80">
        <v>42735</v>
      </c>
      <c r="J249" s="31">
        <v>70000</v>
      </c>
      <c r="K249" s="39" t="s">
        <v>618</v>
      </c>
      <c r="L249" s="47">
        <f t="shared" si="24"/>
        <v>730</v>
      </c>
      <c r="M249" s="67">
        <f t="shared" si="19"/>
        <v>95.890410958904113</v>
      </c>
      <c r="N249" s="68">
        <v>43131</v>
      </c>
      <c r="O249" s="47">
        <f t="shared" si="20"/>
        <v>396</v>
      </c>
      <c r="P249" s="69">
        <f t="shared" si="21"/>
        <v>37972.602739726026</v>
      </c>
      <c r="Q249" s="68">
        <v>43159</v>
      </c>
      <c r="R249" s="47">
        <f t="shared" si="22"/>
        <v>28</v>
      </c>
      <c r="S249" s="69">
        <f t="shared" si="23"/>
        <v>2684.9315068493152</v>
      </c>
    </row>
    <row r="250" spans="1:19" s="47" customFormat="1" x14ac:dyDescent="0.25">
      <c r="A250" s="39">
        <v>248</v>
      </c>
      <c r="B250" s="39" t="s">
        <v>8</v>
      </c>
      <c r="C250" s="39" t="s">
        <v>287</v>
      </c>
      <c r="D250" s="39" t="s">
        <v>19</v>
      </c>
      <c r="E250" s="39" t="s">
        <v>32</v>
      </c>
      <c r="F250" s="39"/>
      <c r="G250" s="39" t="s">
        <v>295</v>
      </c>
      <c r="H250" s="40"/>
      <c r="I250" s="80">
        <v>42735</v>
      </c>
      <c r="J250" s="31">
        <v>70000</v>
      </c>
      <c r="K250" s="39" t="s">
        <v>618</v>
      </c>
      <c r="L250" s="47">
        <f t="shared" si="24"/>
        <v>730</v>
      </c>
      <c r="M250" s="67">
        <f t="shared" si="19"/>
        <v>95.890410958904113</v>
      </c>
      <c r="N250" s="68">
        <v>43131</v>
      </c>
      <c r="O250" s="47">
        <f t="shared" si="20"/>
        <v>396</v>
      </c>
      <c r="P250" s="69">
        <f t="shared" si="21"/>
        <v>37972.602739726026</v>
      </c>
      <c r="Q250" s="68">
        <v>43159</v>
      </c>
      <c r="R250" s="47">
        <f t="shared" si="22"/>
        <v>28</v>
      </c>
      <c r="S250" s="69">
        <f t="shared" si="23"/>
        <v>2684.9315068493152</v>
      </c>
    </row>
    <row r="251" spans="1:19" s="47" customFormat="1" x14ac:dyDescent="0.25">
      <c r="A251" s="39">
        <v>249</v>
      </c>
      <c r="B251" s="39" t="s">
        <v>8</v>
      </c>
      <c r="C251" s="39" t="s">
        <v>287</v>
      </c>
      <c r="D251" s="39" t="s">
        <v>20</v>
      </c>
      <c r="E251" s="39" t="s">
        <v>32</v>
      </c>
      <c r="F251" s="39"/>
      <c r="G251" s="39" t="s">
        <v>296</v>
      </c>
      <c r="H251" s="40"/>
      <c r="I251" s="80">
        <v>42735</v>
      </c>
      <c r="J251" s="31">
        <v>70000</v>
      </c>
      <c r="K251" s="39" t="s">
        <v>618</v>
      </c>
      <c r="L251" s="47">
        <f t="shared" si="24"/>
        <v>730</v>
      </c>
      <c r="M251" s="67">
        <f t="shared" si="19"/>
        <v>95.890410958904113</v>
      </c>
      <c r="N251" s="68">
        <v>43131</v>
      </c>
      <c r="O251" s="47">
        <f t="shared" si="20"/>
        <v>396</v>
      </c>
      <c r="P251" s="69">
        <f t="shared" si="21"/>
        <v>37972.602739726026</v>
      </c>
      <c r="Q251" s="68">
        <v>43159</v>
      </c>
      <c r="R251" s="47">
        <f t="shared" si="22"/>
        <v>28</v>
      </c>
      <c r="S251" s="69">
        <f t="shared" si="23"/>
        <v>2684.9315068493152</v>
      </c>
    </row>
    <row r="252" spans="1:19" s="47" customFormat="1" x14ac:dyDescent="0.25">
      <c r="A252" s="39">
        <v>250</v>
      </c>
      <c r="B252" s="39" t="s">
        <v>8</v>
      </c>
      <c r="C252" s="39" t="s">
        <v>442</v>
      </c>
      <c r="D252" s="39" t="s">
        <v>7</v>
      </c>
      <c r="E252" s="39" t="s">
        <v>9</v>
      </c>
      <c r="F252" s="39"/>
      <c r="G252" s="39" t="s">
        <v>443</v>
      </c>
      <c r="H252" s="40"/>
      <c r="I252" s="80">
        <v>43118</v>
      </c>
      <c r="J252" s="31">
        <v>95000</v>
      </c>
      <c r="K252" s="39" t="s">
        <v>618</v>
      </c>
      <c r="L252" s="47">
        <f t="shared" si="24"/>
        <v>730</v>
      </c>
      <c r="M252" s="67">
        <f t="shared" si="19"/>
        <v>130.13698630136986</v>
      </c>
      <c r="N252" s="68">
        <v>43131</v>
      </c>
      <c r="O252" s="47">
        <f t="shared" si="20"/>
        <v>13</v>
      </c>
      <c r="P252" s="69">
        <f t="shared" si="21"/>
        <v>1691.7808219178082</v>
      </c>
      <c r="Q252" s="68">
        <v>43159</v>
      </c>
      <c r="R252" s="47">
        <f t="shared" si="22"/>
        <v>28</v>
      </c>
      <c r="S252" s="69">
        <f t="shared" si="23"/>
        <v>3643.8356164383558</v>
      </c>
    </row>
    <row r="253" spans="1:19" s="47" customFormat="1" x14ac:dyDescent="0.25">
      <c r="A253" s="39">
        <v>251</v>
      </c>
      <c r="B253" s="39" t="s">
        <v>8</v>
      </c>
      <c r="C253" s="39" t="s">
        <v>442</v>
      </c>
      <c r="D253" s="39" t="s">
        <v>13</v>
      </c>
      <c r="E253" s="39" t="s">
        <v>9</v>
      </c>
      <c r="F253" s="39"/>
      <c r="G253" s="39" t="s">
        <v>444</v>
      </c>
      <c r="H253" s="40"/>
      <c r="I253" s="80">
        <v>43118</v>
      </c>
      <c r="J253" s="31">
        <v>95000</v>
      </c>
      <c r="K253" s="39" t="s">
        <v>618</v>
      </c>
      <c r="L253" s="47">
        <f t="shared" si="24"/>
        <v>730</v>
      </c>
      <c r="M253" s="67">
        <f t="shared" si="19"/>
        <v>130.13698630136986</v>
      </c>
      <c r="N253" s="68">
        <v>43131</v>
      </c>
      <c r="O253" s="47">
        <f t="shared" si="20"/>
        <v>13</v>
      </c>
      <c r="P253" s="69">
        <f t="shared" si="21"/>
        <v>1691.7808219178082</v>
      </c>
      <c r="Q253" s="68">
        <v>43159</v>
      </c>
      <c r="R253" s="47">
        <f t="shared" si="22"/>
        <v>28</v>
      </c>
      <c r="S253" s="69">
        <f t="shared" si="23"/>
        <v>3643.8356164383558</v>
      </c>
    </row>
    <row r="254" spans="1:19" s="47" customFormat="1" x14ac:dyDescent="0.25">
      <c r="A254" s="39">
        <v>252</v>
      </c>
      <c r="B254" s="39" t="s">
        <v>8</v>
      </c>
      <c r="C254" s="39" t="s">
        <v>442</v>
      </c>
      <c r="D254" s="39" t="s">
        <v>14</v>
      </c>
      <c r="E254" s="39" t="s">
        <v>9</v>
      </c>
      <c r="F254" s="39"/>
      <c r="G254" s="39" t="s">
        <v>445</v>
      </c>
      <c r="H254" s="40"/>
      <c r="I254" s="80">
        <v>43118</v>
      </c>
      <c r="J254" s="31">
        <v>95000</v>
      </c>
      <c r="K254" s="39" t="s">
        <v>618</v>
      </c>
      <c r="L254" s="47">
        <f t="shared" si="24"/>
        <v>730</v>
      </c>
      <c r="M254" s="67">
        <f t="shared" si="19"/>
        <v>130.13698630136986</v>
      </c>
      <c r="N254" s="68">
        <v>43131</v>
      </c>
      <c r="O254" s="47">
        <f t="shared" si="20"/>
        <v>13</v>
      </c>
      <c r="P254" s="69">
        <f t="shared" si="21"/>
        <v>1691.7808219178082</v>
      </c>
      <c r="Q254" s="68">
        <v>43159</v>
      </c>
      <c r="R254" s="47">
        <f t="shared" si="22"/>
        <v>28</v>
      </c>
      <c r="S254" s="69">
        <f t="shared" si="23"/>
        <v>3643.8356164383558</v>
      </c>
    </row>
    <row r="255" spans="1:19" s="47" customFormat="1" x14ac:dyDescent="0.25">
      <c r="A255" s="39">
        <v>253</v>
      </c>
      <c r="B255" s="39" t="s">
        <v>8</v>
      </c>
      <c r="C255" s="39" t="s">
        <v>442</v>
      </c>
      <c r="D255" s="39" t="s">
        <v>15</v>
      </c>
      <c r="E255" s="39" t="s">
        <v>9</v>
      </c>
      <c r="F255" s="39"/>
      <c r="G255" s="39" t="s">
        <v>446</v>
      </c>
      <c r="H255" s="40"/>
      <c r="I255" s="80">
        <v>43118</v>
      </c>
      <c r="J255" s="31">
        <v>95000</v>
      </c>
      <c r="K255" s="39" t="s">
        <v>618</v>
      </c>
      <c r="L255" s="47">
        <f t="shared" si="24"/>
        <v>730</v>
      </c>
      <c r="M255" s="67">
        <f t="shared" si="19"/>
        <v>130.13698630136986</v>
      </c>
      <c r="N255" s="68">
        <v>43131</v>
      </c>
      <c r="O255" s="47">
        <f t="shared" si="20"/>
        <v>13</v>
      </c>
      <c r="P255" s="69">
        <f t="shared" si="21"/>
        <v>1691.7808219178082</v>
      </c>
      <c r="Q255" s="68">
        <v>43159</v>
      </c>
      <c r="R255" s="47">
        <f t="shared" si="22"/>
        <v>28</v>
      </c>
      <c r="S255" s="69">
        <f t="shared" si="23"/>
        <v>3643.8356164383558</v>
      </c>
    </row>
    <row r="256" spans="1:19" s="47" customFormat="1" x14ac:dyDescent="0.25">
      <c r="A256" s="39">
        <v>254</v>
      </c>
      <c r="B256" s="39" t="s">
        <v>8</v>
      </c>
      <c r="C256" s="39" t="s">
        <v>442</v>
      </c>
      <c r="D256" s="39" t="s">
        <v>16</v>
      </c>
      <c r="E256" s="39" t="s">
        <v>9</v>
      </c>
      <c r="F256" s="39"/>
      <c r="G256" s="39" t="s">
        <v>447</v>
      </c>
      <c r="H256" s="40"/>
      <c r="I256" s="80">
        <v>43118</v>
      </c>
      <c r="J256" s="31">
        <v>95000</v>
      </c>
      <c r="K256" s="39" t="s">
        <v>618</v>
      </c>
      <c r="L256" s="47">
        <f t="shared" si="24"/>
        <v>730</v>
      </c>
      <c r="M256" s="67">
        <f t="shared" si="19"/>
        <v>130.13698630136986</v>
      </c>
      <c r="N256" s="68">
        <v>43131</v>
      </c>
      <c r="O256" s="47">
        <f t="shared" si="20"/>
        <v>13</v>
      </c>
      <c r="P256" s="69">
        <f t="shared" si="21"/>
        <v>1691.7808219178082</v>
      </c>
      <c r="Q256" s="68">
        <v>43159</v>
      </c>
      <c r="R256" s="47">
        <f t="shared" si="22"/>
        <v>28</v>
      </c>
      <c r="S256" s="69">
        <f t="shared" si="23"/>
        <v>3643.8356164383558</v>
      </c>
    </row>
    <row r="257" spans="1:19" s="47" customFormat="1" x14ac:dyDescent="0.25">
      <c r="A257" s="39">
        <v>255</v>
      </c>
      <c r="B257" s="39" t="s">
        <v>8</v>
      </c>
      <c r="C257" s="39" t="s">
        <v>442</v>
      </c>
      <c r="D257" s="39" t="s">
        <v>17</v>
      </c>
      <c r="E257" s="39" t="s">
        <v>9</v>
      </c>
      <c r="F257" s="39"/>
      <c r="G257" s="39" t="s">
        <v>448</v>
      </c>
      <c r="H257" s="40"/>
      <c r="I257" s="80">
        <v>43118</v>
      </c>
      <c r="J257" s="31">
        <v>95000</v>
      </c>
      <c r="K257" s="39" t="s">
        <v>618</v>
      </c>
      <c r="L257" s="47">
        <f t="shared" si="24"/>
        <v>730</v>
      </c>
      <c r="M257" s="67">
        <f t="shared" si="19"/>
        <v>130.13698630136986</v>
      </c>
      <c r="N257" s="68">
        <v>43131</v>
      </c>
      <c r="O257" s="47">
        <f t="shared" si="20"/>
        <v>13</v>
      </c>
      <c r="P257" s="69">
        <f t="shared" si="21"/>
        <v>1691.7808219178082</v>
      </c>
      <c r="Q257" s="68">
        <v>43159</v>
      </c>
      <c r="R257" s="47">
        <f t="shared" si="22"/>
        <v>28</v>
      </c>
      <c r="S257" s="69">
        <f t="shared" si="23"/>
        <v>3643.8356164383558</v>
      </c>
    </row>
    <row r="258" spans="1:19" s="47" customFormat="1" x14ac:dyDescent="0.25">
      <c r="A258" s="39">
        <v>256</v>
      </c>
      <c r="B258" s="39" t="s">
        <v>8</v>
      </c>
      <c r="C258" s="39" t="s">
        <v>442</v>
      </c>
      <c r="D258" s="39" t="s">
        <v>18</v>
      </c>
      <c r="E258" s="39" t="s">
        <v>9</v>
      </c>
      <c r="F258" s="39"/>
      <c r="G258" s="39" t="s">
        <v>449</v>
      </c>
      <c r="H258" s="40"/>
      <c r="I258" s="80">
        <v>43136</v>
      </c>
      <c r="J258" s="31">
        <v>95000</v>
      </c>
      <c r="K258" s="39" t="s">
        <v>618</v>
      </c>
      <c r="L258" s="47">
        <f t="shared" si="24"/>
        <v>730</v>
      </c>
      <c r="M258" s="67">
        <f t="shared" si="19"/>
        <v>130.13698630136986</v>
      </c>
      <c r="N258" s="68">
        <v>43131</v>
      </c>
      <c r="O258" s="47">
        <v>0</v>
      </c>
      <c r="P258" s="69">
        <f t="shared" si="21"/>
        <v>0</v>
      </c>
      <c r="Q258" s="68">
        <v>43159</v>
      </c>
      <c r="R258" s="47">
        <f t="shared" si="22"/>
        <v>28</v>
      </c>
      <c r="S258" s="69">
        <f t="shared" si="23"/>
        <v>3643.8356164383558</v>
      </c>
    </row>
    <row r="259" spans="1:19" s="47" customFormat="1" x14ac:dyDescent="0.25">
      <c r="A259" s="39">
        <v>257</v>
      </c>
      <c r="B259" s="39" t="s">
        <v>8</v>
      </c>
      <c r="C259" s="39" t="s">
        <v>442</v>
      </c>
      <c r="D259" s="39" t="s">
        <v>19</v>
      </c>
      <c r="E259" s="39" t="s">
        <v>9</v>
      </c>
      <c r="F259" s="39"/>
      <c r="G259" s="39" t="s">
        <v>450</v>
      </c>
      <c r="H259" s="40"/>
      <c r="I259" s="80">
        <v>43136</v>
      </c>
      <c r="J259" s="31">
        <v>95000</v>
      </c>
      <c r="K259" s="39" t="s">
        <v>618</v>
      </c>
      <c r="L259" s="47">
        <f t="shared" si="24"/>
        <v>730</v>
      </c>
      <c r="M259" s="67">
        <f t="shared" si="19"/>
        <v>130.13698630136986</v>
      </c>
      <c r="N259" s="68">
        <v>43131</v>
      </c>
      <c r="O259" s="47">
        <v>0</v>
      </c>
      <c r="P259" s="69">
        <f t="shared" si="21"/>
        <v>0</v>
      </c>
      <c r="Q259" s="68">
        <v>43159</v>
      </c>
      <c r="R259" s="47">
        <f t="shared" si="22"/>
        <v>28</v>
      </c>
      <c r="S259" s="69">
        <f t="shared" si="23"/>
        <v>3643.8356164383558</v>
      </c>
    </row>
    <row r="260" spans="1:19" s="47" customFormat="1" x14ac:dyDescent="0.25">
      <c r="A260" s="39">
        <v>258</v>
      </c>
      <c r="B260" s="39" t="s">
        <v>8</v>
      </c>
      <c r="C260" s="39" t="s">
        <v>442</v>
      </c>
      <c r="D260" s="39" t="s">
        <v>20</v>
      </c>
      <c r="E260" s="39" t="s">
        <v>9</v>
      </c>
      <c r="F260" s="39"/>
      <c r="G260" s="39" t="s">
        <v>451</v>
      </c>
      <c r="H260" s="40"/>
      <c r="I260" s="80">
        <v>43136</v>
      </c>
      <c r="J260" s="31">
        <v>95000</v>
      </c>
      <c r="K260" s="39" t="s">
        <v>618</v>
      </c>
      <c r="L260" s="47">
        <f t="shared" si="24"/>
        <v>730</v>
      </c>
      <c r="M260" s="67">
        <f t="shared" ref="M260:M289" si="25">(J260/L260)</f>
        <v>130.13698630136986</v>
      </c>
      <c r="N260" s="68">
        <v>43131</v>
      </c>
      <c r="O260" s="47">
        <v>0</v>
      </c>
      <c r="P260" s="69">
        <f t="shared" ref="P260:P289" si="26">(O260*M260)</f>
        <v>0</v>
      </c>
      <c r="Q260" s="68">
        <v>43159</v>
      </c>
      <c r="R260" s="47">
        <f t="shared" ref="R260:R289" si="27">(Q260-N260)</f>
        <v>28</v>
      </c>
      <c r="S260" s="69">
        <f t="shared" ref="S260:S289" si="28">(R260*M260)</f>
        <v>3643.8356164383558</v>
      </c>
    </row>
    <row r="261" spans="1:19" s="47" customFormat="1" ht="15.75" customHeight="1" x14ac:dyDescent="0.25">
      <c r="A261" s="39">
        <v>259</v>
      </c>
      <c r="B261" s="39" t="s">
        <v>8</v>
      </c>
      <c r="C261" s="39" t="s">
        <v>442</v>
      </c>
      <c r="D261" s="39" t="s">
        <v>21</v>
      </c>
      <c r="E261" s="39" t="s">
        <v>9</v>
      </c>
      <c r="F261" s="39"/>
      <c r="G261" s="39" t="s">
        <v>452</v>
      </c>
      <c r="H261" s="40"/>
      <c r="I261" s="80">
        <v>43136</v>
      </c>
      <c r="J261" s="31">
        <v>95000</v>
      </c>
      <c r="K261" s="39" t="s">
        <v>618</v>
      </c>
      <c r="L261" s="47">
        <f t="shared" si="24"/>
        <v>730</v>
      </c>
      <c r="M261" s="67">
        <f t="shared" si="25"/>
        <v>130.13698630136986</v>
      </c>
      <c r="N261" s="68">
        <v>43131</v>
      </c>
      <c r="O261" s="47">
        <v>0</v>
      </c>
      <c r="P261" s="69">
        <f t="shared" si="26"/>
        <v>0</v>
      </c>
      <c r="Q261" s="68">
        <v>43159</v>
      </c>
      <c r="R261" s="47">
        <f t="shared" si="27"/>
        <v>28</v>
      </c>
      <c r="S261" s="69">
        <f t="shared" si="28"/>
        <v>3643.8356164383558</v>
      </c>
    </row>
    <row r="262" spans="1:19" s="47" customFormat="1" x14ac:dyDescent="0.25">
      <c r="A262" s="39">
        <v>260</v>
      </c>
      <c r="B262" s="39" t="s">
        <v>8</v>
      </c>
      <c r="C262" s="39" t="s">
        <v>440</v>
      </c>
      <c r="D262" s="39" t="s">
        <v>7</v>
      </c>
      <c r="E262" s="39" t="s">
        <v>9</v>
      </c>
      <c r="F262" s="39"/>
      <c r="G262" s="39" t="s">
        <v>441</v>
      </c>
      <c r="H262" s="40"/>
      <c r="I262" s="41">
        <v>41639</v>
      </c>
      <c r="J262" s="31">
        <v>1700000</v>
      </c>
      <c r="K262" s="39" t="s">
        <v>618</v>
      </c>
      <c r="L262" s="47">
        <f>3*365</f>
        <v>1095</v>
      </c>
      <c r="M262" s="67">
        <f t="shared" si="25"/>
        <v>1552.5114155251142</v>
      </c>
      <c r="N262" s="68">
        <v>43131</v>
      </c>
      <c r="O262" s="47">
        <f t="shared" ref="O262:O289" si="29">(N262-I262)</f>
        <v>1492</v>
      </c>
      <c r="P262" s="69">
        <f t="shared" si="26"/>
        <v>2316347.0319634704</v>
      </c>
      <c r="Q262" s="68">
        <v>43159</v>
      </c>
      <c r="R262" s="47">
        <f t="shared" si="27"/>
        <v>28</v>
      </c>
      <c r="S262" s="69">
        <f t="shared" si="28"/>
        <v>43470.319634703199</v>
      </c>
    </row>
    <row r="263" spans="1:19" s="47" customFormat="1" x14ac:dyDescent="0.25">
      <c r="A263" s="39">
        <v>261</v>
      </c>
      <c r="B263" s="39" t="s">
        <v>8</v>
      </c>
      <c r="C263" s="39" t="s">
        <v>316</v>
      </c>
      <c r="D263" s="39" t="s">
        <v>7</v>
      </c>
      <c r="E263" s="39" t="s">
        <v>32</v>
      </c>
      <c r="F263" s="39"/>
      <c r="G263" s="39" t="s">
        <v>317</v>
      </c>
      <c r="H263" s="40"/>
      <c r="I263" s="41">
        <v>42735</v>
      </c>
      <c r="J263" s="31">
        <v>150000</v>
      </c>
      <c r="K263" s="39" t="s">
        <v>618</v>
      </c>
      <c r="L263" s="47">
        <f t="shared" ref="L263" si="30">3*365</f>
        <v>1095</v>
      </c>
      <c r="M263" s="67">
        <f t="shared" si="25"/>
        <v>136.98630136986301</v>
      </c>
      <c r="N263" s="68">
        <v>43131</v>
      </c>
      <c r="O263" s="47">
        <f t="shared" si="29"/>
        <v>396</v>
      </c>
      <c r="P263" s="69">
        <f t="shared" si="26"/>
        <v>54246.575342465752</v>
      </c>
      <c r="Q263" s="68">
        <v>43159</v>
      </c>
      <c r="R263" s="47">
        <f t="shared" si="27"/>
        <v>28</v>
      </c>
      <c r="S263" s="69">
        <f t="shared" si="28"/>
        <v>3835.6164383561645</v>
      </c>
    </row>
    <row r="264" spans="1:19" x14ac:dyDescent="0.25">
      <c r="A264" s="17">
        <v>262</v>
      </c>
      <c r="B264" s="17" t="s">
        <v>8</v>
      </c>
      <c r="C264" s="17" t="s">
        <v>312</v>
      </c>
      <c r="D264" s="17" t="s">
        <v>7</v>
      </c>
      <c r="E264" s="17" t="s">
        <v>9</v>
      </c>
      <c r="F264" s="17"/>
      <c r="G264" s="17" t="s">
        <v>439</v>
      </c>
      <c r="H264" s="18"/>
      <c r="I264" s="20">
        <v>42735</v>
      </c>
      <c r="J264" s="10">
        <v>50000</v>
      </c>
      <c r="K264" s="17" t="s">
        <v>618</v>
      </c>
      <c r="L264">
        <f t="shared" ref="L264:L267" si="31">2*365</f>
        <v>730</v>
      </c>
      <c r="M264" s="25">
        <f t="shared" si="25"/>
        <v>68.493150684931507</v>
      </c>
      <c r="N264" s="27">
        <v>43131</v>
      </c>
      <c r="O264">
        <f t="shared" si="29"/>
        <v>396</v>
      </c>
      <c r="P264" s="28">
        <f t="shared" si="26"/>
        <v>27123.287671232876</v>
      </c>
      <c r="Q264" s="27">
        <v>43159</v>
      </c>
      <c r="R264">
        <f t="shared" si="27"/>
        <v>28</v>
      </c>
      <c r="S264" s="28">
        <f t="shared" si="28"/>
        <v>1917.8082191780823</v>
      </c>
    </row>
    <row r="265" spans="1:19" s="47" customFormat="1" x14ac:dyDescent="0.25">
      <c r="A265" s="39">
        <v>263</v>
      </c>
      <c r="B265" s="39" t="s">
        <v>8</v>
      </c>
      <c r="C265" s="39" t="s">
        <v>312</v>
      </c>
      <c r="D265" s="39" t="s">
        <v>7</v>
      </c>
      <c r="E265" s="39" t="s">
        <v>32</v>
      </c>
      <c r="F265" s="39"/>
      <c r="G265" s="39" t="s">
        <v>313</v>
      </c>
      <c r="H265" s="40"/>
      <c r="I265" s="41">
        <v>42735</v>
      </c>
      <c r="J265" s="31">
        <v>50000</v>
      </c>
      <c r="K265" s="39" t="s">
        <v>618</v>
      </c>
      <c r="L265" s="47">
        <f t="shared" si="31"/>
        <v>730</v>
      </c>
      <c r="M265" s="67">
        <f t="shared" si="25"/>
        <v>68.493150684931507</v>
      </c>
      <c r="N265" s="68">
        <v>43131</v>
      </c>
      <c r="O265" s="47">
        <f t="shared" si="29"/>
        <v>396</v>
      </c>
      <c r="P265" s="69">
        <f t="shared" si="26"/>
        <v>27123.287671232876</v>
      </c>
      <c r="Q265" s="68">
        <v>43159</v>
      </c>
      <c r="R265" s="47">
        <f t="shared" si="27"/>
        <v>28</v>
      </c>
      <c r="S265" s="69">
        <f t="shared" si="28"/>
        <v>1917.8082191780823</v>
      </c>
    </row>
    <row r="266" spans="1:19" s="47" customFormat="1" x14ac:dyDescent="0.25">
      <c r="A266" s="39">
        <v>264</v>
      </c>
      <c r="B266" s="39" t="s">
        <v>8</v>
      </c>
      <c r="C266" s="39" t="s">
        <v>312</v>
      </c>
      <c r="D266" s="39" t="s">
        <v>13</v>
      </c>
      <c r="E266" s="39" t="s">
        <v>32</v>
      </c>
      <c r="F266" s="39"/>
      <c r="G266" s="39" t="s">
        <v>314</v>
      </c>
      <c r="H266" s="40"/>
      <c r="I266" s="41">
        <v>42735</v>
      </c>
      <c r="J266" s="31">
        <v>50000</v>
      </c>
      <c r="K266" s="39" t="s">
        <v>618</v>
      </c>
      <c r="L266" s="47">
        <f t="shared" si="31"/>
        <v>730</v>
      </c>
      <c r="M266" s="67">
        <f t="shared" si="25"/>
        <v>68.493150684931507</v>
      </c>
      <c r="N266" s="68">
        <v>43131</v>
      </c>
      <c r="O266" s="47">
        <f t="shared" si="29"/>
        <v>396</v>
      </c>
      <c r="P266" s="69">
        <f t="shared" si="26"/>
        <v>27123.287671232876</v>
      </c>
      <c r="Q266" s="68">
        <v>43159</v>
      </c>
      <c r="R266" s="47">
        <f t="shared" si="27"/>
        <v>28</v>
      </c>
      <c r="S266" s="69">
        <f t="shared" si="28"/>
        <v>1917.8082191780823</v>
      </c>
    </row>
    <row r="267" spans="1:19" s="47" customFormat="1" x14ac:dyDescent="0.25">
      <c r="A267" s="39">
        <v>265</v>
      </c>
      <c r="B267" s="39" t="s">
        <v>8</v>
      </c>
      <c r="C267" s="39" t="s">
        <v>312</v>
      </c>
      <c r="D267" s="39" t="s">
        <v>14</v>
      </c>
      <c r="E267" s="39" t="s">
        <v>32</v>
      </c>
      <c r="F267" s="39"/>
      <c r="G267" s="39" t="s">
        <v>315</v>
      </c>
      <c r="H267" s="40"/>
      <c r="I267" s="41">
        <v>42735</v>
      </c>
      <c r="J267" s="31">
        <v>50000</v>
      </c>
      <c r="K267" s="39" t="s">
        <v>618</v>
      </c>
      <c r="L267" s="47">
        <f t="shared" si="31"/>
        <v>730</v>
      </c>
      <c r="M267" s="67">
        <f t="shared" si="25"/>
        <v>68.493150684931507</v>
      </c>
      <c r="N267" s="68">
        <v>43131</v>
      </c>
      <c r="O267" s="47">
        <f t="shared" si="29"/>
        <v>396</v>
      </c>
      <c r="P267" s="69">
        <f t="shared" si="26"/>
        <v>27123.287671232876</v>
      </c>
      <c r="Q267" s="68">
        <v>43159</v>
      </c>
      <c r="R267" s="47">
        <f t="shared" si="27"/>
        <v>28</v>
      </c>
      <c r="S267" s="69">
        <f t="shared" si="28"/>
        <v>1917.8082191780823</v>
      </c>
    </row>
    <row r="268" spans="1:19" s="47" customFormat="1" x14ac:dyDescent="0.25">
      <c r="A268" s="39">
        <v>266</v>
      </c>
      <c r="B268" s="39" t="s">
        <v>8</v>
      </c>
      <c r="C268" s="39" t="s">
        <v>453</v>
      </c>
      <c r="D268" s="39" t="s">
        <v>7</v>
      </c>
      <c r="E268" s="39" t="s">
        <v>9</v>
      </c>
      <c r="F268" s="39"/>
      <c r="G268" s="39" t="s">
        <v>454</v>
      </c>
      <c r="H268" s="40"/>
      <c r="I268" s="41">
        <v>42735</v>
      </c>
      <c r="J268" s="31">
        <v>155000</v>
      </c>
      <c r="K268" s="39" t="s">
        <v>618</v>
      </c>
      <c r="L268" s="47">
        <v>365</v>
      </c>
      <c r="M268" s="67">
        <f t="shared" si="25"/>
        <v>424.65753424657532</v>
      </c>
      <c r="N268" s="68">
        <v>43131</v>
      </c>
      <c r="O268" s="47">
        <f t="shared" si="29"/>
        <v>396</v>
      </c>
      <c r="P268" s="69">
        <f t="shared" si="26"/>
        <v>168164.38356164383</v>
      </c>
      <c r="Q268" s="68">
        <v>43159</v>
      </c>
      <c r="R268" s="47">
        <f t="shared" si="27"/>
        <v>28</v>
      </c>
      <c r="S268" s="69">
        <f t="shared" si="28"/>
        <v>11890.410958904109</v>
      </c>
    </row>
    <row r="269" spans="1:19" s="47" customFormat="1" x14ac:dyDescent="0.25">
      <c r="A269" s="39">
        <v>267</v>
      </c>
      <c r="B269" s="39" t="s">
        <v>8</v>
      </c>
      <c r="C269" s="39" t="s">
        <v>453</v>
      </c>
      <c r="D269" s="39" t="s">
        <v>13</v>
      </c>
      <c r="E269" s="39" t="s">
        <v>9</v>
      </c>
      <c r="F269" s="39"/>
      <c r="G269" s="39" t="s">
        <v>455</v>
      </c>
      <c r="H269" s="40"/>
      <c r="I269" s="41">
        <v>42735</v>
      </c>
      <c r="J269" s="31">
        <v>155000</v>
      </c>
      <c r="K269" s="39" t="s">
        <v>618</v>
      </c>
      <c r="L269" s="47">
        <v>365</v>
      </c>
      <c r="M269" s="67">
        <f t="shared" si="25"/>
        <v>424.65753424657532</v>
      </c>
      <c r="N269" s="68">
        <v>43131</v>
      </c>
      <c r="O269" s="47">
        <f t="shared" si="29"/>
        <v>396</v>
      </c>
      <c r="P269" s="69">
        <f t="shared" si="26"/>
        <v>168164.38356164383</v>
      </c>
      <c r="Q269" s="68">
        <v>43159</v>
      </c>
      <c r="R269" s="47">
        <f t="shared" si="27"/>
        <v>28</v>
      </c>
      <c r="S269" s="69">
        <f t="shared" si="28"/>
        <v>11890.410958904109</v>
      </c>
    </row>
    <row r="270" spans="1:19" s="47" customFormat="1" x14ac:dyDescent="0.25">
      <c r="A270" s="39">
        <v>268</v>
      </c>
      <c r="B270" s="39" t="s">
        <v>8</v>
      </c>
      <c r="C270" s="39" t="s">
        <v>453</v>
      </c>
      <c r="D270" s="39" t="s">
        <v>14</v>
      </c>
      <c r="E270" s="39" t="s">
        <v>9</v>
      </c>
      <c r="F270" s="39"/>
      <c r="G270" s="39" t="s">
        <v>456</v>
      </c>
      <c r="H270" s="40"/>
      <c r="I270" s="41">
        <v>42735</v>
      </c>
      <c r="J270" s="31">
        <v>155000</v>
      </c>
      <c r="K270" s="39" t="s">
        <v>618</v>
      </c>
      <c r="L270" s="47">
        <v>365</v>
      </c>
      <c r="M270" s="67">
        <f t="shared" si="25"/>
        <v>424.65753424657532</v>
      </c>
      <c r="N270" s="68">
        <v>43131</v>
      </c>
      <c r="O270" s="47">
        <f t="shared" si="29"/>
        <v>396</v>
      </c>
      <c r="P270" s="69">
        <f t="shared" si="26"/>
        <v>168164.38356164383</v>
      </c>
      <c r="Q270" s="68">
        <v>43159</v>
      </c>
      <c r="R270" s="47">
        <f t="shared" si="27"/>
        <v>28</v>
      </c>
      <c r="S270" s="69">
        <f t="shared" si="28"/>
        <v>11890.410958904109</v>
      </c>
    </row>
    <row r="271" spans="1:19" s="47" customFormat="1" x14ac:dyDescent="0.25">
      <c r="A271" s="39">
        <v>269</v>
      </c>
      <c r="B271" s="39" t="s">
        <v>8</v>
      </c>
      <c r="C271" s="39" t="s">
        <v>453</v>
      </c>
      <c r="D271" s="39" t="s">
        <v>15</v>
      </c>
      <c r="E271" s="39" t="s">
        <v>9</v>
      </c>
      <c r="F271" s="39"/>
      <c r="G271" s="39" t="s">
        <v>457</v>
      </c>
      <c r="H271" s="40"/>
      <c r="I271" s="41">
        <v>42735</v>
      </c>
      <c r="J271" s="31">
        <v>155000</v>
      </c>
      <c r="K271" s="39" t="s">
        <v>618</v>
      </c>
      <c r="L271" s="47">
        <v>365</v>
      </c>
      <c r="M271" s="67">
        <f t="shared" si="25"/>
        <v>424.65753424657532</v>
      </c>
      <c r="N271" s="68">
        <v>43131</v>
      </c>
      <c r="O271" s="47">
        <f t="shared" si="29"/>
        <v>396</v>
      </c>
      <c r="P271" s="69">
        <f t="shared" si="26"/>
        <v>168164.38356164383</v>
      </c>
      <c r="Q271" s="68">
        <v>43159</v>
      </c>
      <c r="R271" s="47">
        <f t="shared" si="27"/>
        <v>28</v>
      </c>
      <c r="S271" s="69">
        <f t="shared" si="28"/>
        <v>11890.410958904109</v>
      </c>
    </row>
    <row r="272" spans="1:19" s="47" customFormat="1" x14ac:dyDescent="0.25">
      <c r="A272" s="39">
        <v>270</v>
      </c>
      <c r="B272" s="39" t="s">
        <v>8</v>
      </c>
      <c r="C272" s="39" t="s">
        <v>453</v>
      </c>
      <c r="D272" s="39" t="s">
        <v>16</v>
      </c>
      <c r="E272" s="39" t="s">
        <v>9</v>
      </c>
      <c r="F272" s="39"/>
      <c r="G272" s="39" t="s">
        <v>458</v>
      </c>
      <c r="H272" s="40"/>
      <c r="I272" s="41">
        <v>42735</v>
      </c>
      <c r="J272" s="31">
        <v>155000</v>
      </c>
      <c r="K272" s="39" t="s">
        <v>618</v>
      </c>
      <c r="L272" s="47">
        <v>365</v>
      </c>
      <c r="M272" s="67">
        <f t="shared" si="25"/>
        <v>424.65753424657532</v>
      </c>
      <c r="N272" s="68">
        <v>43131</v>
      </c>
      <c r="O272" s="47">
        <f t="shared" si="29"/>
        <v>396</v>
      </c>
      <c r="P272" s="69">
        <f t="shared" si="26"/>
        <v>168164.38356164383</v>
      </c>
      <c r="Q272" s="68">
        <v>43159</v>
      </c>
      <c r="R272" s="47">
        <f t="shared" si="27"/>
        <v>28</v>
      </c>
      <c r="S272" s="69">
        <f t="shared" si="28"/>
        <v>11890.410958904109</v>
      </c>
    </row>
    <row r="273" spans="1:19" s="47" customFormat="1" x14ac:dyDescent="0.25">
      <c r="A273" s="39">
        <v>271</v>
      </c>
      <c r="B273" s="39" t="s">
        <v>8</v>
      </c>
      <c r="C273" s="39" t="s">
        <v>459</v>
      </c>
      <c r="D273" s="39" t="s">
        <v>7</v>
      </c>
      <c r="E273" s="39" t="s">
        <v>9</v>
      </c>
      <c r="F273" s="39"/>
      <c r="G273" s="39" t="s">
        <v>460</v>
      </c>
      <c r="H273" s="40"/>
      <c r="I273" s="41">
        <v>42735</v>
      </c>
      <c r="J273" s="31">
        <v>155000</v>
      </c>
      <c r="K273" s="39" t="s">
        <v>618</v>
      </c>
      <c r="L273" s="47">
        <v>365</v>
      </c>
      <c r="M273" s="67">
        <f t="shared" si="25"/>
        <v>424.65753424657532</v>
      </c>
      <c r="N273" s="68">
        <v>43131</v>
      </c>
      <c r="O273" s="47">
        <f t="shared" si="29"/>
        <v>396</v>
      </c>
      <c r="P273" s="69">
        <f t="shared" si="26"/>
        <v>168164.38356164383</v>
      </c>
      <c r="Q273" s="68">
        <v>43159</v>
      </c>
      <c r="R273" s="47">
        <f t="shared" si="27"/>
        <v>28</v>
      </c>
      <c r="S273" s="69">
        <f t="shared" si="28"/>
        <v>11890.410958904109</v>
      </c>
    </row>
    <row r="274" spans="1:19" s="47" customFormat="1" x14ac:dyDescent="0.25">
      <c r="A274" s="39">
        <v>272</v>
      </c>
      <c r="B274" s="39" t="s">
        <v>8</v>
      </c>
      <c r="C274" s="39" t="s">
        <v>459</v>
      </c>
      <c r="D274" s="39" t="s">
        <v>13</v>
      </c>
      <c r="E274" s="39" t="s">
        <v>9</v>
      </c>
      <c r="F274" s="39"/>
      <c r="G274" s="39" t="s">
        <v>461</v>
      </c>
      <c r="H274" s="40"/>
      <c r="I274" s="41">
        <v>42735</v>
      </c>
      <c r="J274" s="31">
        <v>155000</v>
      </c>
      <c r="K274" s="39" t="s">
        <v>618</v>
      </c>
      <c r="L274" s="47">
        <v>365</v>
      </c>
      <c r="M274" s="67">
        <f t="shared" si="25"/>
        <v>424.65753424657532</v>
      </c>
      <c r="N274" s="68">
        <v>43131</v>
      </c>
      <c r="O274" s="47">
        <f t="shared" si="29"/>
        <v>396</v>
      </c>
      <c r="P274" s="69">
        <f t="shared" si="26"/>
        <v>168164.38356164383</v>
      </c>
      <c r="Q274" s="68">
        <v>43159</v>
      </c>
      <c r="R274" s="47">
        <f t="shared" si="27"/>
        <v>28</v>
      </c>
      <c r="S274" s="69">
        <f t="shared" si="28"/>
        <v>11890.410958904109</v>
      </c>
    </row>
    <row r="275" spans="1:19" s="47" customFormat="1" x14ac:dyDescent="0.25">
      <c r="A275" s="39">
        <v>273</v>
      </c>
      <c r="B275" s="39" t="s">
        <v>8</v>
      </c>
      <c r="C275" s="39" t="s">
        <v>453</v>
      </c>
      <c r="D275" s="39" t="s">
        <v>7</v>
      </c>
      <c r="E275" s="39" t="s">
        <v>9</v>
      </c>
      <c r="F275" s="39"/>
      <c r="G275" s="39" t="s">
        <v>454</v>
      </c>
      <c r="H275" s="40"/>
      <c r="I275" s="41">
        <v>42735</v>
      </c>
      <c r="J275" s="31">
        <v>155000</v>
      </c>
      <c r="K275" s="39" t="s">
        <v>618</v>
      </c>
      <c r="L275" s="47">
        <v>365</v>
      </c>
      <c r="M275" s="67">
        <f t="shared" si="25"/>
        <v>424.65753424657532</v>
      </c>
      <c r="N275" s="68">
        <v>43131</v>
      </c>
      <c r="O275" s="47">
        <f t="shared" si="29"/>
        <v>396</v>
      </c>
      <c r="P275" s="69">
        <f t="shared" si="26"/>
        <v>168164.38356164383</v>
      </c>
      <c r="Q275" s="68">
        <v>43159</v>
      </c>
      <c r="R275" s="47">
        <f t="shared" si="27"/>
        <v>28</v>
      </c>
      <c r="S275" s="69">
        <f t="shared" si="28"/>
        <v>11890.410958904109</v>
      </c>
    </row>
    <row r="276" spans="1:19" x14ac:dyDescent="0.25">
      <c r="A276" s="17">
        <v>274</v>
      </c>
      <c r="B276" s="17" t="s">
        <v>8</v>
      </c>
      <c r="C276" s="17" t="s">
        <v>462</v>
      </c>
      <c r="D276" s="17" t="s">
        <v>7</v>
      </c>
      <c r="E276" s="17" t="s">
        <v>9</v>
      </c>
      <c r="F276" s="17"/>
      <c r="G276" s="17" t="s">
        <v>463</v>
      </c>
      <c r="H276" s="18"/>
      <c r="I276" s="20">
        <v>42735</v>
      </c>
      <c r="J276" s="10">
        <v>50000</v>
      </c>
      <c r="K276" s="17" t="s">
        <v>618</v>
      </c>
      <c r="L276">
        <v>365</v>
      </c>
      <c r="M276" s="25">
        <f t="shared" si="25"/>
        <v>136.98630136986301</v>
      </c>
      <c r="N276" s="27">
        <v>43131</v>
      </c>
      <c r="O276">
        <f t="shared" si="29"/>
        <v>396</v>
      </c>
      <c r="P276" s="28">
        <f t="shared" si="26"/>
        <v>54246.575342465752</v>
      </c>
      <c r="Q276" s="27">
        <v>43159</v>
      </c>
      <c r="R276">
        <f t="shared" si="27"/>
        <v>28</v>
      </c>
      <c r="S276" s="28">
        <f t="shared" si="28"/>
        <v>3835.6164383561645</v>
      </c>
    </row>
    <row r="277" spans="1:19" x14ac:dyDescent="0.25">
      <c r="A277" s="17">
        <v>275</v>
      </c>
      <c r="B277" s="17" t="s">
        <v>8</v>
      </c>
      <c r="C277" s="17" t="s">
        <v>462</v>
      </c>
      <c r="D277" s="17" t="s">
        <v>13</v>
      </c>
      <c r="E277" s="17" t="s">
        <v>9</v>
      </c>
      <c r="F277" s="17"/>
      <c r="G277" s="17" t="s">
        <v>464</v>
      </c>
      <c r="H277" s="18"/>
      <c r="I277" s="20">
        <v>42735</v>
      </c>
      <c r="J277" s="10">
        <v>50000</v>
      </c>
      <c r="K277" s="17" t="s">
        <v>618</v>
      </c>
      <c r="L277">
        <v>365</v>
      </c>
      <c r="M277" s="25">
        <f t="shared" si="25"/>
        <v>136.98630136986301</v>
      </c>
      <c r="N277" s="27">
        <v>43131</v>
      </c>
      <c r="O277">
        <f t="shared" si="29"/>
        <v>396</v>
      </c>
      <c r="P277" s="28">
        <f t="shared" si="26"/>
        <v>54246.575342465752</v>
      </c>
      <c r="Q277" s="27">
        <v>43159</v>
      </c>
      <c r="R277">
        <f t="shared" si="27"/>
        <v>28</v>
      </c>
      <c r="S277" s="28">
        <f t="shared" si="28"/>
        <v>3835.6164383561645</v>
      </c>
    </row>
    <row r="278" spans="1:19" x14ac:dyDescent="0.25">
      <c r="A278" s="17">
        <v>276</v>
      </c>
      <c r="B278" s="17" t="s">
        <v>8</v>
      </c>
      <c r="C278" s="17" t="s">
        <v>462</v>
      </c>
      <c r="D278" s="17" t="s">
        <v>14</v>
      </c>
      <c r="E278" s="17" t="s">
        <v>9</v>
      </c>
      <c r="F278" s="17"/>
      <c r="G278" s="17" t="s">
        <v>465</v>
      </c>
      <c r="H278" s="18"/>
      <c r="I278" s="20">
        <v>42735</v>
      </c>
      <c r="J278" s="10">
        <v>50000</v>
      </c>
      <c r="K278" s="17" t="s">
        <v>618</v>
      </c>
      <c r="L278">
        <v>365</v>
      </c>
      <c r="M278" s="25">
        <f t="shared" si="25"/>
        <v>136.98630136986301</v>
      </c>
      <c r="N278" s="27">
        <v>43131</v>
      </c>
      <c r="O278">
        <f t="shared" si="29"/>
        <v>396</v>
      </c>
      <c r="P278" s="28">
        <f t="shared" si="26"/>
        <v>54246.575342465752</v>
      </c>
      <c r="Q278" s="27">
        <v>43159</v>
      </c>
      <c r="R278">
        <f t="shared" si="27"/>
        <v>28</v>
      </c>
      <c r="S278" s="28">
        <f t="shared" si="28"/>
        <v>3835.6164383561645</v>
      </c>
    </row>
    <row r="279" spans="1:19" x14ac:dyDescent="0.25">
      <c r="A279" s="17">
        <v>277</v>
      </c>
      <c r="B279" s="17" t="s">
        <v>8</v>
      </c>
      <c r="C279" s="17" t="s">
        <v>462</v>
      </c>
      <c r="D279" s="17" t="s">
        <v>15</v>
      </c>
      <c r="E279" s="17" t="s">
        <v>9</v>
      </c>
      <c r="F279" s="17"/>
      <c r="G279" s="17" t="s">
        <v>466</v>
      </c>
      <c r="H279" s="18"/>
      <c r="I279" s="20">
        <v>42735</v>
      </c>
      <c r="J279" s="10">
        <v>50000</v>
      </c>
      <c r="K279" s="17" t="s">
        <v>618</v>
      </c>
      <c r="L279">
        <v>365</v>
      </c>
      <c r="M279" s="25">
        <f t="shared" si="25"/>
        <v>136.98630136986301</v>
      </c>
      <c r="N279" s="27">
        <v>43131</v>
      </c>
      <c r="O279">
        <f t="shared" si="29"/>
        <v>396</v>
      </c>
      <c r="P279" s="28">
        <f t="shared" si="26"/>
        <v>54246.575342465752</v>
      </c>
      <c r="Q279" s="27">
        <v>43159</v>
      </c>
      <c r="R279">
        <f t="shared" si="27"/>
        <v>28</v>
      </c>
      <c r="S279" s="28">
        <f t="shared" si="28"/>
        <v>3835.6164383561645</v>
      </c>
    </row>
    <row r="280" spans="1:19" x14ac:dyDescent="0.25">
      <c r="A280" s="17">
        <v>278</v>
      </c>
      <c r="B280" s="17" t="s">
        <v>8</v>
      </c>
      <c r="C280" s="17" t="s">
        <v>462</v>
      </c>
      <c r="D280" s="17" t="s">
        <v>16</v>
      </c>
      <c r="E280" s="17" t="s">
        <v>9</v>
      </c>
      <c r="F280" s="17"/>
      <c r="G280" s="17" t="s">
        <v>467</v>
      </c>
      <c r="H280" s="18"/>
      <c r="I280" s="20">
        <v>42735</v>
      </c>
      <c r="J280" s="10">
        <v>50000</v>
      </c>
      <c r="K280" s="17" t="s">
        <v>618</v>
      </c>
      <c r="L280">
        <v>365</v>
      </c>
      <c r="M280" s="25">
        <f t="shared" si="25"/>
        <v>136.98630136986301</v>
      </c>
      <c r="N280" s="27">
        <v>43131</v>
      </c>
      <c r="O280">
        <f t="shared" si="29"/>
        <v>396</v>
      </c>
      <c r="P280" s="28">
        <f t="shared" si="26"/>
        <v>54246.575342465752</v>
      </c>
      <c r="Q280" s="27">
        <v>43159</v>
      </c>
      <c r="R280">
        <f t="shared" si="27"/>
        <v>28</v>
      </c>
      <c r="S280" s="28">
        <f t="shared" si="28"/>
        <v>3835.6164383561645</v>
      </c>
    </row>
    <row r="281" spans="1:19" s="47" customFormat="1" x14ac:dyDescent="0.25">
      <c r="A281" s="39">
        <v>279</v>
      </c>
      <c r="B281" s="39" t="s">
        <v>8</v>
      </c>
      <c r="C281" s="39" t="s">
        <v>468</v>
      </c>
      <c r="D281" s="39" t="s">
        <v>7</v>
      </c>
      <c r="E281" s="39" t="s">
        <v>9</v>
      </c>
      <c r="F281" s="39"/>
      <c r="G281" s="39" t="s">
        <v>469</v>
      </c>
      <c r="H281" s="40"/>
      <c r="I281" s="41">
        <v>43048</v>
      </c>
      <c r="J281" s="31">
        <v>131000</v>
      </c>
      <c r="K281" s="39" t="s">
        <v>618</v>
      </c>
      <c r="L281" s="47">
        <v>365</v>
      </c>
      <c r="M281" s="67">
        <f t="shared" si="25"/>
        <v>358.90410958904107</v>
      </c>
      <c r="N281" s="68">
        <v>43131</v>
      </c>
      <c r="O281" s="47">
        <f t="shared" si="29"/>
        <v>83</v>
      </c>
      <c r="P281" s="69">
        <f t="shared" si="26"/>
        <v>29789.04109589041</v>
      </c>
      <c r="Q281" s="68">
        <v>43159</v>
      </c>
      <c r="R281" s="47">
        <f t="shared" si="27"/>
        <v>28</v>
      </c>
      <c r="S281" s="69">
        <f t="shared" si="28"/>
        <v>10049.31506849315</v>
      </c>
    </row>
    <row r="282" spans="1:19" s="47" customFormat="1" x14ac:dyDescent="0.25">
      <c r="A282" s="39">
        <v>280</v>
      </c>
      <c r="B282" s="39" t="s">
        <v>8</v>
      </c>
      <c r="C282" s="39" t="s">
        <v>470</v>
      </c>
      <c r="D282" s="39" t="s">
        <v>7</v>
      </c>
      <c r="E282" s="39" t="s">
        <v>9</v>
      </c>
      <c r="F282" s="39"/>
      <c r="G282" s="39" t="s">
        <v>471</v>
      </c>
      <c r="H282" s="40"/>
      <c r="I282" s="41">
        <v>42735</v>
      </c>
      <c r="J282" s="31">
        <v>443850</v>
      </c>
      <c r="K282" s="39" t="s">
        <v>618</v>
      </c>
      <c r="L282" s="47">
        <v>365</v>
      </c>
      <c r="M282" s="67">
        <f t="shared" si="25"/>
        <v>1216.027397260274</v>
      </c>
      <c r="N282" s="68">
        <v>43131</v>
      </c>
      <c r="O282" s="47">
        <f t="shared" si="29"/>
        <v>396</v>
      </c>
      <c r="P282" s="69">
        <f t="shared" si="26"/>
        <v>481546.84931506851</v>
      </c>
      <c r="Q282" s="68">
        <v>43159</v>
      </c>
      <c r="R282" s="47">
        <f t="shared" si="27"/>
        <v>28</v>
      </c>
      <c r="S282" s="69">
        <f t="shared" si="28"/>
        <v>34048.767123287675</v>
      </c>
    </row>
    <row r="283" spans="1:19" s="47" customFormat="1" x14ac:dyDescent="0.25">
      <c r="A283" s="39">
        <v>281</v>
      </c>
      <c r="B283" s="39" t="s">
        <v>8</v>
      </c>
      <c r="C283" s="39" t="s">
        <v>470</v>
      </c>
      <c r="D283" s="39" t="s">
        <v>13</v>
      </c>
      <c r="E283" s="39" t="s">
        <v>9</v>
      </c>
      <c r="F283" s="39"/>
      <c r="G283" s="39" t="s">
        <v>472</v>
      </c>
      <c r="H283" s="40"/>
      <c r="I283" s="41">
        <v>43016</v>
      </c>
      <c r="J283" s="31">
        <v>443850</v>
      </c>
      <c r="K283" s="39" t="s">
        <v>618</v>
      </c>
      <c r="L283" s="47">
        <v>365</v>
      </c>
      <c r="M283" s="67">
        <f t="shared" si="25"/>
        <v>1216.027397260274</v>
      </c>
      <c r="N283" s="68">
        <v>43131</v>
      </c>
      <c r="O283" s="47">
        <f t="shared" si="29"/>
        <v>115</v>
      </c>
      <c r="P283" s="69">
        <f t="shared" si="26"/>
        <v>139843.15068493152</v>
      </c>
      <c r="Q283" s="68">
        <v>43159</v>
      </c>
      <c r="R283" s="47">
        <f t="shared" si="27"/>
        <v>28</v>
      </c>
      <c r="S283" s="69">
        <f t="shared" si="28"/>
        <v>34048.767123287675</v>
      </c>
    </row>
    <row r="284" spans="1:19" s="47" customFormat="1" x14ac:dyDescent="0.25">
      <c r="A284" s="39">
        <v>282</v>
      </c>
      <c r="B284" s="39" t="s">
        <v>8</v>
      </c>
      <c r="C284" s="39" t="s">
        <v>470</v>
      </c>
      <c r="D284" s="39" t="s">
        <v>14</v>
      </c>
      <c r="E284" s="39" t="s">
        <v>9</v>
      </c>
      <c r="F284" s="39"/>
      <c r="G284" s="39" t="s">
        <v>473</v>
      </c>
      <c r="H284" s="40"/>
      <c r="I284" s="41">
        <v>43137</v>
      </c>
      <c r="J284" s="31">
        <v>443850</v>
      </c>
      <c r="K284" s="39" t="s">
        <v>618</v>
      </c>
      <c r="L284" s="47">
        <v>365</v>
      </c>
      <c r="M284" s="67">
        <f t="shared" si="25"/>
        <v>1216.027397260274</v>
      </c>
      <c r="N284" s="68">
        <v>43131</v>
      </c>
      <c r="O284" s="47">
        <v>0</v>
      </c>
      <c r="P284" s="69">
        <f t="shared" si="26"/>
        <v>0</v>
      </c>
      <c r="Q284" s="68">
        <v>43159</v>
      </c>
      <c r="R284" s="47">
        <f t="shared" si="27"/>
        <v>28</v>
      </c>
      <c r="S284" s="69">
        <f t="shared" si="28"/>
        <v>34048.767123287675</v>
      </c>
    </row>
    <row r="285" spans="1:19" s="47" customFormat="1" x14ac:dyDescent="0.25">
      <c r="A285" s="39">
        <v>283</v>
      </c>
      <c r="B285" s="39" t="s">
        <v>8</v>
      </c>
      <c r="C285" s="39" t="s">
        <v>470</v>
      </c>
      <c r="D285" s="39" t="s">
        <v>15</v>
      </c>
      <c r="E285" s="39" t="s">
        <v>9</v>
      </c>
      <c r="F285" s="39"/>
      <c r="G285" s="39" t="s">
        <v>474</v>
      </c>
      <c r="H285" s="40"/>
      <c r="I285" s="41">
        <v>43137</v>
      </c>
      <c r="J285" s="31">
        <v>443850</v>
      </c>
      <c r="K285" s="39" t="s">
        <v>618</v>
      </c>
      <c r="L285" s="47">
        <v>365</v>
      </c>
      <c r="M285" s="67">
        <f t="shared" si="25"/>
        <v>1216.027397260274</v>
      </c>
      <c r="N285" s="68">
        <v>43131</v>
      </c>
      <c r="O285" s="47">
        <v>0</v>
      </c>
      <c r="P285" s="69">
        <f t="shared" si="26"/>
        <v>0</v>
      </c>
      <c r="Q285" s="68">
        <v>43159</v>
      </c>
      <c r="R285" s="47">
        <f t="shared" si="27"/>
        <v>28</v>
      </c>
      <c r="S285" s="69">
        <f t="shared" si="28"/>
        <v>34048.767123287675</v>
      </c>
    </row>
    <row r="286" spans="1:19" s="47" customFormat="1" x14ac:dyDescent="0.25">
      <c r="A286" s="39">
        <v>284</v>
      </c>
      <c r="B286" s="39" t="s">
        <v>8</v>
      </c>
      <c r="C286" s="39" t="s">
        <v>475</v>
      </c>
      <c r="D286" s="39" t="s">
        <v>7</v>
      </c>
      <c r="E286" s="39" t="s">
        <v>9</v>
      </c>
      <c r="F286" s="39"/>
      <c r="G286" s="39" t="s">
        <v>476</v>
      </c>
      <c r="H286" s="40"/>
      <c r="I286" s="41">
        <v>42882</v>
      </c>
      <c r="J286" s="31">
        <v>11300000</v>
      </c>
      <c r="K286" s="39" t="s">
        <v>618</v>
      </c>
      <c r="L286" s="47">
        <f>5*365</f>
        <v>1825</v>
      </c>
      <c r="M286" s="67">
        <f t="shared" si="25"/>
        <v>6191.7808219178078</v>
      </c>
      <c r="N286" s="68">
        <v>43131</v>
      </c>
      <c r="O286" s="47">
        <f t="shared" si="29"/>
        <v>249</v>
      </c>
      <c r="P286" s="69">
        <f t="shared" si="26"/>
        <v>1541753.4246575341</v>
      </c>
      <c r="Q286" s="68">
        <v>43159</v>
      </c>
      <c r="R286" s="47">
        <f t="shared" si="27"/>
        <v>28</v>
      </c>
      <c r="S286" s="69">
        <f t="shared" si="28"/>
        <v>173369.8630136986</v>
      </c>
    </row>
    <row r="287" spans="1:19" s="47" customFormat="1" x14ac:dyDescent="0.25">
      <c r="A287" s="39">
        <v>285</v>
      </c>
      <c r="B287" s="39" t="s">
        <v>8</v>
      </c>
      <c r="C287" s="39" t="s">
        <v>483</v>
      </c>
      <c r="D287" s="39" t="s">
        <v>7</v>
      </c>
      <c r="E287" s="39" t="s">
        <v>9</v>
      </c>
      <c r="F287" s="39"/>
      <c r="G287" s="39" t="s">
        <v>484</v>
      </c>
      <c r="H287" s="40"/>
      <c r="I287" s="41">
        <v>42600</v>
      </c>
      <c r="J287" s="31">
        <v>210000</v>
      </c>
      <c r="K287" s="39" t="s">
        <v>618</v>
      </c>
      <c r="L287" s="47">
        <v>365</v>
      </c>
      <c r="M287" s="67">
        <f t="shared" si="25"/>
        <v>575.34246575342468</v>
      </c>
      <c r="N287" s="68">
        <v>43131</v>
      </c>
      <c r="O287" s="47">
        <f t="shared" si="29"/>
        <v>531</v>
      </c>
      <c r="P287" s="69">
        <f t="shared" si="26"/>
        <v>305506.84931506851</v>
      </c>
      <c r="Q287" s="68">
        <v>43159</v>
      </c>
      <c r="R287" s="47">
        <f t="shared" si="27"/>
        <v>28</v>
      </c>
      <c r="S287" s="69">
        <f t="shared" si="28"/>
        <v>16109.589041095891</v>
      </c>
    </row>
    <row r="288" spans="1:19" s="47" customFormat="1" x14ac:dyDescent="0.25">
      <c r="A288" s="39">
        <v>286</v>
      </c>
      <c r="B288" s="39" t="s">
        <v>8</v>
      </c>
      <c r="C288" s="39" t="s">
        <v>323</v>
      </c>
      <c r="D288" s="39" t="s">
        <v>7</v>
      </c>
      <c r="E288" s="39" t="s">
        <v>32</v>
      </c>
      <c r="F288" s="39"/>
      <c r="G288" s="39" t="s">
        <v>324</v>
      </c>
      <c r="H288" s="40"/>
      <c r="I288" s="41">
        <v>42735</v>
      </c>
      <c r="J288" s="31">
        <v>250000</v>
      </c>
      <c r="K288" s="39" t="s">
        <v>618</v>
      </c>
      <c r="L288" s="47">
        <v>365</v>
      </c>
      <c r="M288" s="67">
        <f t="shared" si="25"/>
        <v>684.93150684931504</v>
      </c>
      <c r="N288" s="68">
        <v>43131</v>
      </c>
      <c r="O288" s="47">
        <f t="shared" si="29"/>
        <v>396</v>
      </c>
      <c r="P288" s="69">
        <f t="shared" si="26"/>
        <v>271232.87671232875</v>
      </c>
      <c r="Q288" s="68">
        <v>43159</v>
      </c>
      <c r="R288" s="47">
        <f t="shared" si="27"/>
        <v>28</v>
      </c>
      <c r="S288" s="69">
        <f t="shared" si="28"/>
        <v>19178.082191780821</v>
      </c>
    </row>
    <row r="289" spans="1:19" s="47" customFormat="1" x14ac:dyDescent="0.25">
      <c r="A289" s="39">
        <v>287</v>
      </c>
      <c r="B289" s="39" t="s">
        <v>8</v>
      </c>
      <c r="C289" s="39" t="s">
        <v>323</v>
      </c>
      <c r="D289" s="39" t="s">
        <v>13</v>
      </c>
      <c r="E289" s="39" t="s">
        <v>32</v>
      </c>
      <c r="F289" s="39"/>
      <c r="G289" s="39" t="s">
        <v>325</v>
      </c>
      <c r="H289" s="40"/>
      <c r="I289" s="41">
        <v>42735</v>
      </c>
      <c r="J289" s="31">
        <v>250000</v>
      </c>
      <c r="K289" s="39" t="s">
        <v>618</v>
      </c>
      <c r="L289" s="47">
        <v>365</v>
      </c>
      <c r="M289" s="67">
        <f t="shared" si="25"/>
        <v>684.93150684931504</v>
      </c>
      <c r="N289" s="68">
        <v>43131</v>
      </c>
      <c r="O289" s="47">
        <f t="shared" si="29"/>
        <v>396</v>
      </c>
      <c r="P289" s="69">
        <f t="shared" si="26"/>
        <v>271232.87671232875</v>
      </c>
      <c r="Q289" s="68">
        <v>43159</v>
      </c>
      <c r="R289" s="47">
        <f t="shared" si="27"/>
        <v>28</v>
      </c>
      <c r="S289" s="69">
        <f t="shared" si="28"/>
        <v>19178.082191780821</v>
      </c>
    </row>
    <row r="290" spans="1:19" x14ac:dyDescent="0.25">
      <c r="A290" s="8"/>
      <c r="B290" s="8"/>
      <c r="C290" s="8"/>
      <c r="D290" s="8"/>
      <c r="E290" s="8"/>
      <c r="F290" s="9"/>
      <c r="G290" s="8"/>
      <c r="H290" s="9"/>
      <c r="I290" s="15" t="s">
        <v>616</v>
      </c>
      <c r="J290" s="16">
        <f>SUM(J3:J289)</f>
        <v>281632542</v>
      </c>
      <c r="K290" s="8"/>
      <c r="P290" s="28">
        <f>SUM(P3:P289)</f>
        <v>63041071.412100501</v>
      </c>
      <c r="S290" s="28">
        <f>SUM(S3:S289)</f>
        <v>3414109.9552511377</v>
      </c>
    </row>
    <row r="292" spans="1:19" x14ac:dyDescent="0.25">
      <c r="A292" s="38"/>
      <c r="B292" s="83" t="s">
        <v>632</v>
      </c>
      <c r="C292" s="83" t="s">
        <v>633</v>
      </c>
      <c r="D292" s="83" t="s">
        <v>634</v>
      </c>
    </row>
    <row r="293" spans="1:19" x14ac:dyDescent="0.25">
      <c r="A293" s="82">
        <v>43167</v>
      </c>
      <c r="B293" s="83">
        <v>153</v>
      </c>
      <c r="C293" s="83">
        <v>2</v>
      </c>
      <c r="D293" s="83">
        <f>B293-C293</f>
        <v>151</v>
      </c>
    </row>
    <row r="294" spans="1:19" x14ac:dyDescent="0.25">
      <c r="A294" s="81">
        <v>43170</v>
      </c>
      <c r="B294" s="83">
        <v>287</v>
      </c>
      <c r="C294" s="83">
        <v>8</v>
      </c>
      <c r="D294" s="83">
        <f>B294-C294</f>
        <v>279</v>
      </c>
    </row>
  </sheetData>
  <autoFilter ref="A2:K290"/>
  <mergeCells count="5">
    <mergeCell ref="Q2:S2"/>
    <mergeCell ref="A1:K1"/>
    <mergeCell ref="J184:J185"/>
    <mergeCell ref="J186:J189"/>
    <mergeCell ref="N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8"/>
  <sheetViews>
    <sheetView workbookViewId="0">
      <pane ySplit="1" topLeftCell="A107" activePane="bottomLeft" state="frozen"/>
      <selection activeCell="D1" sqref="D1"/>
      <selection pane="bottomLeft" activeCell="D138" sqref="D138"/>
    </sheetView>
  </sheetViews>
  <sheetFormatPr defaultRowHeight="15" x14ac:dyDescent="0.25"/>
  <cols>
    <col min="1" max="1" width="6" customWidth="1"/>
    <col min="2" max="2" width="13.28515625" bestFit="1" customWidth="1"/>
    <col min="3" max="3" width="17.7109375" bestFit="1" customWidth="1"/>
    <col min="4" max="4" width="12.42578125" bestFit="1" customWidth="1"/>
    <col min="5" max="5" width="17.5703125" bestFit="1" customWidth="1"/>
    <col min="6" max="6" width="2.85546875" bestFit="1" customWidth="1"/>
    <col min="7" max="7" width="49.5703125" bestFit="1" customWidth="1"/>
    <col min="8" max="8" width="20.140625" bestFit="1" customWidth="1"/>
    <col min="9" max="9" width="21.42578125" bestFit="1" customWidth="1"/>
    <col min="10" max="10" width="12.7109375" bestFit="1" customWidth="1"/>
    <col min="11" max="11" width="11.140625" bestFit="1" customWidth="1"/>
    <col min="12" max="12" width="16.85546875" bestFit="1" customWidth="1"/>
    <col min="13" max="13" width="21.42578125" style="28" bestFit="1" customWidth="1"/>
    <col min="14" max="14" width="9.28515625" bestFit="1" customWidth="1"/>
    <col min="15" max="15" width="4" bestFit="1" customWidth="1"/>
    <col min="16" max="16" width="14" style="28" bestFit="1" customWidth="1"/>
    <col min="17" max="17" width="9.7109375" bestFit="1" customWidth="1"/>
    <col min="18" max="18" width="3" bestFit="1" customWidth="1"/>
    <col min="19" max="19" width="12.85546875" style="28" bestFit="1" customWidth="1"/>
  </cols>
  <sheetData>
    <row r="1" spans="1:19" x14ac:dyDescent="0.25">
      <c r="A1" s="7" t="s">
        <v>34</v>
      </c>
      <c r="B1" s="7" t="s">
        <v>95</v>
      </c>
      <c r="C1" s="7" t="s">
        <v>2</v>
      </c>
      <c r="D1" s="7" t="s">
        <v>3</v>
      </c>
      <c r="E1" s="7" t="s">
        <v>4</v>
      </c>
      <c r="F1" s="7"/>
      <c r="G1" s="7" t="s">
        <v>96</v>
      </c>
      <c r="H1" s="30" t="s">
        <v>592</v>
      </c>
      <c r="I1" s="7" t="s">
        <v>35</v>
      </c>
      <c r="J1" s="7" t="s">
        <v>36</v>
      </c>
      <c r="K1" s="7" t="s">
        <v>37</v>
      </c>
      <c r="L1" s="32" t="s">
        <v>621</v>
      </c>
      <c r="M1" s="33" t="s">
        <v>622</v>
      </c>
      <c r="N1" s="37">
        <v>43131</v>
      </c>
      <c r="O1" s="37"/>
      <c r="P1" s="37"/>
      <c r="Q1" s="37">
        <v>43159</v>
      </c>
      <c r="R1" s="37"/>
      <c r="S1" s="37"/>
    </row>
    <row r="2" spans="1:19" s="47" customFormat="1" x14ac:dyDescent="0.25">
      <c r="A2" s="39">
        <v>1</v>
      </c>
      <c r="B2" s="39" t="s">
        <v>8</v>
      </c>
      <c r="C2" s="39" t="s">
        <v>502</v>
      </c>
      <c r="D2" s="39" t="s">
        <v>7</v>
      </c>
      <c r="E2" s="39" t="s">
        <v>9</v>
      </c>
      <c r="F2" s="39"/>
      <c r="G2" s="39" t="s">
        <v>503</v>
      </c>
      <c r="H2" s="40"/>
      <c r="I2" s="41">
        <v>42735</v>
      </c>
      <c r="J2" s="31">
        <v>300000</v>
      </c>
      <c r="K2" s="39" t="s">
        <v>620</v>
      </c>
      <c r="L2" s="42">
        <f t="shared" ref="L2:L9" si="0">5*365</f>
        <v>1825</v>
      </c>
      <c r="M2" s="43">
        <f t="shared" ref="M2:M33" si="1">(J2/L2)</f>
        <v>164.38356164383561</v>
      </c>
      <c r="N2" s="44">
        <v>43131</v>
      </c>
      <c r="O2" s="45">
        <f t="shared" ref="O2:O9" si="2">(N2-I2)</f>
        <v>396</v>
      </c>
      <c r="P2" s="46">
        <f t="shared" ref="P2:P33" si="3">(O2*M2)</f>
        <v>65095.890410958898</v>
      </c>
      <c r="Q2" s="44">
        <v>43159</v>
      </c>
      <c r="R2" s="45">
        <f t="shared" ref="R2:R33" si="4">(Q2-N2)</f>
        <v>28</v>
      </c>
      <c r="S2" s="46">
        <f t="shared" ref="S2:S33" si="5">(R2*M2)</f>
        <v>4602.7397260273974</v>
      </c>
    </row>
    <row r="3" spans="1:19" s="47" customFormat="1" x14ac:dyDescent="0.25">
      <c r="A3" s="39">
        <v>2</v>
      </c>
      <c r="B3" s="39" t="s">
        <v>8</v>
      </c>
      <c r="C3" s="39" t="s">
        <v>502</v>
      </c>
      <c r="D3" s="39" t="s">
        <v>13</v>
      </c>
      <c r="E3" s="39" t="s">
        <v>9</v>
      </c>
      <c r="F3" s="39"/>
      <c r="G3" s="39" t="s">
        <v>504</v>
      </c>
      <c r="H3" s="40"/>
      <c r="I3" s="41">
        <v>42735</v>
      </c>
      <c r="J3" s="31">
        <v>300000</v>
      </c>
      <c r="K3" s="39" t="s">
        <v>620</v>
      </c>
      <c r="L3" s="42">
        <f t="shared" si="0"/>
        <v>1825</v>
      </c>
      <c r="M3" s="43">
        <f t="shared" si="1"/>
        <v>164.38356164383561</v>
      </c>
      <c r="N3" s="48">
        <v>43131</v>
      </c>
      <c r="O3" s="42">
        <f t="shared" si="2"/>
        <v>396</v>
      </c>
      <c r="P3" s="43">
        <f t="shared" si="3"/>
        <v>65095.890410958898</v>
      </c>
      <c r="Q3" s="48">
        <v>43159</v>
      </c>
      <c r="R3" s="42">
        <f t="shared" si="4"/>
        <v>28</v>
      </c>
      <c r="S3" s="43">
        <f t="shared" si="5"/>
        <v>4602.7397260273974</v>
      </c>
    </row>
    <row r="4" spans="1:19" s="47" customFormat="1" x14ac:dyDescent="0.25">
      <c r="A4" s="39">
        <v>3</v>
      </c>
      <c r="B4" s="39" t="s">
        <v>8</v>
      </c>
      <c r="C4" s="39" t="s">
        <v>502</v>
      </c>
      <c r="D4" s="39" t="s">
        <v>14</v>
      </c>
      <c r="E4" s="39" t="s">
        <v>9</v>
      </c>
      <c r="F4" s="39"/>
      <c r="G4" s="39" t="s">
        <v>505</v>
      </c>
      <c r="H4" s="40"/>
      <c r="I4" s="41">
        <v>42735</v>
      </c>
      <c r="J4" s="31">
        <v>300000</v>
      </c>
      <c r="K4" s="39" t="s">
        <v>620</v>
      </c>
      <c r="L4" s="42">
        <f t="shared" si="0"/>
        <v>1825</v>
      </c>
      <c r="M4" s="43">
        <f t="shared" si="1"/>
        <v>164.38356164383561</v>
      </c>
      <c r="N4" s="48">
        <v>43131</v>
      </c>
      <c r="O4" s="42">
        <f t="shared" si="2"/>
        <v>396</v>
      </c>
      <c r="P4" s="43">
        <f t="shared" si="3"/>
        <v>65095.890410958898</v>
      </c>
      <c r="Q4" s="48">
        <v>43159</v>
      </c>
      <c r="R4" s="42">
        <f t="shared" si="4"/>
        <v>28</v>
      </c>
      <c r="S4" s="43">
        <f t="shared" si="5"/>
        <v>4602.7397260273974</v>
      </c>
    </row>
    <row r="5" spans="1:19" s="47" customFormat="1" x14ac:dyDescent="0.25">
      <c r="A5" s="39">
        <v>4</v>
      </c>
      <c r="B5" s="39" t="s">
        <v>8</v>
      </c>
      <c r="C5" s="39" t="s">
        <v>502</v>
      </c>
      <c r="D5" s="39" t="s">
        <v>15</v>
      </c>
      <c r="E5" s="39" t="s">
        <v>9</v>
      </c>
      <c r="F5" s="39"/>
      <c r="G5" s="39" t="s">
        <v>506</v>
      </c>
      <c r="H5" s="40"/>
      <c r="I5" s="41">
        <v>42735</v>
      </c>
      <c r="J5" s="31">
        <v>300000</v>
      </c>
      <c r="K5" s="39" t="s">
        <v>620</v>
      </c>
      <c r="L5" s="42">
        <f t="shared" si="0"/>
        <v>1825</v>
      </c>
      <c r="M5" s="43">
        <f t="shared" si="1"/>
        <v>164.38356164383561</v>
      </c>
      <c r="N5" s="48">
        <v>43131</v>
      </c>
      <c r="O5" s="42">
        <f t="shared" si="2"/>
        <v>396</v>
      </c>
      <c r="P5" s="43">
        <f t="shared" si="3"/>
        <v>65095.890410958898</v>
      </c>
      <c r="Q5" s="48">
        <v>43159</v>
      </c>
      <c r="R5" s="42">
        <f t="shared" si="4"/>
        <v>28</v>
      </c>
      <c r="S5" s="43">
        <f t="shared" si="5"/>
        <v>4602.7397260273974</v>
      </c>
    </row>
    <row r="6" spans="1:19" s="47" customFormat="1" x14ac:dyDescent="0.25">
      <c r="A6" s="39">
        <v>5</v>
      </c>
      <c r="B6" s="39" t="s">
        <v>8</v>
      </c>
      <c r="C6" s="39" t="s">
        <v>502</v>
      </c>
      <c r="D6" s="39" t="s">
        <v>16</v>
      </c>
      <c r="E6" s="39" t="s">
        <v>9</v>
      </c>
      <c r="F6" s="39"/>
      <c r="G6" s="39" t="s">
        <v>507</v>
      </c>
      <c r="H6" s="40"/>
      <c r="I6" s="41">
        <v>42735</v>
      </c>
      <c r="J6" s="31">
        <v>300000</v>
      </c>
      <c r="K6" s="39" t="s">
        <v>620</v>
      </c>
      <c r="L6" s="42">
        <f t="shared" si="0"/>
        <v>1825</v>
      </c>
      <c r="M6" s="43">
        <f t="shared" si="1"/>
        <v>164.38356164383561</v>
      </c>
      <c r="N6" s="48">
        <v>43131</v>
      </c>
      <c r="O6" s="42">
        <f t="shared" si="2"/>
        <v>396</v>
      </c>
      <c r="P6" s="43">
        <f t="shared" si="3"/>
        <v>65095.890410958898</v>
      </c>
      <c r="Q6" s="48">
        <v>43159</v>
      </c>
      <c r="R6" s="42">
        <f t="shared" si="4"/>
        <v>28</v>
      </c>
      <c r="S6" s="43">
        <f t="shared" si="5"/>
        <v>4602.7397260273974</v>
      </c>
    </row>
    <row r="7" spans="1:19" s="47" customFormat="1" x14ac:dyDescent="0.25">
      <c r="A7" s="39">
        <v>6</v>
      </c>
      <c r="B7" s="39" t="s">
        <v>8</v>
      </c>
      <c r="C7" s="39" t="s">
        <v>502</v>
      </c>
      <c r="D7" s="39" t="s">
        <v>17</v>
      </c>
      <c r="E7" s="39" t="s">
        <v>9</v>
      </c>
      <c r="F7" s="39"/>
      <c r="G7" s="39" t="s">
        <v>508</v>
      </c>
      <c r="H7" s="40"/>
      <c r="I7" s="41">
        <v>42735</v>
      </c>
      <c r="J7" s="31">
        <v>300000</v>
      </c>
      <c r="K7" s="39" t="s">
        <v>620</v>
      </c>
      <c r="L7" s="42">
        <f t="shared" si="0"/>
        <v>1825</v>
      </c>
      <c r="M7" s="43">
        <f t="shared" si="1"/>
        <v>164.38356164383561</v>
      </c>
      <c r="N7" s="48">
        <v>43131</v>
      </c>
      <c r="O7" s="42">
        <f t="shared" si="2"/>
        <v>396</v>
      </c>
      <c r="P7" s="43">
        <f t="shared" si="3"/>
        <v>65095.890410958898</v>
      </c>
      <c r="Q7" s="48">
        <v>43159</v>
      </c>
      <c r="R7" s="42">
        <f t="shared" si="4"/>
        <v>28</v>
      </c>
      <c r="S7" s="43">
        <f t="shared" si="5"/>
        <v>4602.7397260273974</v>
      </c>
    </row>
    <row r="8" spans="1:19" s="47" customFormat="1" x14ac:dyDescent="0.25">
      <c r="A8" s="39">
        <v>7</v>
      </c>
      <c r="B8" s="39" t="s">
        <v>8</v>
      </c>
      <c r="C8" s="39" t="s">
        <v>519</v>
      </c>
      <c r="D8" s="39" t="s">
        <v>7</v>
      </c>
      <c r="E8" s="39" t="s">
        <v>9</v>
      </c>
      <c r="F8" s="39"/>
      <c r="G8" s="39" t="s">
        <v>520</v>
      </c>
      <c r="H8" s="40"/>
      <c r="I8" s="41">
        <v>42735</v>
      </c>
      <c r="J8" s="31">
        <v>150000</v>
      </c>
      <c r="K8" s="39" t="s">
        <v>620</v>
      </c>
      <c r="L8" s="42">
        <f t="shared" si="0"/>
        <v>1825</v>
      </c>
      <c r="M8" s="43">
        <f t="shared" si="1"/>
        <v>82.191780821917803</v>
      </c>
      <c r="N8" s="48">
        <v>43131</v>
      </c>
      <c r="O8" s="42">
        <f t="shared" si="2"/>
        <v>396</v>
      </c>
      <c r="P8" s="43">
        <f t="shared" si="3"/>
        <v>32547.945205479449</v>
      </c>
      <c r="Q8" s="48">
        <v>43159</v>
      </c>
      <c r="R8" s="42">
        <f t="shared" si="4"/>
        <v>28</v>
      </c>
      <c r="S8" s="43">
        <f t="shared" si="5"/>
        <v>2301.3698630136987</v>
      </c>
    </row>
    <row r="9" spans="1:19" s="47" customFormat="1" x14ac:dyDescent="0.25">
      <c r="A9" s="39">
        <v>8</v>
      </c>
      <c r="B9" s="39" t="s">
        <v>8</v>
      </c>
      <c r="C9" s="39" t="s">
        <v>519</v>
      </c>
      <c r="D9" s="39" t="s">
        <v>13</v>
      </c>
      <c r="E9" s="39" t="s">
        <v>9</v>
      </c>
      <c r="F9" s="39"/>
      <c r="G9" s="39" t="s">
        <v>521</v>
      </c>
      <c r="H9" s="40"/>
      <c r="I9" s="41">
        <v>42735</v>
      </c>
      <c r="J9" s="31">
        <v>150000</v>
      </c>
      <c r="K9" s="39" t="s">
        <v>620</v>
      </c>
      <c r="L9" s="42">
        <f t="shared" si="0"/>
        <v>1825</v>
      </c>
      <c r="M9" s="43">
        <f t="shared" si="1"/>
        <v>82.191780821917803</v>
      </c>
      <c r="N9" s="48">
        <v>43131</v>
      </c>
      <c r="O9" s="42">
        <f t="shared" si="2"/>
        <v>396</v>
      </c>
      <c r="P9" s="43">
        <f t="shared" si="3"/>
        <v>32547.945205479449</v>
      </c>
      <c r="Q9" s="48">
        <v>43159</v>
      </c>
      <c r="R9" s="42">
        <f t="shared" si="4"/>
        <v>28</v>
      </c>
      <c r="S9" s="43">
        <f t="shared" si="5"/>
        <v>2301.3698630136987</v>
      </c>
    </row>
    <row r="10" spans="1:19" s="47" customFormat="1" x14ac:dyDescent="0.25">
      <c r="A10" s="39">
        <v>9</v>
      </c>
      <c r="B10" s="39" t="s">
        <v>8</v>
      </c>
      <c r="C10" s="39" t="s">
        <v>318</v>
      </c>
      <c r="D10" s="39" t="s">
        <v>7</v>
      </c>
      <c r="E10" s="39" t="s">
        <v>32</v>
      </c>
      <c r="F10" s="39"/>
      <c r="G10" s="39" t="s">
        <v>319</v>
      </c>
      <c r="H10" s="40"/>
      <c r="I10" s="41">
        <v>42735</v>
      </c>
      <c r="J10" s="31">
        <v>125100</v>
      </c>
      <c r="K10" s="39" t="s">
        <v>620</v>
      </c>
      <c r="L10" s="42">
        <f>2*365</f>
        <v>730</v>
      </c>
      <c r="M10" s="43">
        <f t="shared" si="1"/>
        <v>171.36986301369862</v>
      </c>
      <c r="N10" s="48">
        <v>43131</v>
      </c>
      <c r="O10" s="42">
        <v>0</v>
      </c>
      <c r="P10" s="43">
        <f t="shared" si="3"/>
        <v>0</v>
      </c>
      <c r="Q10" s="48">
        <v>43159</v>
      </c>
      <c r="R10" s="42">
        <f t="shared" si="4"/>
        <v>28</v>
      </c>
      <c r="S10" s="43">
        <f t="shared" si="5"/>
        <v>4798.356164383561</v>
      </c>
    </row>
    <row r="11" spans="1:19" s="47" customFormat="1" x14ac:dyDescent="0.25">
      <c r="A11" s="39">
        <v>10</v>
      </c>
      <c r="B11" s="39" t="s">
        <v>8</v>
      </c>
      <c r="C11" s="39" t="s">
        <v>318</v>
      </c>
      <c r="D11" s="39" t="s">
        <v>7</v>
      </c>
      <c r="E11" s="39" t="s">
        <v>9</v>
      </c>
      <c r="F11" s="39"/>
      <c r="G11" s="39" t="s">
        <v>477</v>
      </c>
      <c r="H11" s="40"/>
      <c r="I11" s="41">
        <v>42735</v>
      </c>
      <c r="J11" s="31">
        <v>485100</v>
      </c>
      <c r="K11" s="39" t="s">
        <v>620</v>
      </c>
      <c r="L11" s="42">
        <f>2*365</f>
        <v>730</v>
      </c>
      <c r="M11" s="43">
        <f t="shared" si="1"/>
        <v>664.52054794520552</v>
      </c>
      <c r="N11" s="48">
        <v>43131</v>
      </c>
      <c r="O11" s="42">
        <f t="shared" ref="O11:O42" si="6">(N11-I11)</f>
        <v>396</v>
      </c>
      <c r="P11" s="43">
        <f t="shared" si="3"/>
        <v>263150.1369863014</v>
      </c>
      <c r="Q11" s="48">
        <v>43159</v>
      </c>
      <c r="R11" s="42">
        <f t="shared" si="4"/>
        <v>28</v>
      </c>
      <c r="S11" s="43">
        <f t="shared" si="5"/>
        <v>18606.575342465756</v>
      </c>
    </row>
    <row r="12" spans="1:19" s="47" customFormat="1" x14ac:dyDescent="0.25">
      <c r="A12" s="39">
        <v>11</v>
      </c>
      <c r="B12" s="39" t="s">
        <v>8</v>
      </c>
      <c r="C12" s="39" t="s">
        <v>318</v>
      </c>
      <c r="D12" s="39" t="s">
        <v>13</v>
      </c>
      <c r="E12" s="39" t="s">
        <v>9</v>
      </c>
      <c r="F12" s="39"/>
      <c r="G12" s="39" t="s">
        <v>478</v>
      </c>
      <c r="H12" s="40"/>
      <c r="I12" s="41">
        <v>43141</v>
      </c>
      <c r="J12" s="31">
        <v>125100</v>
      </c>
      <c r="K12" s="39" t="s">
        <v>620</v>
      </c>
      <c r="L12" s="42">
        <f>2*365</f>
        <v>730</v>
      </c>
      <c r="M12" s="43">
        <f t="shared" si="1"/>
        <v>171.36986301369862</v>
      </c>
      <c r="N12" s="48">
        <v>43131</v>
      </c>
      <c r="O12" s="42">
        <f t="shared" si="6"/>
        <v>-10</v>
      </c>
      <c r="P12" s="43">
        <f t="shared" si="3"/>
        <v>-1713.6986301369861</v>
      </c>
      <c r="Q12" s="48">
        <v>43159</v>
      </c>
      <c r="R12" s="42">
        <f t="shared" si="4"/>
        <v>28</v>
      </c>
      <c r="S12" s="43">
        <f t="shared" si="5"/>
        <v>4798.356164383561</v>
      </c>
    </row>
    <row r="13" spans="1:19" s="47" customFormat="1" x14ac:dyDescent="0.25">
      <c r="A13" s="39">
        <v>12</v>
      </c>
      <c r="B13" s="39" t="s">
        <v>8</v>
      </c>
      <c r="C13" s="39" t="s">
        <v>378</v>
      </c>
      <c r="D13" s="39" t="s">
        <v>7</v>
      </c>
      <c r="E13" s="39" t="s">
        <v>32</v>
      </c>
      <c r="F13" s="39"/>
      <c r="G13" s="39" t="s">
        <v>379</v>
      </c>
      <c r="H13" s="40"/>
      <c r="I13" s="41">
        <v>42735</v>
      </c>
      <c r="J13" s="31">
        <v>560000</v>
      </c>
      <c r="K13" s="39" t="s">
        <v>620</v>
      </c>
      <c r="L13" s="42">
        <f>2*365</f>
        <v>730</v>
      </c>
      <c r="M13" s="43">
        <f t="shared" si="1"/>
        <v>767.1232876712329</v>
      </c>
      <c r="N13" s="48">
        <v>43131</v>
      </c>
      <c r="O13" s="42">
        <f t="shared" si="6"/>
        <v>396</v>
      </c>
      <c r="P13" s="43">
        <f t="shared" si="3"/>
        <v>303780.82191780821</v>
      </c>
      <c r="Q13" s="48">
        <v>43159</v>
      </c>
      <c r="R13" s="42">
        <f t="shared" si="4"/>
        <v>28</v>
      </c>
      <c r="S13" s="43">
        <f t="shared" si="5"/>
        <v>21479.452054794521</v>
      </c>
    </row>
    <row r="14" spans="1:19" s="47" customFormat="1" x14ac:dyDescent="0.25">
      <c r="A14" s="39">
        <v>13</v>
      </c>
      <c r="B14" s="39" t="s">
        <v>8</v>
      </c>
      <c r="C14" s="39" t="s">
        <v>332</v>
      </c>
      <c r="D14" s="39" t="s">
        <v>7</v>
      </c>
      <c r="E14" s="39" t="s">
        <v>32</v>
      </c>
      <c r="F14" s="39"/>
      <c r="G14" s="39" t="s">
        <v>333</v>
      </c>
      <c r="H14" s="40"/>
      <c r="I14" s="41">
        <v>42735</v>
      </c>
      <c r="J14" s="59"/>
      <c r="K14" s="39" t="s">
        <v>620</v>
      </c>
      <c r="L14" s="42">
        <f>5*365</f>
        <v>1825</v>
      </c>
      <c r="M14" s="43">
        <f t="shared" si="1"/>
        <v>0</v>
      </c>
      <c r="N14" s="48">
        <v>43131</v>
      </c>
      <c r="O14" s="42">
        <f t="shared" si="6"/>
        <v>396</v>
      </c>
      <c r="P14" s="43">
        <f t="shared" si="3"/>
        <v>0</v>
      </c>
      <c r="Q14" s="48">
        <v>43159</v>
      </c>
      <c r="R14" s="42">
        <f t="shared" si="4"/>
        <v>28</v>
      </c>
      <c r="S14" s="43">
        <f t="shared" si="5"/>
        <v>0</v>
      </c>
    </row>
    <row r="15" spans="1:19" s="47" customFormat="1" x14ac:dyDescent="0.25">
      <c r="A15" s="39">
        <v>14</v>
      </c>
      <c r="B15" s="39" t="s">
        <v>8</v>
      </c>
      <c r="C15" s="39" t="s">
        <v>332</v>
      </c>
      <c r="D15" s="39" t="s">
        <v>13</v>
      </c>
      <c r="E15" s="39" t="s">
        <v>32</v>
      </c>
      <c r="F15" s="39"/>
      <c r="G15" s="39" t="s">
        <v>335</v>
      </c>
      <c r="H15" s="40"/>
      <c r="I15" s="41">
        <v>42735</v>
      </c>
      <c r="J15" s="59"/>
      <c r="K15" s="39" t="s">
        <v>620</v>
      </c>
      <c r="L15" s="42">
        <f>5*365</f>
        <v>1825</v>
      </c>
      <c r="M15" s="43">
        <f t="shared" si="1"/>
        <v>0</v>
      </c>
      <c r="N15" s="48">
        <v>43131</v>
      </c>
      <c r="O15" s="42">
        <f t="shared" si="6"/>
        <v>396</v>
      </c>
      <c r="P15" s="43">
        <f t="shared" si="3"/>
        <v>0</v>
      </c>
      <c r="Q15" s="48">
        <v>43159</v>
      </c>
      <c r="R15" s="42">
        <f t="shared" si="4"/>
        <v>28</v>
      </c>
      <c r="S15" s="43">
        <f t="shared" si="5"/>
        <v>0</v>
      </c>
    </row>
    <row r="16" spans="1:19" s="47" customFormat="1" x14ac:dyDescent="0.25">
      <c r="A16" s="39">
        <v>15</v>
      </c>
      <c r="B16" s="39" t="s">
        <v>8</v>
      </c>
      <c r="C16" s="39" t="s">
        <v>332</v>
      </c>
      <c r="D16" s="39" t="s">
        <v>14</v>
      </c>
      <c r="E16" s="39" t="s">
        <v>32</v>
      </c>
      <c r="F16" s="39"/>
      <c r="G16" s="39" t="s">
        <v>337</v>
      </c>
      <c r="H16" s="40"/>
      <c r="I16" s="41">
        <v>42735</v>
      </c>
      <c r="J16" s="59"/>
      <c r="K16" s="39" t="s">
        <v>620</v>
      </c>
      <c r="L16" s="42">
        <f>5*365</f>
        <v>1825</v>
      </c>
      <c r="M16" s="43">
        <f t="shared" si="1"/>
        <v>0</v>
      </c>
      <c r="N16" s="48">
        <v>43131</v>
      </c>
      <c r="O16" s="42">
        <f t="shared" si="6"/>
        <v>396</v>
      </c>
      <c r="P16" s="43">
        <f t="shared" si="3"/>
        <v>0</v>
      </c>
      <c r="Q16" s="48">
        <v>43159</v>
      </c>
      <c r="R16" s="42">
        <f t="shared" si="4"/>
        <v>28</v>
      </c>
      <c r="S16" s="43">
        <f t="shared" si="5"/>
        <v>0</v>
      </c>
    </row>
    <row r="17" spans="1:19" s="47" customFormat="1" x14ac:dyDescent="0.25">
      <c r="A17" s="39">
        <v>16</v>
      </c>
      <c r="B17" s="39" t="s">
        <v>8</v>
      </c>
      <c r="C17" s="39" t="s">
        <v>332</v>
      </c>
      <c r="D17" s="39" t="s">
        <v>15</v>
      </c>
      <c r="E17" s="39" t="s">
        <v>32</v>
      </c>
      <c r="F17" s="39"/>
      <c r="G17" s="39" t="s">
        <v>339</v>
      </c>
      <c r="H17" s="40"/>
      <c r="I17" s="41">
        <v>42735</v>
      </c>
      <c r="J17" s="59"/>
      <c r="K17" s="39" t="s">
        <v>620</v>
      </c>
      <c r="L17" s="42">
        <f>5*365</f>
        <v>1825</v>
      </c>
      <c r="M17" s="43">
        <f t="shared" si="1"/>
        <v>0</v>
      </c>
      <c r="N17" s="48">
        <v>43131</v>
      </c>
      <c r="O17" s="42">
        <f t="shared" si="6"/>
        <v>396</v>
      </c>
      <c r="P17" s="43">
        <f t="shared" si="3"/>
        <v>0</v>
      </c>
      <c r="Q17" s="48">
        <v>43159</v>
      </c>
      <c r="R17" s="42">
        <f t="shared" si="4"/>
        <v>28</v>
      </c>
      <c r="S17" s="43">
        <f t="shared" si="5"/>
        <v>0</v>
      </c>
    </row>
    <row r="18" spans="1:19" s="47" customFormat="1" x14ac:dyDescent="0.25">
      <c r="A18" s="39">
        <v>17</v>
      </c>
      <c r="B18" s="39" t="s">
        <v>8</v>
      </c>
      <c r="C18" s="39" t="s">
        <v>332</v>
      </c>
      <c r="D18" s="39" t="s">
        <v>16</v>
      </c>
      <c r="E18" s="39" t="s">
        <v>32</v>
      </c>
      <c r="F18" s="39"/>
      <c r="G18" s="39" t="s">
        <v>341</v>
      </c>
      <c r="H18" s="40"/>
      <c r="I18" s="41">
        <v>42735</v>
      </c>
      <c r="J18" s="59"/>
      <c r="K18" s="39" t="s">
        <v>620</v>
      </c>
      <c r="L18" s="42">
        <f>5*365</f>
        <v>1825</v>
      </c>
      <c r="M18" s="43">
        <f t="shared" si="1"/>
        <v>0</v>
      </c>
      <c r="N18" s="48">
        <v>43131</v>
      </c>
      <c r="O18" s="42">
        <f t="shared" si="6"/>
        <v>396</v>
      </c>
      <c r="P18" s="43">
        <f t="shared" si="3"/>
        <v>0</v>
      </c>
      <c r="Q18" s="48">
        <v>43159</v>
      </c>
      <c r="R18" s="42">
        <f t="shared" si="4"/>
        <v>28</v>
      </c>
      <c r="S18" s="43">
        <f t="shared" si="5"/>
        <v>0</v>
      </c>
    </row>
    <row r="19" spans="1:19" s="47" customFormat="1" x14ac:dyDescent="0.25">
      <c r="A19" s="39">
        <v>18</v>
      </c>
      <c r="B19" s="39" t="s">
        <v>8</v>
      </c>
      <c r="C19" s="39" t="s">
        <v>490</v>
      </c>
      <c r="D19" s="39" t="s">
        <v>7</v>
      </c>
      <c r="E19" s="39" t="s">
        <v>9</v>
      </c>
      <c r="F19" s="39"/>
      <c r="G19" s="39" t="s">
        <v>491</v>
      </c>
      <c r="H19" s="40"/>
      <c r="I19" s="41">
        <v>42735</v>
      </c>
      <c r="J19" s="49">
        <v>1350000</v>
      </c>
      <c r="K19" s="39" t="s">
        <v>620</v>
      </c>
      <c r="L19" s="42">
        <f>2*365</f>
        <v>730</v>
      </c>
      <c r="M19" s="43">
        <f t="shared" si="1"/>
        <v>1849.3150684931506</v>
      </c>
      <c r="N19" s="48">
        <v>43131</v>
      </c>
      <c r="O19" s="42">
        <f t="shared" si="6"/>
        <v>396</v>
      </c>
      <c r="P19" s="43">
        <f t="shared" si="3"/>
        <v>732328.76712328766</v>
      </c>
      <c r="Q19" s="48">
        <v>43159</v>
      </c>
      <c r="R19" s="42">
        <f t="shared" si="4"/>
        <v>28</v>
      </c>
      <c r="S19" s="43">
        <f t="shared" si="5"/>
        <v>51780.821917808222</v>
      </c>
    </row>
    <row r="20" spans="1:19" s="47" customFormat="1" x14ac:dyDescent="0.25">
      <c r="A20" s="39">
        <v>19</v>
      </c>
      <c r="B20" s="39" t="s">
        <v>8</v>
      </c>
      <c r="C20" s="39" t="s">
        <v>490</v>
      </c>
      <c r="D20" s="39" t="s">
        <v>13</v>
      </c>
      <c r="E20" s="39" t="s">
        <v>9</v>
      </c>
      <c r="F20" s="39"/>
      <c r="G20" s="39" t="s">
        <v>492</v>
      </c>
      <c r="H20" s="40"/>
      <c r="I20" s="41">
        <v>42735</v>
      </c>
      <c r="J20" s="49">
        <v>1350000</v>
      </c>
      <c r="K20" s="39" t="s">
        <v>620</v>
      </c>
      <c r="L20" s="42">
        <f>2*365</f>
        <v>730</v>
      </c>
      <c r="M20" s="43">
        <f t="shared" si="1"/>
        <v>1849.3150684931506</v>
      </c>
      <c r="N20" s="48">
        <v>43131</v>
      </c>
      <c r="O20" s="42">
        <f t="shared" si="6"/>
        <v>396</v>
      </c>
      <c r="P20" s="43">
        <f t="shared" si="3"/>
        <v>732328.76712328766</v>
      </c>
      <c r="Q20" s="48">
        <v>43159</v>
      </c>
      <c r="R20" s="42">
        <f t="shared" si="4"/>
        <v>28</v>
      </c>
      <c r="S20" s="43">
        <f t="shared" si="5"/>
        <v>51780.821917808222</v>
      </c>
    </row>
    <row r="21" spans="1:19" s="47" customFormat="1" x14ac:dyDescent="0.25">
      <c r="A21" s="39">
        <v>20</v>
      </c>
      <c r="B21" s="39" t="s">
        <v>8</v>
      </c>
      <c r="C21" s="39" t="s">
        <v>485</v>
      </c>
      <c r="D21" s="39" t="s">
        <v>7</v>
      </c>
      <c r="E21" s="39" t="s">
        <v>9</v>
      </c>
      <c r="F21" s="39"/>
      <c r="G21" s="39" t="s">
        <v>486</v>
      </c>
      <c r="H21" s="40"/>
      <c r="I21" s="41">
        <v>42735</v>
      </c>
      <c r="J21" s="31">
        <v>250000</v>
      </c>
      <c r="K21" s="39" t="s">
        <v>620</v>
      </c>
      <c r="L21" s="42">
        <v>365</v>
      </c>
      <c r="M21" s="43">
        <f t="shared" si="1"/>
        <v>684.93150684931504</v>
      </c>
      <c r="N21" s="48">
        <v>43131</v>
      </c>
      <c r="O21" s="42">
        <f t="shared" si="6"/>
        <v>396</v>
      </c>
      <c r="P21" s="43">
        <f t="shared" si="3"/>
        <v>271232.87671232875</v>
      </c>
      <c r="Q21" s="48">
        <v>43159</v>
      </c>
      <c r="R21" s="42">
        <f t="shared" si="4"/>
        <v>28</v>
      </c>
      <c r="S21" s="43">
        <f t="shared" si="5"/>
        <v>19178.082191780821</v>
      </c>
    </row>
    <row r="22" spans="1:19" s="47" customFormat="1" x14ac:dyDescent="0.25">
      <c r="A22" s="39">
        <v>21</v>
      </c>
      <c r="B22" s="39" t="s">
        <v>8</v>
      </c>
      <c r="C22" s="39" t="s">
        <v>485</v>
      </c>
      <c r="D22" s="39" t="s">
        <v>13</v>
      </c>
      <c r="E22" s="39" t="s">
        <v>9</v>
      </c>
      <c r="F22" s="39"/>
      <c r="G22" s="39" t="s">
        <v>487</v>
      </c>
      <c r="H22" s="40"/>
      <c r="I22" s="41">
        <v>42735</v>
      </c>
      <c r="J22" s="31">
        <v>250000</v>
      </c>
      <c r="K22" s="39" t="s">
        <v>620</v>
      </c>
      <c r="L22" s="42">
        <v>365</v>
      </c>
      <c r="M22" s="43">
        <f t="shared" si="1"/>
        <v>684.93150684931504</v>
      </c>
      <c r="N22" s="48">
        <v>43131</v>
      </c>
      <c r="O22" s="42">
        <f t="shared" si="6"/>
        <v>396</v>
      </c>
      <c r="P22" s="43">
        <f t="shared" si="3"/>
        <v>271232.87671232875</v>
      </c>
      <c r="Q22" s="48">
        <v>43159</v>
      </c>
      <c r="R22" s="42">
        <f t="shared" si="4"/>
        <v>28</v>
      </c>
      <c r="S22" s="43">
        <f t="shared" si="5"/>
        <v>19178.082191780821</v>
      </c>
    </row>
    <row r="23" spans="1:19" s="47" customFormat="1" x14ac:dyDescent="0.25">
      <c r="A23" s="39">
        <v>22</v>
      </c>
      <c r="B23" s="39" t="s">
        <v>8</v>
      </c>
      <c r="C23" s="39" t="s">
        <v>488</v>
      </c>
      <c r="D23" s="39" t="s">
        <v>7</v>
      </c>
      <c r="E23" s="39" t="s">
        <v>9</v>
      </c>
      <c r="F23" s="39"/>
      <c r="G23" s="39" t="s">
        <v>489</v>
      </c>
      <c r="H23" s="40"/>
      <c r="I23" s="41">
        <v>42735</v>
      </c>
      <c r="J23" s="31">
        <v>1000000</v>
      </c>
      <c r="K23" s="39" t="s">
        <v>620</v>
      </c>
      <c r="L23" s="42">
        <v>365</v>
      </c>
      <c r="M23" s="43">
        <f t="shared" si="1"/>
        <v>2739.7260273972602</v>
      </c>
      <c r="N23" s="48">
        <v>43131</v>
      </c>
      <c r="O23" s="42">
        <f t="shared" si="6"/>
        <v>396</v>
      </c>
      <c r="P23" s="43">
        <f t="shared" si="3"/>
        <v>1084931.506849315</v>
      </c>
      <c r="Q23" s="48">
        <v>43159</v>
      </c>
      <c r="R23" s="42">
        <f t="shared" si="4"/>
        <v>28</v>
      </c>
      <c r="S23" s="43">
        <f t="shared" si="5"/>
        <v>76712.328767123283</v>
      </c>
    </row>
    <row r="24" spans="1:19" x14ac:dyDescent="0.25">
      <c r="A24" s="39">
        <v>23</v>
      </c>
      <c r="B24" s="39" t="s">
        <v>8</v>
      </c>
      <c r="C24" s="39" t="s">
        <v>326</v>
      </c>
      <c r="D24" s="39" t="s">
        <v>7</v>
      </c>
      <c r="E24" s="39" t="s">
        <v>32</v>
      </c>
      <c r="F24" s="39"/>
      <c r="G24" s="39" t="s">
        <v>327</v>
      </c>
      <c r="H24" s="40"/>
      <c r="I24" s="41">
        <v>42735</v>
      </c>
      <c r="J24" s="57">
        <v>5500000</v>
      </c>
      <c r="K24" s="39" t="s">
        <v>620</v>
      </c>
      <c r="L24" s="42">
        <f>5*365</f>
        <v>1825</v>
      </c>
      <c r="M24" s="43">
        <f t="shared" si="1"/>
        <v>3013.6986301369861</v>
      </c>
      <c r="N24" s="48">
        <v>43131</v>
      </c>
      <c r="O24" s="42">
        <f t="shared" si="6"/>
        <v>396</v>
      </c>
      <c r="P24" s="43">
        <f t="shared" si="3"/>
        <v>1193424.6575342466</v>
      </c>
      <c r="Q24" s="48">
        <v>43159</v>
      </c>
      <c r="R24" s="42">
        <f t="shared" si="4"/>
        <v>28</v>
      </c>
      <c r="S24" s="43">
        <f t="shared" si="5"/>
        <v>84383.561643835608</v>
      </c>
    </row>
    <row r="25" spans="1:19" x14ac:dyDescent="0.25">
      <c r="A25" s="39">
        <v>24</v>
      </c>
      <c r="B25" s="39" t="s">
        <v>8</v>
      </c>
      <c r="C25" s="39" t="s">
        <v>11</v>
      </c>
      <c r="D25" s="39" t="s">
        <v>7</v>
      </c>
      <c r="E25" s="39" t="s">
        <v>32</v>
      </c>
      <c r="F25" s="39"/>
      <c r="G25" s="39" t="s">
        <v>346</v>
      </c>
      <c r="H25" s="40"/>
      <c r="I25" s="41">
        <v>42735</v>
      </c>
      <c r="J25" s="31">
        <v>126000</v>
      </c>
      <c r="K25" s="39" t="s">
        <v>620</v>
      </c>
      <c r="L25" s="42">
        <f t="shared" ref="L25:L44" si="7">365*2</f>
        <v>730</v>
      </c>
      <c r="M25" s="43">
        <f t="shared" si="1"/>
        <v>172.60273972602741</v>
      </c>
      <c r="N25" s="48">
        <v>43131</v>
      </c>
      <c r="O25" s="42">
        <f t="shared" si="6"/>
        <v>396</v>
      </c>
      <c r="P25" s="43">
        <f t="shared" si="3"/>
        <v>68350.684931506854</v>
      </c>
      <c r="Q25" s="48">
        <v>43159</v>
      </c>
      <c r="R25" s="42">
        <f t="shared" si="4"/>
        <v>28</v>
      </c>
      <c r="S25" s="43">
        <f t="shared" si="5"/>
        <v>4832.8767123287671</v>
      </c>
    </row>
    <row r="26" spans="1:19" x14ac:dyDescent="0.25">
      <c r="A26" s="39">
        <v>25</v>
      </c>
      <c r="B26" s="39" t="s">
        <v>8</v>
      </c>
      <c r="C26" s="39" t="s">
        <v>11</v>
      </c>
      <c r="D26" s="39" t="s">
        <v>7</v>
      </c>
      <c r="E26" s="39" t="s">
        <v>9</v>
      </c>
      <c r="F26" s="39"/>
      <c r="G26" s="39" t="s">
        <v>533</v>
      </c>
      <c r="H26" s="58" t="s">
        <v>596</v>
      </c>
      <c r="I26" s="41">
        <v>42735</v>
      </c>
      <c r="J26" s="31">
        <v>100000</v>
      </c>
      <c r="K26" s="39" t="s">
        <v>620</v>
      </c>
      <c r="L26" s="42">
        <f t="shared" si="7"/>
        <v>730</v>
      </c>
      <c r="M26" s="43">
        <f t="shared" si="1"/>
        <v>136.98630136986301</v>
      </c>
      <c r="N26" s="48">
        <v>43131</v>
      </c>
      <c r="O26" s="42">
        <f t="shared" si="6"/>
        <v>396</v>
      </c>
      <c r="P26" s="43">
        <f t="shared" si="3"/>
        <v>54246.575342465752</v>
      </c>
      <c r="Q26" s="48">
        <v>43159</v>
      </c>
      <c r="R26" s="42">
        <f t="shared" si="4"/>
        <v>28</v>
      </c>
      <c r="S26" s="43">
        <f t="shared" si="5"/>
        <v>3835.6164383561645</v>
      </c>
    </row>
    <row r="27" spans="1:19" x14ac:dyDescent="0.25">
      <c r="A27" s="39">
        <v>26</v>
      </c>
      <c r="B27" s="39" t="s">
        <v>8</v>
      </c>
      <c r="C27" s="39" t="s">
        <v>11</v>
      </c>
      <c r="D27" s="39" t="s">
        <v>13</v>
      </c>
      <c r="E27" s="39" t="s">
        <v>32</v>
      </c>
      <c r="F27" s="39"/>
      <c r="G27" s="39" t="s">
        <v>350</v>
      </c>
      <c r="H27" s="40"/>
      <c r="I27" s="41">
        <v>42735</v>
      </c>
      <c r="J27" s="31">
        <v>126000</v>
      </c>
      <c r="K27" s="39" t="s">
        <v>620</v>
      </c>
      <c r="L27" s="42">
        <f t="shared" si="7"/>
        <v>730</v>
      </c>
      <c r="M27" s="43">
        <f t="shared" si="1"/>
        <v>172.60273972602741</v>
      </c>
      <c r="N27" s="48">
        <v>43131</v>
      </c>
      <c r="O27" s="42">
        <f t="shared" si="6"/>
        <v>396</v>
      </c>
      <c r="P27" s="43">
        <f t="shared" si="3"/>
        <v>68350.684931506854</v>
      </c>
      <c r="Q27" s="48">
        <v>43159</v>
      </c>
      <c r="R27" s="42">
        <f t="shared" si="4"/>
        <v>28</v>
      </c>
      <c r="S27" s="43">
        <f t="shared" si="5"/>
        <v>4832.8767123287671</v>
      </c>
    </row>
    <row r="28" spans="1:19" x14ac:dyDescent="0.25">
      <c r="A28" s="39">
        <v>27</v>
      </c>
      <c r="B28" s="39" t="s">
        <v>8</v>
      </c>
      <c r="C28" s="39" t="s">
        <v>11</v>
      </c>
      <c r="D28" s="39" t="s">
        <v>13</v>
      </c>
      <c r="E28" s="39" t="s">
        <v>9</v>
      </c>
      <c r="F28" s="39"/>
      <c r="G28" s="39" t="s">
        <v>537</v>
      </c>
      <c r="H28" s="58" t="s">
        <v>597</v>
      </c>
      <c r="I28" s="41">
        <v>42735</v>
      </c>
      <c r="J28" s="31">
        <v>100000</v>
      </c>
      <c r="K28" s="39" t="s">
        <v>620</v>
      </c>
      <c r="L28" s="42">
        <f t="shared" si="7"/>
        <v>730</v>
      </c>
      <c r="M28" s="43">
        <f t="shared" si="1"/>
        <v>136.98630136986301</v>
      </c>
      <c r="N28" s="48">
        <v>43131</v>
      </c>
      <c r="O28" s="42">
        <f t="shared" si="6"/>
        <v>396</v>
      </c>
      <c r="P28" s="43">
        <f t="shared" si="3"/>
        <v>54246.575342465752</v>
      </c>
      <c r="Q28" s="48">
        <v>43159</v>
      </c>
      <c r="R28" s="42">
        <f t="shared" si="4"/>
        <v>28</v>
      </c>
      <c r="S28" s="43">
        <f t="shared" si="5"/>
        <v>3835.6164383561645</v>
      </c>
    </row>
    <row r="29" spans="1:19" x14ac:dyDescent="0.25">
      <c r="A29" s="39">
        <v>28</v>
      </c>
      <c r="B29" s="39" t="s">
        <v>8</v>
      </c>
      <c r="C29" s="39" t="s">
        <v>11</v>
      </c>
      <c r="D29" s="39" t="s">
        <v>14</v>
      </c>
      <c r="E29" s="39" t="s">
        <v>32</v>
      </c>
      <c r="F29" s="39"/>
      <c r="G29" s="39" t="s">
        <v>354</v>
      </c>
      <c r="H29" s="40"/>
      <c r="I29" s="41">
        <v>42735</v>
      </c>
      <c r="J29" s="31">
        <v>126000</v>
      </c>
      <c r="K29" s="39" t="s">
        <v>620</v>
      </c>
      <c r="L29" s="42">
        <f t="shared" si="7"/>
        <v>730</v>
      </c>
      <c r="M29" s="43">
        <f t="shared" si="1"/>
        <v>172.60273972602741</v>
      </c>
      <c r="N29" s="48">
        <v>43131</v>
      </c>
      <c r="O29" s="42">
        <f t="shared" si="6"/>
        <v>396</v>
      </c>
      <c r="P29" s="43">
        <f t="shared" si="3"/>
        <v>68350.684931506854</v>
      </c>
      <c r="Q29" s="48">
        <v>43159</v>
      </c>
      <c r="R29" s="42">
        <f t="shared" si="4"/>
        <v>28</v>
      </c>
      <c r="S29" s="43">
        <f t="shared" si="5"/>
        <v>4832.8767123287671</v>
      </c>
    </row>
    <row r="30" spans="1:19" x14ac:dyDescent="0.25">
      <c r="A30" s="39">
        <v>29</v>
      </c>
      <c r="B30" s="39" t="s">
        <v>8</v>
      </c>
      <c r="C30" s="39" t="s">
        <v>11</v>
      </c>
      <c r="D30" s="39" t="s">
        <v>14</v>
      </c>
      <c r="E30" s="39" t="s">
        <v>9</v>
      </c>
      <c r="F30" s="39"/>
      <c r="G30" s="39" t="s">
        <v>541</v>
      </c>
      <c r="H30" s="58" t="s">
        <v>600</v>
      </c>
      <c r="I30" s="41">
        <v>42735</v>
      </c>
      <c r="J30" s="31">
        <v>100000</v>
      </c>
      <c r="K30" s="39" t="s">
        <v>620</v>
      </c>
      <c r="L30" s="42">
        <f t="shared" si="7"/>
        <v>730</v>
      </c>
      <c r="M30" s="43">
        <f t="shared" si="1"/>
        <v>136.98630136986301</v>
      </c>
      <c r="N30" s="48">
        <v>43131</v>
      </c>
      <c r="O30" s="42">
        <f t="shared" si="6"/>
        <v>396</v>
      </c>
      <c r="P30" s="43">
        <f t="shared" si="3"/>
        <v>54246.575342465752</v>
      </c>
      <c r="Q30" s="48">
        <v>43159</v>
      </c>
      <c r="R30" s="42">
        <f t="shared" si="4"/>
        <v>28</v>
      </c>
      <c r="S30" s="43">
        <f t="shared" si="5"/>
        <v>3835.6164383561645</v>
      </c>
    </row>
    <row r="31" spans="1:19" x14ac:dyDescent="0.25">
      <c r="A31" s="39">
        <v>30</v>
      </c>
      <c r="B31" s="39" t="s">
        <v>8</v>
      </c>
      <c r="C31" s="39" t="s">
        <v>11</v>
      </c>
      <c r="D31" s="39" t="s">
        <v>15</v>
      </c>
      <c r="E31" s="39" t="s">
        <v>32</v>
      </c>
      <c r="F31" s="39"/>
      <c r="G31" s="39" t="s">
        <v>358</v>
      </c>
      <c r="H31" s="40"/>
      <c r="I31" s="41">
        <v>42735</v>
      </c>
      <c r="J31" s="31">
        <v>126000</v>
      </c>
      <c r="K31" s="39" t="s">
        <v>620</v>
      </c>
      <c r="L31" s="42">
        <f t="shared" si="7"/>
        <v>730</v>
      </c>
      <c r="M31" s="43">
        <f t="shared" si="1"/>
        <v>172.60273972602741</v>
      </c>
      <c r="N31" s="48">
        <v>43131</v>
      </c>
      <c r="O31" s="42">
        <f t="shared" si="6"/>
        <v>396</v>
      </c>
      <c r="P31" s="43">
        <f t="shared" si="3"/>
        <v>68350.684931506854</v>
      </c>
      <c r="Q31" s="48">
        <v>43159</v>
      </c>
      <c r="R31" s="42">
        <f t="shared" si="4"/>
        <v>28</v>
      </c>
      <c r="S31" s="43">
        <f t="shared" si="5"/>
        <v>4832.8767123287671</v>
      </c>
    </row>
    <row r="32" spans="1:19" x14ac:dyDescent="0.25">
      <c r="A32" s="39">
        <v>31</v>
      </c>
      <c r="B32" s="39" t="s">
        <v>8</v>
      </c>
      <c r="C32" s="39" t="s">
        <v>11</v>
      </c>
      <c r="D32" s="39" t="s">
        <v>15</v>
      </c>
      <c r="E32" s="39" t="s">
        <v>9</v>
      </c>
      <c r="F32" s="39"/>
      <c r="G32" s="39" t="s">
        <v>545</v>
      </c>
      <c r="H32" s="58" t="s">
        <v>593</v>
      </c>
      <c r="I32" s="41">
        <v>42735</v>
      </c>
      <c r="J32" s="31">
        <v>100000</v>
      </c>
      <c r="K32" s="39" t="s">
        <v>620</v>
      </c>
      <c r="L32" s="42">
        <f t="shared" si="7"/>
        <v>730</v>
      </c>
      <c r="M32" s="43">
        <f t="shared" si="1"/>
        <v>136.98630136986301</v>
      </c>
      <c r="N32" s="48">
        <v>43131</v>
      </c>
      <c r="O32" s="42">
        <f t="shared" si="6"/>
        <v>396</v>
      </c>
      <c r="P32" s="43">
        <f t="shared" si="3"/>
        <v>54246.575342465752</v>
      </c>
      <c r="Q32" s="48">
        <v>43159</v>
      </c>
      <c r="R32" s="42">
        <f t="shared" si="4"/>
        <v>28</v>
      </c>
      <c r="S32" s="43">
        <f t="shared" si="5"/>
        <v>3835.6164383561645</v>
      </c>
    </row>
    <row r="33" spans="1:20" x14ac:dyDescent="0.25">
      <c r="A33" s="39">
        <v>32</v>
      </c>
      <c r="B33" s="39" t="s">
        <v>8</v>
      </c>
      <c r="C33" s="39" t="s">
        <v>11</v>
      </c>
      <c r="D33" s="39" t="s">
        <v>16</v>
      </c>
      <c r="E33" s="39" t="s">
        <v>32</v>
      </c>
      <c r="F33" s="39"/>
      <c r="G33" s="39" t="s">
        <v>362</v>
      </c>
      <c r="H33" s="40"/>
      <c r="I33" s="41">
        <v>42735</v>
      </c>
      <c r="J33" s="31">
        <v>126000</v>
      </c>
      <c r="K33" s="39" t="s">
        <v>620</v>
      </c>
      <c r="L33" s="42">
        <f t="shared" si="7"/>
        <v>730</v>
      </c>
      <c r="M33" s="43">
        <f t="shared" si="1"/>
        <v>172.60273972602741</v>
      </c>
      <c r="N33" s="48">
        <v>43131</v>
      </c>
      <c r="O33" s="42">
        <f t="shared" si="6"/>
        <v>396</v>
      </c>
      <c r="P33" s="43">
        <f t="shared" si="3"/>
        <v>68350.684931506854</v>
      </c>
      <c r="Q33" s="48">
        <v>43159</v>
      </c>
      <c r="R33" s="42">
        <f t="shared" si="4"/>
        <v>28</v>
      </c>
      <c r="S33" s="43">
        <f t="shared" si="5"/>
        <v>4832.8767123287671</v>
      </c>
    </row>
    <row r="34" spans="1:20" x14ac:dyDescent="0.25">
      <c r="A34" s="39">
        <v>33</v>
      </c>
      <c r="B34" s="39" t="s">
        <v>8</v>
      </c>
      <c r="C34" s="39" t="s">
        <v>11</v>
      </c>
      <c r="D34" s="39" t="s">
        <v>16</v>
      </c>
      <c r="E34" s="39" t="s">
        <v>9</v>
      </c>
      <c r="F34" s="39"/>
      <c r="G34" s="39" t="s">
        <v>549</v>
      </c>
      <c r="H34" s="58" t="s">
        <v>594</v>
      </c>
      <c r="I34" s="41">
        <v>42735</v>
      </c>
      <c r="J34" s="31">
        <v>100000</v>
      </c>
      <c r="K34" s="39" t="s">
        <v>620</v>
      </c>
      <c r="L34" s="42">
        <f t="shared" si="7"/>
        <v>730</v>
      </c>
      <c r="M34" s="43">
        <f t="shared" ref="M34:M65" si="8">(J34/L34)</f>
        <v>136.98630136986301</v>
      </c>
      <c r="N34" s="48">
        <v>43131</v>
      </c>
      <c r="O34" s="42">
        <f t="shared" si="6"/>
        <v>396</v>
      </c>
      <c r="P34" s="43">
        <f t="shared" ref="P34:P65" si="9">(O34*M34)</f>
        <v>54246.575342465752</v>
      </c>
      <c r="Q34" s="48">
        <v>43159</v>
      </c>
      <c r="R34" s="42">
        <f t="shared" ref="R34:R65" si="10">(Q34-N34)</f>
        <v>28</v>
      </c>
      <c r="S34" s="43">
        <f t="shared" ref="S34:S65" si="11">(R34*M34)</f>
        <v>3835.6164383561645</v>
      </c>
    </row>
    <row r="35" spans="1:20" x14ac:dyDescent="0.25">
      <c r="A35" s="39">
        <v>34</v>
      </c>
      <c r="B35" s="39" t="s">
        <v>8</v>
      </c>
      <c r="C35" s="39" t="s">
        <v>11</v>
      </c>
      <c r="D35" s="39" t="s">
        <v>17</v>
      </c>
      <c r="E35" s="39" t="s">
        <v>32</v>
      </c>
      <c r="F35" s="39"/>
      <c r="G35" s="39" t="s">
        <v>366</v>
      </c>
      <c r="H35" s="40"/>
      <c r="I35" s="41">
        <v>42735</v>
      </c>
      <c r="J35" s="31">
        <v>126000</v>
      </c>
      <c r="K35" s="39" t="s">
        <v>620</v>
      </c>
      <c r="L35" s="42">
        <f t="shared" si="7"/>
        <v>730</v>
      </c>
      <c r="M35" s="43">
        <f t="shared" si="8"/>
        <v>172.60273972602741</v>
      </c>
      <c r="N35" s="48">
        <v>43131</v>
      </c>
      <c r="O35" s="42">
        <f t="shared" si="6"/>
        <v>396</v>
      </c>
      <c r="P35" s="43">
        <f t="shared" si="9"/>
        <v>68350.684931506854</v>
      </c>
      <c r="Q35" s="48">
        <v>43159</v>
      </c>
      <c r="R35" s="42">
        <f t="shared" si="10"/>
        <v>28</v>
      </c>
      <c r="S35" s="43">
        <f t="shared" si="11"/>
        <v>4832.8767123287671</v>
      </c>
    </row>
    <row r="36" spans="1:20" x14ac:dyDescent="0.25">
      <c r="A36" s="39">
        <v>35</v>
      </c>
      <c r="B36" s="39" t="s">
        <v>8</v>
      </c>
      <c r="C36" s="39" t="s">
        <v>11</v>
      </c>
      <c r="D36" s="39" t="s">
        <v>17</v>
      </c>
      <c r="E36" s="39" t="s">
        <v>9</v>
      </c>
      <c r="F36" s="39"/>
      <c r="G36" s="39" t="s">
        <v>553</v>
      </c>
      <c r="H36" s="58" t="s">
        <v>605</v>
      </c>
      <c r="I36" s="41">
        <v>42735</v>
      </c>
      <c r="J36" s="31">
        <v>100000</v>
      </c>
      <c r="K36" s="39" t="s">
        <v>620</v>
      </c>
      <c r="L36" s="42">
        <f t="shared" si="7"/>
        <v>730</v>
      </c>
      <c r="M36" s="43">
        <f t="shared" si="8"/>
        <v>136.98630136986301</v>
      </c>
      <c r="N36" s="48">
        <v>43131</v>
      </c>
      <c r="O36" s="42">
        <f t="shared" si="6"/>
        <v>396</v>
      </c>
      <c r="P36" s="43">
        <f t="shared" si="9"/>
        <v>54246.575342465752</v>
      </c>
      <c r="Q36" s="48">
        <v>43159</v>
      </c>
      <c r="R36" s="42">
        <f t="shared" si="10"/>
        <v>28</v>
      </c>
      <c r="S36" s="43">
        <f t="shared" si="11"/>
        <v>3835.6164383561645</v>
      </c>
    </row>
    <row r="37" spans="1:20" s="56" customFormat="1" x14ac:dyDescent="0.25">
      <c r="A37" s="50">
        <v>36</v>
      </c>
      <c r="B37" s="50" t="s">
        <v>8</v>
      </c>
      <c r="C37" s="50" t="s">
        <v>11</v>
      </c>
      <c r="D37" s="50" t="s">
        <v>18</v>
      </c>
      <c r="E37" s="50" t="s">
        <v>32</v>
      </c>
      <c r="F37" s="50"/>
      <c r="G37" s="50" t="s">
        <v>370</v>
      </c>
      <c r="H37" s="51"/>
      <c r="I37" s="52">
        <v>43090</v>
      </c>
      <c r="J37" s="12">
        <v>100000</v>
      </c>
      <c r="K37" s="50" t="s">
        <v>620</v>
      </c>
      <c r="L37" s="53">
        <f t="shared" si="7"/>
        <v>730</v>
      </c>
      <c r="M37" s="54">
        <f t="shared" si="8"/>
        <v>136.98630136986301</v>
      </c>
      <c r="N37" s="55">
        <v>43131</v>
      </c>
      <c r="O37" s="53">
        <f t="shared" si="6"/>
        <v>41</v>
      </c>
      <c r="P37" s="54">
        <f t="shared" si="9"/>
        <v>5616.4383561643835</v>
      </c>
      <c r="Q37" s="55">
        <v>43159</v>
      </c>
      <c r="R37" s="53">
        <f t="shared" si="10"/>
        <v>28</v>
      </c>
      <c r="S37" s="54">
        <f t="shared" si="11"/>
        <v>3835.6164383561645</v>
      </c>
    </row>
    <row r="38" spans="1:20" x14ac:dyDescent="0.25">
      <c r="A38" s="39">
        <v>37</v>
      </c>
      <c r="B38" s="39" t="s">
        <v>8</v>
      </c>
      <c r="C38" s="39" t="s">
        <v>11</v>
      </c>
      <c r="D38" s="39" t="s">
        <v>18</v>
      </c>
      <c r="E38" s="39" t="s">
        <v>9</v>
      </c>
      <c r="F38" s="39"/>
      <c r="G38" s="39" t="s">
        <v>557</v>
      </c>
      <c r="H38" s="58" t="s">
        <v>606</v>
      </c>
      <c r="I38" s="41">
        <v>42735</v>
      </c>
      <c r="J38" s="31">
        <v>100000</v>
      </c>
      <c r="K38" s="39" t="s">
        <v>620</v>
      </c>
      <c r="L38" s="42">
        <f t="shared" si="7"/>
        <v>730</v>
      </c>
      <c r="M38" s="43">
        <f t="shared" si="8"/>
        <v>136.98630136986301</v>
      </c>
      <c r="N38" s="48">
        <v>43131</v>
      </c>
      <c r="O38" s="42">
        <f t="shared" si="6"/>
        <v>396</v>
      </c>
      <c r="P38" s="43">
        <f t="shared" si="9"/>
        <v>54246.575342465752</v>
      </c>
      <c r="Q38" s="48">
        <v>43159</v>
      </c>
      <c r="R38" s="42">
        <f t="shared" si="10"/>
        <v>28</v>
      </c>
      <c r="S38" s="43">
        <f t="shared" si="11"/>
        <v>3835.6164383561645</v>
      </c>
    </row>
    <row r="39" spans="1:20" x14ac:dyDescent="0.25">
      <c r="A39" s="39">
        <v>38</v>
      </c>
      <c r="B39" s="39" t="s">
        <v>8</v>
      </c>
      <c r="C39" s="39" t="s">
        <v>11</v>
      </c>
      <c r="D39" s="39" t="s">
        <v>19</v>
      </c>
      <c r="E39" s="39" t="s">
        <v>32</v>
      </c>
      <c r="F39" s="39"/>
      <c r="G39" s="39" t="s">
        <v>374</v>
      </c>
      <c r="H39" s="40"/>
      <c r="I39" s="41">
        <v>42735</v>
      </c>
      <c r="J39" s="31">
        <v>126000</v>
      </c>
      <c r="K39" s="39" t="s">
        <v>620</v>
      </c>
      <c r="L39" s="42">
        <f t="shared" si="7"/>
        <v>730</v>
      </c>
      <c r="M39" s="43">
        <f t="shared" si="8"/>
        <v>172.60273972602741</v>
      </c>
      <c r="N39" s="48">
        <v>43131</v>
      </c>
      <c r="O39" s="42">
        <f t="shared" si="6"/>
        <v>396</v>
      </c>
      <c r="P39" s="43">
        <f t="shared" si="9"/>
        <v>68350.684931506854</v>
      </c>
      <c r="Q39" s="48">
        <v>43159</v>
      </c>
      <c r="R39" s="42">
        <f t="shared" si="10"/>
        <v>28</v>
      </c>
      <c r="S39" s="43">
        <f t="shared" si="11"/>
        <v>4832.8767123287671</v>
      </c>
    </row>
    <row r="40" spans="1:20" x14ac:dyDescent="0.25">
      <c r="A40" s="39">
        <v>39</v>
      </c>
      <c r="B40" s="39" t="s">
        <v>8</v>
      </c>
      <c r="C40" s="39" t="s">
        <v>11</v>
      </c>
      <c r="D40" s="39" t="s">
        <v>19</v>
      </c>
      <c r="E40" s="39" t="s">
        <v>9</v>
      </c>
      <c r="F40" s="39"/>
      <c r="G40" s="39" t="s">
        <v>561</v>
      </c>
      <c r="H40" s="58" t="s">
        <v>598</v>
      </c>
      <c r="I40" s="41">
        <v>42735</v>
      </c>
      <c r="J40" s="31">
        <v>100000</v>
      </c>
      <c r="K40" s="39" t="s">
        <v>620</v>
      </c>
      <c r="L40" s="42">
        <f t="shared" si="7"/>
        <v>730</v>
      </c>
      <c r="M40" s="43">
        <f t="shared" si="8"/>
        <v>136.98630136986301</v>
      </c>
      <c r="N40" s="48">
        <v>43131</v>
      </c>
      <c r="O40" s="42">
        <f t="shared" si="6"/>
        <v>396</v>
      </c>
      <c r="P40" s="43">
        <f t="shared" si="9"/>
        <v>54246.575342465752</v>
      </c>
      <c r="Q40" s="48">
        <v>43159</v>
      </c>
      <c r="R40" s="42">
        <f t="shared" si="10"/>
        <v>28</v>
      </c>
      <c r="S40" s="43">
        <f t="shared" si="11"/>
        <v>3835.6164383561645</v>
      </c>
    </row>
    <row r="41" spans="1:20" x14ac:dyDescent="0.25">
      <c r="A41" s="39">
        <v>40</v>
      </c>
      <c r="B41" s="39" t="s">
        <v>8</v>
      </c>
      <c r="C41" s="39" t="s">
        <v>11</v>
      </c>
      <c r="D41" s="39" t="s">
        <v>20</v>
      </c>
      <c r="E41" s="39" t="s">
        <v>9</v>
      </c>
      <c r="F41" s="39"/>
      <c r="G41" s="39" t="s">
        <v>565</v>
      </c>
      <c r="H41" s="58" t="s">
        <v>595</v>
      </c>
      <c r="I41" s="41">
        <v>42735</v>
      </c>
      <c r="J41" s="31">
        <v>100000</v>
      </c>
      <c r="K41" s="39" t="s">
        <v>620</v>
      </c>
      <c r="L41" s="42">
        <f t="shared" si="7"/>
        <v>730</v>
      </c>
      <c r="M41" s="43">
        <f t="shared" si="8"/>
        <v>136.98630136986301</v>
      </c>
      <c r="N41" s="48">
        <v>43131</v>
      </c>
      <c r="O41" s="42">
        <f t="shared" si="6"/>
        <v>396</v>
      </c>
      <c r="P41" s="43">
        <f t="shared" si="9"/>
        <v>54246.575342465752</v>
      </c>
      <c r="Q41" s="48">
        <v>43159</v>
      </c>
      <c r="R41" s="42">
        <f t="shared" si="10"/>
        <v>28</v>
      </c>
      <c r="S41" s="43">
        <f t="shared" si="11"/>
        <v>3835.6164383561645</v>
      </c>
    </row>
    <row r="42" spans="1:20" x14ac:dyDescent="0.25">
      <c r="A42" s="39">
        <v>41</v>
      </c>
      <c r="B42" s="39" t="s">
        <v>8</v>
      </c>
      <c r="C42" s="39" t="s">
        <v>11</v>
      </c>
      <c r="D42" s="39" t="s">
        <v>21</v>
      </c>
      <c r="E42" s="39" t="s">
        <v>9</v>
      </c>
      <c r="F42" s="39"/>
      <c r="G42" s="39" t="s">
        <v>569</v>
      </c>
      <c r="H42" s="58" t="s">
        <v>599</v>
      </c>
      <c r="I42" s="41">
        <v>43090</v>
      </c>
      <c r="J42" s="31">
        <v>100000</v>
      </c>
      <c r="K42" s="39" t="s">
        <v>620</v>
      </c>
      <c r="L42" s="42">
        <f t="shared" si="7"/>
        <v>730</v>
      </c>
      <c r="M42" s="43">
        <f t="shared" si="8"/>
        <v>136.98630136986301</v>
      </c>
      <c r="N42" s="48">
        <v>43131</v>
      </c>
      <c r="O42" s="42">
        <f t="shared" si="6"/>
        <v>41</v>
      </c>
      <c r="P42" s="43">
        <f t="shared" si="9"/>
        <v>5616.4383561643835</v>
      </c>
      <c r="Q42" s="48">
        <v>43159</v>
      </c>
      <c r="R42" s="42">
        <f t="shared" si="10"/>
        <v>28</v>
      </c>
      <c r="S42" s="43">
        <f t="shared" si="11"/>
        <v>3835.6164383561645</v>
      </c>
    </row>
    <row r="43" spans="1:20" x14ac:dyDescent="0.25">
      <c r="A43" s="39">
        <v>42</v>
      </c>
      <c r="B43" s="39" t="s">
        <v>8</v>
      </c>
      <c r="C43" s="39" t="s">
        <v>11</v>
      </c>
      <c r="D43" s="39" t="s">
        <v>24</v>
      </c>
      <c r="E43" s="39" t="s">
        <v>9</v>
      </c>
      <c r="F43" s="39"/>
      <c r="G43" s="39" t="s">
        <v>574</v>
      </c>
      <c r="H43" s="58" t="s">
        <v>610</v>
      </c>
      <c r="I43" s="41">
        <v>42735</v>
      </c>
      <c r="J43" s="31">
        <v>100000</v>
      </c>
      <c r="K43" s="39" t="s">
        <v>620</v>
      </c>
      <c r="L43" s="42">
        <f t="shared" si="7"/>
        <v>730</v>
      </c>
      <c r="M43" s="43">
        <f t="shared" si="8"/>
        <v>136.98630136986301</v>
      </c>
      <c r="N43" s="48">
        <v>43131</v>
      </c>
      <c r="O43" s="42">
        <f t="shared" ref="O43:O74" si="12">(N43-I43)</f>
        <v>396</v>
      </c>
      <c r="P43" s="43">
        <f t="shared" si="9"/>
        <v>54246.575342465752</v>
      </c>
      <c r="Q43" s="48">
        <v>43159</v>
      </c>
      <c r="R43" s="42">
        <f t="shared" si="10"/>
        <v>28</v>
      </c>
      <c r="S43" s="43">
        <f t="shared" si="11"/>
        <v>3835.6164383561645</v>
      </c>
    </row>
    <row r="44" spans="1:20" x14ac:dyDescent="0.25">
      <c r="A44" s="39">
        <v>43</v>
      </c>
      <c r="B44" s="39" t="s">
        <v>8</v>
      </c>
      <c r="C44" s="39" t="s">
        <v>11</v>
      </c>
      <c r="D44" s="39" t="s">
        <v>31</v>
      </c>
      <c r="E44" s="39" t="s">
        <v>9</v>
      </c>
      <c r="F44" s="39"/>
      <c r="G44" s="39" t="s">
        <v>579</v>
      </c>
      <c r="H44" s="58" t="s">
        <v>604</v>
      </c>
      <c r="I44" s="41">
        <v>42735</v>
      </c>
      <c r="J44" s="31">
        <v>100000</v>
      </c>
      <c r="K44" s="39" t="s">
        <v>620</v>
      </c>
      <c r="L44" s="42">
        <f t="shared" si="7"/>
        <v>730</v>
      </c>
      <c r="M44" s="43">
        <f t="shared" si="8"/>
        <v>136.98630136986301</v>
      </c>
      <c r="N44" s="48">
        <v>43131</v>
      </c>
      <c r="O44" s="42">
        <f t="shared" si="12"/>
        <v>396</v>
      </c>
      <c r="P44" s="43">
        <f t="shared" si="9"/>
        <v>54246.575342465752</v>
      </c>
      <c r="Q44" s="48">
        <v>43159</v>
      </c>
      <c r="R44" s="42">
        <f t="shared" si="10"/>
        <v>28</v>
      </c>
      <c r="S44" s="43">
        <f t="shared" si="11"/>
        <v>3835.6164383561645</v>
      </c>
    </row>
    <row r="45" spans="1:20" ht="17.25" customHeight="1" x14ac:dyDescent="0.25">
      <c r="A45" s="39">
        <v>44</v>
      </c>
      <c r="B45" s="39" t="s">
        <v>8</v>
      </c>
      <c r="C45" s="39" t="s">
        <v>6</v>
      </c>
      <c r="D45" s="39" t="s">
        <v>7</v>
      </c>
      <c r="E45" s="39" t="s">
        <v>32</v>
      </c>
      <c r="F45" s="39"/>
      <c r="G45" s="39" t="s">
        <v>344</v>
      </c>
      <c r="H45" s="40"/>
      <c r="I45" s="41">
        <v>42735</v>
      </c>
      <c r="J45" s="31">
        <v>5729000</v>
      </c>
      <c r="K45" s="39" t="s">
        <v>620</v>
      </c>
      <c r="L45" s="42">
        <f t="shared" ref="L45:L76" si="13">5*365</f>
        <v>1825</v>
      </c>
      <c r="M45" s="43">
        <f t="shared" si="8"/>
        <v>3139.178082191781</v>
      </c>
      <c r="N45" s="48">
        <v>43131</v>
      </c>
      <c r="O45" s="42">
        <f t="shared" si="12"/>
        <v>396</v>
      </c>
      <c r="P45" s="43">
        <f t="shared" si="9"/>
        <v>1243114.5205479453</v>
      </c>
      <c r="Q45" s="48">
        <v>43159</v>
      </c>
      <c r="R45" s="42">
        <f t="shared" si="10"/>
        <v>28</v>
      </c>
      <c r="S45" s="43">
        <f t="shared" si="11"/>
        <v>87896.986301369863</v>
      </c>
      <c r="T45" s="47"/>
    </row>
    <row r="46" spans="1:20" x14ac:dyDescent="0.25">
      <c r="A46" s="39">
        <v>45</v>
      </c>
      <c r="B46" s="39" t="s">
        <v>8</v>
      </c>
      <c r="C46" s="39" t="s">
        <v>6</v>
      </c>
      <c r="D46" s="39" t="s">
        <v>7</v>
      </c>
      <c r="E46" s="39" t="s">
        <v>9</v>
      </c>
      <c r="F46" s="39" t="s">
        <v>631</v>
      </c>
      <c r="G46" s="39" t="s">
        <v>531</v>
      </c>
      <c r="H46" s="58" t="s">
        <v>596</v>
      </c>
      <c r="I46" s="41">
        <v>42735</v>
      </c>
      <c r="J46" s="31">
        <v>2000000</v>
      </c>
      <c r="K46" s="39" t="s">
        <v>620</v>
      </c>
      <c r="L46" s="42">
        <f t="shared" si="13"/>
        <v>1825</v>
      </c>
      <c r="M46" s="43">
        <f t="shared" si="8"/>
        <v>1095.8904109589041</v>
      </c>
      <c r="N46" s="48">
        <v>43131</v>
      </c>
      <c r="O46" s="42">
        <f t="shared" si="12"/>
        <v>396</v>
      </c>
      <c r="P46" s="43">
        <f t="shared" si="9"/>
        <v>433972.60273972602</v>
      </c>
      <c r="Q46" s="48">
        <v>43159</v>
      </c>
      <c r="R46" s="42">
        <f t="shared" si="10"/>
        <v>28</v>
      </c>
      <c r="S46" s="43">
        <f t="shared" si="11"/>
        <v>30684.931506849316</v>
      </c>
      <c r="T46" s="47"/>
    </row>
    <row r="47" spans="1:20" x14ac:dyDescent="0.25">
      <c r="A47" s="39">
        <v>46</v>
      </c>
      <c r="B47" s="39" t="s">
        <v>8</v>
      </c>
      <c r="C47" s="39" t="s">
        <v>6</v>
      </c>
      <c r="D47" s="39" t="s">
        <v>13</v>
      </c>
      <c r="E47" s="39" t="s">
        <v>32</v>
      </c>
      <c r="F47" s="39"/>
      <c r="G47" s="39" t="s">
        <v>348</v>
      </c>
      <c r="H47" s="40"/>
      <c r="I47" s="41">
        <v>42735</v>
      </c>
      <c r="J47" s="31">
        <v>5729000</v>
      </c>
      <c r="K47" s="39" t="s">
        <v>620</v>
      </c>
      <c r="L47" s="42">
        <f t="shared" si="13"/>
        <v>1825</v>
      </c>
      <c r="M47" s="43">
        <f t="shared" si="8"/>
        <v>3139.178082191781</v>
      </c>
      <c r="N47" s="48">
        <v>43131</v>
      </c>
      <c r="O47" s="42">
        <f t="shared" si="12"/>
        <v>396</v>
      </c>
      <c r="P47" s="43">
        <f t="shared" si="9"/>
        <v>1243114.5205479453</v>
      </c>
      <c r="Q47" s="48">
        <v>43159</v>
      </c>
      <c r="R47" s="42">
        <f t="shared" si="10"/>
        <v>28</v>
      </c>
      <c r="S47" s="43">
        <f t="shared" si="11"/>
        <v>87896.986301369863</v>
      </c>
      <c r="T47" s="47"/>
    </row>
    <row r="48" spans="1:20" x14ac:dyDescent="0.25">
      <c r="A48" s="39">
        <v>47</v>
      </c>
      <c r="B48" s="39" t="s">
        <v>8</v>
      </c>
      <c r="C48" s="39" t="s">
        <v>6</v>
      </c>
      <c r="D48" s="39" t="s">
        <v>13</v>
      </c>
      <c r="E48" s="39" t="s">
        <v>9</v>
      </c>
      <c r="F48" s="39" t="s">
        <v>631</v>
      </c>
      <c r="G48" s="39" t="s">
        <v>535</v>
      </c>
      <c r="H48" s="58" t="s">
        <v>597</v>
      </c>
      <c r="I48" s="41">
        <v>42735</v>
      </c>
      <c r="J48" s="31">
        <v>2000000</v>
      </c>
      <c r="K48" s="39" t="s">
        <v>620</v>
      </c>
      <c r="L48" s="42">
        <f t="shared" si="13"/>
        <v>1825</v>
      </c>
      <c r="M48" s="43">
        <f t="shared" si="8"/>
        <v>1095.8904109589041</v>
      </c>
      <c r="N48" s="48">
        <v>43131</v>
      </c>
      <c r="O48" s="42">
        <f t="shared" si="12"/>
        <v>396</v>
      </c>
      <c r="P48" s="43">
        <f t="shared" si="9"/>
        <v>433972.60273972602</v>
      </c>
      <c r="Q48" s="48">
        <v>43159</v>
      </c>
      <c r="R48" s="42">
        <f t="shared" si="10"/>
        <v>28</v>
      </c>
      <c r="S48" s="43">
        <f t="shared" si="11"/>
        <v>30684.931506849316</v>
      </c>
      <c r="T48" s="47"/>
    </row>
    <row r="49" spans="1:20" x14ac:dyDescent="0.25">
      <c r="A49" s="39">
        <v>48</v>
      </c>
      <c r="B49" s="39" t="s">
        <v>8</v>
      </c>
      <c r="C49" s="39" t="s">
        <v>6</v>
      </c>
      <c r="D49" s="39" t="s">
        <v>14</v>
      </c>
      <c r="E49" s="39" t="s">
        <v>32</v>
      </c>
      <c r="F49" s="39"/>
      <c r="G49" s="39" t="s">
        <v>352</v>
      </c>
      <c r="H49" s="40"/>
      <c r="I49" s="41">
        <v>42735</v>
      </c>
      <c r="J49" s="31">
        <v>5729000</v>
      </c>
      <c r="K49" s="39" t="s">
        <v>620</v>
      </c>
      <c r="L49" s="42">
        <f t="shared" si="13"/>
        <v>1825</v>
      </c>
      <c r="M49" s="43">
        <f t="shared" si="8"/>
        <v>3139.178082191781</v>
      </c>
      <c r="N49" s="48">
        <v>43131</v>
      </c>
      <c r="O49" s="42">
        <f t="shared" si="12"/>
        <v>396</v>
      </c>
      <c r="P49" s="43">
        <f t="shared" si="9"/>
        <v>1243114.5205479453</v>
      </c>
      <c r="Q49" s="48">
        <v>43159</v>
      </c>
      <c r="R49" s="42">
        <f t="shared" si="10"/>
        <v>28</v>
      </c>
      <c r="S49" s="43">
        <f t="shared" si="11"/>
        <v>87896.986301369863</v>
      </c>
      <c r="T49" s="47"/>
    </row>
    <row r="50" spans="1:20" x14ac:dyDescent="0.25">
      <c r="A50" s="39">
        <v>49</v>
      </c>
      <c r="B50" s="39" t="s">
        <v>8</v>
      </c>
      <c r="C50" s="39" t="s">
        <v>6</v>
      </c>
      <c r="D50" s="39" t="s">
        <v>14</v>
      </c>
      <c r="E50" s="39" t="s">
        <v>9</v>
      </c>
      <c r="F50" s="39"/>
      <c r="G50" s="39" t="s">
        <v>539</v>
      </c>
      <c r="H50" s="58" t="s">
        <v>600</v>
      </c>
      <c r="I50" s="41">
        <v>42735</v>
      </c>
      <c r="J50" s="31">
        <v>2500000</v>
      </c>
      <c r="K50" s="39" t="s">
        <v>620</v>
      </c>
      <c r="L50" s="42">
        <f t="shared" si="13"/>
        <v>1825</v>
      </c>
      <c r="M50" s="43">
        <f t="shared" si="8"/>
        <v>1369.8630136986301</v>
      </c>
      <c r="N50" s="48">
        <v>43131</v>
      </c>
      <c r="O50" s="42">
        <f t="shared" si="12"/>
        <v>396</v>
      </c>
      <c r="P50" s="43">
        <f t="shared" si="9"/>
        <v>542465.75342465751</v>
      </c>
      <c r="Q50" s="48">
        <v>43159</v>
      </c>
      <c r="R50" s="42">
        <f t="shared" si="10"/>
        <v>28</v>
      </c>
      <c r="S50" s="43">
        <f t="shared" si="11"/>
        <v>38356.164383561641</v>
      </c>
      <c r="T50" s="47"/>
    </row>
    <row r="51" spans="1:20" x14ac:dyDescent="0.25">
      <c r="A51" s="39">
        <v>50</v>
      </c>
      <c r="B51" s="39" t="s">
        <v>8</v>
      </c>
      <c r="C51" s="39" t="s">
        <v>6</v>
      </c>
      <c r="D51" s="39" t="s">
        <v>15</v>
      </c>
      <c r="E51" s="39" t="s">
        <v>32</v>
      </c>
      <c r="F51" s="39"/>
      <c r="G51" s="39" t="s">
        <v>356</v>
      </c>
      <c r="H51" s="40"/>
      <c r="I51" s="41">
        <v>42735</v>
      </c>
      <c r="J51" s="31">
        <v>5729000</v>
      </c>
      <c r="K51" s="39" t="s">
        <v>620</v>
      </c>
      <c r="L51" s="42">
        <f t="shared" si="13"/>
        <v>1825</v>
      </c>
      <c r="M51" s="43">
        <f t="shared" si="8"/>
        <v>3139.178082191781</v>
      </c>
      <c r="N51" s="48">
        <v>43131</v>
      </c>
      <c r="O51" s="42">
        <f t="shared" si="12"/>
        <v>396</v>
      </c>
      <c r="P51" s="43">
        <f t="shared" si="9"/>
        <v>1243114.5205479453</v>
      </c>
      <c r="Q51" s="48">
        <v>43159</v>
      </c>
      <c r="R51" s="42">
        <f t="shared" si="10"/>
        <v>28</v>
      </c>
      <c r="S51" s="43">
        <f t="shared" si="11"/>
        <v>87896.986301369863</v>
      </c>
      <c r="T51" s="47"/>
    </row>
    <row r="52" spans="1:20" x14ac:dyDescent="0.25">
      <c r="A52" s="39">
        <v>51</v>
      </c>
      <c r="B52" s="39" t="s">
        <v>8</v>
      </c>
      <c r="C52" s="39" t="s">
        <v>6</v>
      </c>
      <c r="D52" s="39" t="s">
        <v>15</v>
      </c>
      <c r="E52" s="39" t="s">
        <v>9</v>
      </c>
      <c r="F52" s="39"/>
      <c r="G52" s="39" t="s">
        <v>543</v>
      </c>
      <c r="H52" s="58" t="s">
        <v>593</v>
      </c>
      <c r="I52" s="41">
        <v>42735</v>
      </c>
      <c r="J52" s="31">
        <v>2000000</v>
      </c>
      <c r="K52" s="39" t="s">
        <v>620</v>
      </c>
      <c r="L52" s="42">
        <f t="shared" si="13"/>
        <v>1825</v>
      </c>
      <c r="M52" s="43">
        <f t="shared" si="8"/>
        <v>1095.8904109589041</v>
      </c>
      <c r="N52" s="48">
        <v>43131</v>
      </c>
      <c r="O52" s="42">
        <f t="shared" si="12"/>
        <v>396</v>
      </c>
      <c r="P52" s="43">
        <f t="shared" si="9"/>
        <v>433972.60273972602</v>
      </c>
      <c r="Q52" s="48">
        <v>43159</v>
      </c>
      <c r="R52" s="42">
        <f t="shared" si="10"/>
        <v>28</v>
      </c>
      <c r="S52" s="43">
        <f t="shared" si="11"/>
        <v>30684.931506849316</v>
      </c>
      <c r="T52" s="47"/>
    </row>
    <row r="53" spans="1:20" x14ac:dyDescent="0.25">
      <c r="A53" s="39">
        <v>52</v>
      </c>
      <c r="B53" s="39" t="s">
        <v>8</v>
      </c>
      <c r="C53" s="39" t="s">
        <v>6</v>
      </c>
      <c r="D53" s="39" t="s">
        <v>16</v>
      </c>
      <c r="E53" s="39" t="s">
        <v>32</v>
      </c>
      <c r="F53" s="39"/>
      <c r="G53" s="39" t="s">
        <v>360</v>
      </c>
      <c r="H53" s="40"/>
      <c r="I53" s="41">
        <v>42735</v>
      </c>
      <c r="J53" s="31">
        <v>5729000</v>
      </c>
      <c r="K53" s="39" t="s">
        <v>620</v>
      </c>
      <c r="L53" s="42">
        <f t="shared" si="13"/>
        <v>1825</v>
      </c>
      <c r="M53" s="43">
        <f t="shared" si="8"/>
        <v>3139.178082191781</v>
      </c>
      <c r="N53" s="48">
        <v>43131</v>
      </c>
      <c r="O53" s="42">
        <f t="shared" si="12"/>
        <v>396</v>
      </c>
      <c r="P53" s="43">
        <f t="shared" si="9"/>
        <v>1243114.5205479453</v>
      </c>
      <c r="Q53" s="48">
        <v>43159</v>
      </c>
      <c r="R53" s="42">
        <f t="shared" si="10"/>
        <v>28</v>
      </c>
      <c r="S53" s="43">
        <f t="shared" si="11"/>
        <v>87896.986301369863</v>
      </c>
      <c r="T53" s="47"/>
    </row>
    <row r="54" spans="1:20" x14ac:dyDescent="0.25">
      <c r="A54" s="39">
        <v>53</v>
      </c>
      <c r="B54" s="39" t="s">
        <v>8</v>
      </c>
      <c r="C54" s="39" t="s">
        <v>6</v>
      </c>
      <c r="D54" s="39" t="s">
        <v>16</v>
      </c>
      <c r="E54" s="39" t="s">
        <v>9</v>
      </c>
      <c r="F54" s="39"/>
      <c r="G54" s="39" t="s">
        <v>547</v>
      </c>
      <c r="H54" s="58" t="s">
        <v>594</v>
      </c>
      <c r="I54" s="41">
        <v>42735</v>
      </c>
      <c r="J54" s="31">
        <v>2000000</v>
      </c>
      <c r="K54" s="39" t="s">
        <v>620</v>
      </c>
      <c r="L54" s="42">
        <f t="shared" si="13"/>
        <v>1825</v>
      </c>
      <c r="M54" s="43">
        <f t="shared" si="8"/>
        <v>1095.8904109589041</v>
      </c>
      <c r="N54" s="48">
        <v>43131</v>
      </c>
      <c r="O54" s="42">
        <f t="shared" si="12"/>
        <v>396</v>
      </c>
      <c r="P54" s="43">
        <f t="shared" si="9"/>
        <v>433972.60273972602</v>
      </c>
      <c r="Q54" s="48">
        <v>43159</v>
      </c>
      <c r="R54" s="42">
        <f t="shared" si="10"/>
        <v>28</v>
      </c>
      <c r="S54" s="43">
        <f t="shared" si="11"/>
        <v>30684.931506849316</v>
      </c>
      <c r="T54" s="47"/>
    </row>
    <row r="55" spans="1:20" x14ac:dyDescent="0.25">
      <c r="A55" s="39">
        <v>54</v>
      </c>
      <c r="B55" s="39" t="s">
        <v>8</v>
      </c>
      <c r="C55" s="39" t="s">
        <v>6</v>
      </c>
      <c r="D55" s="39" t="s">
        <v>17</v>
      </c>
      <c r="E55" s="39" t="s">
        <v>32</v>
      </c>
      <c r="F55" s="39"/>
      <c r="G55" s="39" t="s">
        <v>364</v>
      </c>
      <c r="H55" s="40"/>
      <c r="I55" s="41">
        <v>42735</v>
      </c>
      <c r="J55" s="31">
        <v>5729000</v>
      </c>
      <c r="K55" s="39" t="s">
        <v>620</v>
      </c>
      <c r="L55" s="42">
        <f t="shared" si="13"/>
        <v>1825</v>
      </c>
      <c r="M55" s="43">
        <f t="shared" si="8"/>
        <v>3139.178082191781</v>
      </c>
      <c r="N55" s="48">
        <v>43131</v>
      </c>
      <c r="O55" s="42">
        <f t="shared" si="12"/>
        <v>396</v>
      </c>
      <c r="P55" s="43">
        <f t="shared" si="9"/>
        <v>1243114.5205479453</v>
      </c>
      <c r="Q55" s="48">
        <v>43159</v>
      </c>
      <c r="R55" s="42">
        <f t="shared" si="10"/>
        <v>28</v>
      </c>
      <c r="S55" s="43">
        <f t="shared" si="11"/>
        <v>87896.986301369863</v>
      </c>
      <c r="T55" s="47"/>
    </row>
    <row r="56" spans="1:20" x14ac:dyDescent="0.25">
      <c r="A56" s="39">
        <v>55</v>
      </c>
      <c r="B56" s="39" t="s">
        <v>8</v>
      </c>
      <c r="C56" s="39" t="s">
        <v>6</v>
      </c>
      <c r="D56" s="39" t="s">
        <v>17</v>
      </c>
      <c r="E56" s="39" t="s">
        <v>9</v>
      </c>
      <c r="F56" s="39"/>
      <c r="G56" s="39" t="s">
        <v>551</v>
      </c>
      <c r="H56" s="58" t="s">
        <v>605</v>
      </c>
      <c r="I56" s="41">
        <v>42735</v>
      </c>
      <c r="J56" s="31">
        <v>2000000</v>
      </c>
      <c r="K56" s="39" t="s">
        <v>620</v>
      </c>
      <c r="L56" s="42">
        <f t="shared" si="13"/>
        <v>1825</v>
      </c>
      <c r="M56" s="43">
        <f t="shared" si="8"/>
        <v>1095.8904109589041</v>
      </c>
      <c r="N56" s="48">
        <v>43131</v>
      </c>
      <c r="O56" s="42">
        <f t="shared" si="12"/>
        <v>396</v>
      </c>
      <c r="P56" s="43">
        <f t="shared" si="9"/>
        <v>433972.60273972602</v>
      </c>
      <c r="Q56" s="48">
        <v>43159</v>
      </c>
      <c r="R56" s="42">
        <f t="shared" si="10"/>
        <v>28</v>
      </c>
      <c r="S56" s="43">
        <f t="shared" si="11"/>
        <v>30684.931506849316</v>
      </c>
      <c r="T56" s="47"/>
    </row>
    <row r="57" spans="1:20" s="56" customFormat="1" x14ac:dyDescent="0.25">
      <c r="A57" s="50">
        <v>56</v>
      </c>
      <c r="B57" s="50" t="s">
        <v>8</v>
      </c>
      <c r="C57" s="50" t="s">
        <v>6</v>
      </c>
      <c r="D57" s="50" t="s">
        <v>18</v>
      </c>
      <c r="E57" s="50" t="s">
        <v>32</v>
      </c>
      <c r="F57" s="50"/>
      <c r="G57" s="50" t="s">
        <v>368</v>
      </c>
      <c r="H57" s="51"/>
      <c r="I57" s="52">
        <v>43090</v>
      </c>
      <c r="J57" s="12">
        <v>2750000</v>
      </c>
      <c r="K57" s="50" t="s">
        <v>620</v>
      </c>
      <c r="L57" s="53">
        <f t="shared" si="13"/>
        <v>1825</v>
      </c>
      <c r="M57" s="54">
        <f t="shared" si="8"/>
        <v>1506.8493150684931</v>
      </c>
      <c r="N57" s="55">
        <v>43131</v>
      </c>
      <c r="O57" s="53">
        <f t="shared" si="12"/>
        <v>41</v>
      </c>
      <c r="P57" s="54">
        <f t="shared" si="9"/>
        <v>61780.821917808214</v>
      </c>
      <c r="Q57" s="55">
        <v>43159</v>
      </c>
      <c r="R57" s="53">
        <f t="shared" si="10"/>
        <v>28</v>
      </c>
      <c r="S57" s="54">
        <f t="shared" si="11"/>
        <v>42191.780821917804</v>
      </c>
    </row>
    <row r="58" spans="1:20" x14ac:dyDescent="0.25">
      <c r="A58" s="39">
        <v>57</v>
      </c>
      <c r="B58" s="39" t="s">
        <v>8</v>
      </c>
      <c r="C58" s="39" t="s">
        <v>6</v>
      </c>
      <c r="D58" s="39" t="s">
        <v>18</v>
      </c>
      <c r="E58" s="39" t="s">
        <v>9</v>
      </c>
      <c r="F58" s="39"/>
      <c r="G58" s="39" t="s">
        <v>555</v>
      </c>
      <c r="H58" s="58" t="s">
        <v>606</v>
      </c>
      <c r="I58" s="41">
        <v>42735</v>
      </c>
      <c r="J58" s="31">
        <v>2000000</v>
      </c>
      <c r="K58" s="39" t="s">
        <v>620</v>
      </c>
      <c r="L58" s="42">
        <f t="shared" si="13"/>
        <v>1825</v>
      </c>
      <c r="M58" s="43">
        <f t="shared" si="8"/>
        <v>1095.8904109589041</v>
      </c>
      <c r="N58" s="48">
        <v>43131</v>
      </c>
      <c r="O58" s="42">
        <f t="shared" si="12"/>
        <v>396</v>
      </c>
      <c r="P58" s="43">
        <f t="shared" si="9"/>
        <v>433972.60273972602</v>
      </c>
      <c r="Q58" s="48">
        <v>43159</v>
      </c>
      <c r="R58" s="42">
        <f t="shared" si="10"/>
        <v>28</v>
      </c>
      <c r="S58" s="43">
        <f t="shared" si="11"/>
        <v>30684.931506849316</v>
      </c>
      <c r="T58" s="47"/>
    </row>
    <row r="59" spans="1:20" x14ac:dyDescent="0.25">
      <c r="A59" s="39">
        <v>58</v>
      </c>
      <c r="B59" s="39" t="s">
        <v>8</v>
      </c>
      <c r="C59" s="39" t="s">
        <v>6</v>
      </c>
      <c r="D59" s="39" t="s">
        <v>19</v>
      </c>
      <c r="E59" s="39" t="s">
        <v>32</v>
      </c>
      <c r="F59" s="39"/>
      <c r="G59" s="39" t="s">
        <v>372</v>
      </c>
      <c r="H59" s="40"/>
      <c r="I59" s="41">
        <v>42735</v>
      </c>
      <c r="J59" s="31">
        <v>5729000</v>
      </c>
      <c r="K59" s="39" t="s">
        <v>620</v>
      </c>
      <c r="L59" s="42">
        <f t="shared" si="13"/>
        <v>1825</v>
      </c>
      <c r="M59" s="43">
        <f t="shared" si="8"/>
        <v>3139.178082191781</v>
      </c>
      <c r="N59" s="48">
        <v>43131</v>
      </c>
      <c r="O59" s="42">
        <f t="shared" si="12"/>
        <v>396</v>
      </c>
      <c r="P59" s="43">
        <f t="shared" si="9"/>
        <v>1243114.5205479453</v>
      </c>
      <c r="Q59" s="48">
        <v>43159</v>
      </c>
      <c r="R59" s="42">
        <f t="shared" si="10"/>
        <v>28</v>
      </c>
      <c r="S59" s="43">
        <f t="shared" si="11"/>
        <v>87896.986301369863</v>
      </c>
      <c r="T59" s="47"/>
    </row>
    <row r="60" spans="1:20" x14ac:dyDescent="0.25">
      <c r="A60" s="39">
        <v>59</v>
      </c>
      <c r="B60" s="39" t="s">
        <v>8</v>
      </c>
      <c r="C60" s="39" t="s">
        <v>6</v>
      </c>
      <c r="D60" s="39" t="s">
        <v>19</v>
      </c>
      <c r="E60" s="39" t="s">
        <v>9</v>
      </c>
      <c r="F60" s="39"/>
      <c r="G60" s="39" t="s">
        <v>559</v>
      </c>
      <c r="H60" s="58" t="s">
        <v>598</v>
      </c>
      <c r="I60" s="41">
        <v>42735</v>
      </c>
      <c r="J60" s="31">
        <v>2000000</v>
      </c>
      <c r="K60" s="39" t="s">
        <v>620</v>
      </c>
      <c r="L60" s="42">
        <f t="shared" si="13"/>
        <v>1825</v>
      </c>
      <c r="M60" s="43">
        <f t="shared" si="8"/>
        <v>1095.8904109589041</v>
      </c>
      <c r="N60" s="48">
        <v>43131</v>
      </c>
      <c r="O60" s="42">
        <f t="shared" si="12"/>
        <v>396</v>
      </c>
      <c r="P60" s="43">
        <f t="shared" si="9"/>
        <v>433972.60273972602</v>
      </c>
      <c r="Q60" s="48">
        <v>43159</v>
      </c>
      <c r="R60" s="42">
        <f t="shared" si="10"/>
        <v>28</v>
      </c>
      <c r="S60" s="43">
        <f t="shared" si="11"/>
        <v>30684.931506849316</v>
      </c>
      <c r="T60" s="47"/>
    </row>
    <row r="61" spans="1:20" x14ac:dyDescent="0.25">
      <c r="A61" s="39">
        <v>60</v>
      </c>
      <c r="B61" s="39" t="s">
        <v>8</v>
      </c>
      <c r="C61" s="39" t="s">
        <v>6</v>
      </c>
      <c r="D61" s="39" t="s">
        <v>20</v>
      </c>
      <c r="E61" s="39" t="s">
        <v>9</v>
      </c>
      <c r="F61" s="39"/>
      <c r="G61" s="39" t="s">
        <v>563</v>
      </c>
      <c r="H61" s="58" t="s">
        <v>595</v>
      </c>
      <c r="I61" s="41">
        <v>42735</v>
      </c>
      <c r="J61" s="31">
        <v>2000000</v>
      </c>
      <c r="K61" s="39" t="s">
        <v>620</v>
      </c>
      <c r="L61" s="42">
        <f t="shared" si="13"/>
        <v>1825</v>
      </c>
      <c r="M61" s="43">
        <f t="shared" si="8"/>
        <v>1095.8904109589041</v>
      </c>
      <c r="N61" s="48">
        <v>43131</v>
      </c>
      <c r="O61" s="42">
        <f t="shared" si="12"/>
        <v>396</v>
      </c>
      <c r="P61" s="43">
        <f t="shared" si="9"/>
        <v>433972.60273972602</v>
      </c>
      <c r="Q61" s="48">
        <v>43159</v>
      </c>
      <c r="R61" s="42">
        <f t="shared" si="10"/>
        <v>28</v>
      </c>
      <c r="S61" s="43">
        <f t="shared" si="11"/>
        <v>30684.931506849316</v>
      </c>
      <c r="T61" s="47"/>
    </row>
    <row r="62" spans="1:20" x14ac:dyDescent="0.25">
      <c r="A62" s="39">
        <v>61</v>
      </c>
      <c r="B62" s="39" t="s">
        <v>8</v>
      </c>
      <c r="C62" s="39" t="s">
        <v>6</v>
      </c>
      <c r="D62" s="39" t="s">
        <v>21</v>
      </c>
      <c r="E62" s="39" t="s">
        <v>9</v>
      </c>
      <c r="F62" s="39"/>
      <c r="G62" s="39" t="s">
        <v>567</v>
      </c>
      <c r="H62" s="58" t="s">
        <v>599</v>
      </c>
      <c r="I62" s="41">
        <v>43090</v>
      </c>
      <c r="J62" s="31">
        <v>2750000</v>
      </c>
      <c r="K62" s="39" t="s">
        <v>620</v>
      </c>
      <c r="L62" s="42">
        <f t="shared" si="13"/>
        <v>1825</v>
      </c>
      <c r="M62" s="43">
        <f t="shared" si="8"/>
        <v>1506.8493150684931</v>
      </c>
      <c r="N62" s="48">
        <v>43131</v>
      </c>
      <c r="O62" s="42">
        <f t="shared" si="12"/>
        <v>41</v>
      </c>
      <c r="P62" s="43">
        <f t="shared" si="9"/>
        <v>61780.821917808214</v>
      </c>
      <c r="Q62" s="48">
        <v>43159</v>
      </c>
      <c r="R62" s="42">
        <f t="shared" si="10"/>
        <v>28</v>
      </c>
      <c r="S62" s="43">
        <f t="shared" si="11"/>
        <v>42191.780821917804</v>
      </c>
      <c r="T62" s="47"/>
    </row>
    <row r="63" spans="1:20" x14ac:dyDescent="0.25">
      <c r="A63" s="39">
        <v>62</v>
      </c>
      <c r="B63" s="39" t="s">
        <v>8</v>
      </c>
      <c r="C63" s="39" t="s">
        <v>30</v>
      </c>
      <c r="D63" s="39" t="s">
        <v>31</v>
      </c>
      <c r="E63" s="39" t="s">
        <v>9</v>
      </c>
      <c r="F63" s="39"/>
      <c r="G63" s="39" t="s">
        <v>578</v>
      </c>
      <c r="H63" s="58" t="s">
        <v>604</v>
      </c>
      <c r="I63" s="41">
        <v>42735</v>
      </c>
      <c r="J63" s="31">
        <v>3500000</v>
      </c>
      <c r="K63" s="39" t="s">
        <v>620</v>
      </c>
      <c r="L63" s="42">
        <f t="shared" si="13"/>
        <v>1825</v>
      </c>
      <c r="M63" s="43">
        <f t="shared" si="8"/>
        <v>1917.8082191780823</v>
      </c>
      <c r="N63" s="48">
        <v>43131</v>
      </c>
      <c r="O63" s="42">
        <f t="shared" si="12"/>
        <v>396</v>
      </c>
      <c r="P63" s="43">
        <f t="shared" si="9"/>
        <v>759452.05479452061</v>
      </c>
      <c r="Q63" s="48">
        <v>43159</v>
      </c>
      <c r="R63" s="42">
        <f t="shared" si="10"/>
        <v>28</v>
      </c>
      <c r="S63" s="43">
        <f t="shared" si="11"/>
        <v>53698.630136986307</v>
      </c>
      <c r="T63" s="47"/>
    </row>
    <row r="64" spans="1:20" x14ac:dyDescent="0.25">
      <c r="A64" s="39">
        <v>63</v>
      </c>
      <c r="B64" s="39" t="s">
        <v>8</v>
      </c>
      <c r="C64" s="39" t="s">
        <v>571</v>
      </c>
      <c r="D64" s="39" t="s">
        <v>22</v>
      </c>
      <c r="E64" s="39" t="s">
        <v>9</v>
      </c>
      <c r="F64" s="39"/>
      <c r="G64" s="39" t="s">
        <v>572</v>
      </c>
      <c r="H64" s="58" t="s">
        <v>607</v>
      </c>
      <c r="I64" s="41">
        <v>42961</v>
      </c>
      <c r="J64" s="31">
        <v>3750000</v>
      </c>
      <c r="K64" s="39" t="s">
        <v>620</v>
      </c>
      <c r="L64" s="42">
        <f t="shared" si="13"/>
        <v>1825</v>
      </c>
      <c r="M64" s="43">
        <f t="shared" si="8"/>
        <v>2054.794520547945</v>
      </c>
      <c r="N64" s="48">
        <v>43131</v>
      </c>
      <c r="O64" s="42">
        <f t="shared" si="12"/>
        <v>170</v>
      </c>
      <c r="P64" s="43">
        <f t="shared" si="9"/>
        <v>349315.06849315064</v>
      </c>
      <c r="Q64" s="48">
        <v>43159</v>
      </c>
      <c r="R64" s="42">
        <f t="shared" si="10"/>
        <v>28</v>
      </c>
      <c r="S64" s="43">
        <f t="shared" si="11"/>
        <v>57534.246575342462</v>
      </c>
      <c r="T64" s="47"/>
    </row>
    <row r="65" spans="1:20" x14ac:dyDescent="0.25">
      <c r="A65" s="39">
        <v>64</v>
      </c>
      <c r="B65" s="39" t="s">
        <v>8</v>
      </c>
      <c r="C65" s="39" t="s">
        <v>33</v>
      </c>
      <c r="D65" s="39" t="s">
        <v>7</v>
      </c>
      <c r="E65" s="39" t="s">
        <v>32</v>
      </c>
      <c r="F65" s="39"/>
      <c r="G65" s="39" t="s">
        <v>377</v>
      </c>
      <c r="H65" s="40" t="s">
        <v>609</v>
      </c>
      <c r="I65" s="41">
        <v>42735</v>
      </c>
      <c r="J65" s="31">
        <v>3750000</v>
      </c>
      <c r="K65" s="39" t="s">
        <v>620</v>
      </c>
      <c r="L65" s="42">
        <f t="shared" si="13"/>
        <v>1825</v>
      </c>
      <c r="M65" s="43">
        <f t="shared" si="8"/>
        <v>2054.794520547945</v>
      </c>
      <c r="N65" s="48">
        <v>43131</v>
      </c>
      <c r="O65" s="42">
        <f t="shared" si="12"/>
        <v>396</v>
      </c>
      <c r="P65" s="43">
        <f t="shared" si="9"/>
        <v>813698.63013698626</v>
      </c>
      <c r="Q65" s="48">
        <v>43159</v>
      </c>
      <c r="R65" s="42">
        <f t="shared" si="10"/>
        <v>28</v>
      </c>
      <c r="S65" s="43">
        <f t="shared" si="11"/>
        <v>57534.246575342462</v>
      </c>
      <c r="T65" s="47"/>
    </row>
    <row r="66" spans="1:20" x14ac:dyDescent="0.25">
      <c r="A66" s="39">
        <v>65</v>
      </c>
      <c r="B66" s="39" t="s">
        <v>8</v>
      </c>
      <c r="C66" s="39" t="s">
        <v>23</v>
      </c>
      <c r="D66" s="39" t="s">
        <v>7</v>
      </c>
      <c r="E66" s="39" t="s">
        <v>32</v>
      </c>
      <c r="F66" s="39"/>
      <c r="G66" s="39" t="s">
        <v>376</v>
      </c>
      <c r="H66" s="40" t="s">
        <v>608</v>
      </c>
      <c r="I66" s="41">
        <v>42735</v>
      </c>
      <c r="J66" s="31">
        <v>3000000</v>
      </c>
      <c r="K66" s="39" t="s">
        <v>620</v>
      </c>
      <c r="L66" s="42">
        <f t="shared" si="13"/>
        <v>1825</v>
      </c>
      <c r="M66" s="43">
        <f t="shared" ref="M66:M76" si="14">(J66/L66)</f>
        <v>1643.8356164383561</v>
      </c>
      <c r="N66" s="48">
        <v>43131</v>
      </c>
      <c r="O66" s="42">
        <f t="shared" si="12"/>
        <v>396</v>
      </c>
      <c r="P66" s="43">
        <f t="shared" ref="P66:P97" si="15">(O66*M66)</f>
        <v>650958.90410958894</v>
      </c>
      <c r="Q66" s="48">
        <v>43159</v>
      </c>
      <c r="R66" s="42">
        <f t="shared" ref="R66:R97" si="16">(Q66-N66)</f>
        <v>28</v>
      </c>
      <c r="S66" s="43">
        <f t="shared" ref="S66:S97" si="17">(R66*M66)</f>
        <v>46027.397260273967</v>
      </c>
      <c r="T66" s="47"/>
    </row>
    <row r="67" spans="1:20" x14ac:dyDescent="0.25">
      <c r="A67" s="39">
        <v>66</v>
      </c>
      <c r="B67" s="39" t="s">
        <v>8</v>
      </c>
      <c r="C67" s="39" t="s">
        <v>23</v>
      </c>
      <c r="D67" s="39" t="s">
        <v>24</v>
      </c>
      <c r="E67" s="39" t="s">
        <v>9</v>
      </c>
      <c r="F67" s="39"/>
      <c r="G67" s="39" t="s">
        <v>573</v>
      </c>
      <c r="H67" s="58" t="s">
        <v>610</v>
      </c>
      <c r="I67" s="41">
        <v>42735</v>
      </c>
      <c r="J67" s="31">
        <v>3000000</v>
      </c>
      <c r="K67" s="39" t="s">
        <v>620</v>
      </c>
      <c r="L67" s="42">
        <f t="shared" si="13"/>
        <v>1825</v>
      </c>
      <c r="M67" s="43">
        <f t="shared" si="14"/>
        <v>1643.8356164383561</v>
      </c>
      <c r="N67" s="48">
        <v>43131</v>
      </c>
      <c r="O67" s="42">
        <f t="shared" si="12"/>
        <v>396</v>
      </c>
      <c r="P67" s="43">
        <f t="shared" si="15"/>
        <v>650958.90410958894</v>
      </c>
      <c r="Q67" s="48">
        <v>43159</v>
      </c>
      <c r="R67" s="42">
        <f t="shared" si="16"/>
        <v>28</v>
      </c>
      <c r="S67" s="43">
        <f t="shared" si="17"/>
        <v>46027.397260273967</v>
      </c>
      <c r="T67" s="47"/>
    </row>
    <row r="68" spans="1:20" x14ac:dyDescent="0.25">
      <c r="A68" s="39">
        <v>67</v>
      </c>
      <c r="B68" s="39" t="s">
        <v>8</v>
      </c>
      <c r="C68" s="39" t="s">
        <v>25</v>
      </c>
      <c r="D68" s="39" t="s">
        <v>26</v>
      </c>
      <c r="E68" s="39" t="s">
        <v>9</v>
      </c>
      <c r="F68" s="39"/>
      <c r="G68" s="39" t="s">
        <v>575</v>
      </c>
      <c r="H68" s="58" t="s">
        <v>601</v>
      </c>
      <c r="I68" s="41">
        <v>42627</v>
      </c>
      <c r="J68" s="31">
        <v>3290000</v>
      </c>
      <c r="K68" s="39" t="s">
        <v>620</v>
      </c>
      <c r="L68" s="42">
        <f t="shared" si="13"/>
        <v>1825</v>
      </c>
      <c r="M68" s="43">
        <f t="shared" si="14"/>
        <v>1802.7397260273972</v>
      </c>
      <c r="N68" s="48">
        <v>43131</v>
      </c>
      <c r="O68" s="42">
        <f t="shared" si="12"/>
        <v>504</v>
      </c>
      <c r="P68" s="43">
        <f t="shared" si="15"/>
        <v>908580.82191780815</v>
      </c>
      <c r="Q68" s="48">
        <v>43159</v>
      </c>
      <c r="R68" s="42">
        <f t="shared" si="16"/>
        <v>28</v>
      </c>
      <c r="S68" s="43">
        <f t="shared" si="17"/>
        <v>50476.71232876712</v>
      </c>
      <c r="T68" s="47"/>
    </row>
    <row r="69" spans="1:20" x14ac:dyDescent="0.25">
      <c r="A69" s="39">
        <v>68</v>
      </c>
      <c r="B69" s="39" t="s">
        <v>8</v>
      </c>
      <c r="C69" s="39" t="s">
        <v>27</v>
      </c>
      <c r="D69" s="39" t="s">
        <v>28</v>
      </c>
      <c r="E69" s="39" t="s">
        <v>9</v>
      </c>
      <c r="F69" s="39"/>
      <c r="G69" s="39" t="s">
        <v>576</v>
      </c>
      <c r="H69" s="58" t="s">
        <v>602</v>
      </c>
      <c r="I69" s="41">
        <v>42598</v>
      </c>
      <c r="J69" s="31">
        <v>3750000</v>
      </c>
      <c r="K69" s="39" t="s">
        <v>620</v>
      </c>
      <c r="L69" s="42">
        <f t="shared" si="13"/>
        <v>1825</v>
      </c>
      <c r="M69" s="43">
        <f t="shared" si="14"/>
        <v>2054.794520547945</v>
      </c>
      <c r="N69" s="48">
        <v>43131</v>
      </c>
      <c r="O69" s="42">
        <f t="shared" si="12"/>
        <v>533</v>
      </c>
      <c r="P69" s="43">
        <f t="shared" si="15"/>
        <v>1095205.4794520547</v>
      </c>
      <c r="Q69" s="48">
        <v>43159</v>
      </c>
      <c r="R69" s="42">
        <f t="shared" si="16"/>
        <v>28</v>
      </c>
      <c r="S69" s="43">
        <f t="shared" si="17"/>
        <v>57534.246575342462</v>
      </c>
      <c r="T69" s="47"/>
    </row>
    <row r="70" spans="1:20" x14ac:dyDescent="0.25">
      <c r="A70" s="39">
        <v>69</v>
      </c>
      <c r="B70" s="39" t="s">
        <v>8</v>
      </c>
      <c r="C70" s="39" t="s">
        <v>27</v>
      </c>
      <c r="D70" s="39" t="s">
        <v>29</v>
      </c>
      <c r="E70" s="39" t="s">
        <v>9</v>
      </c>
      <c r="F70" s="39"/>
      <c r="G70" s="39" t="s">
        <v>577</v>
      </c>
      <c r="H70" s="58" t="s">
        <v>603</v>
      </c>
      <c r="I70" s="41">
        <v>42963</v>
      </c>
      <c r="J70" s="31">
        <v>3500000</v>
      </c>
      <c r="K70" s="39" t="s">
        <v>620</v>
      </c>
      <c r="L70" s="42">
        <f t="shared" si="13"/>
        <v>1825</v>
      </c>
      <c r="M70" s="43">
        <f t="shared" si="14"/>
        <v>1917.8082191780823</v>
      </c>
      <c r="N70" s="48">
        <v>43131</v>
      </c>
      <c r="O70" s="42">
        <f t="shared" si="12"/>
        <v>168</v>
      </c>
      <c r="P70" s="43">
        <f t="shared" si="15"/>
        <v>322191.78082191781</v>
      </c>
      <c r="Q70" s="48">
        <v>43159</v>
      </c>
      <c r="R70" s="42">
        <f t="shared" si="16"/>
        <v>28</v>
      </c>
      <c r="S70" s="43">
        <f t="shared" si="17"/>
        <v>53698.630136986307</v>
      </c>
      <c r="T70" s="47"/>
    </row>
    <row r="71" spans="1:20" s="47" customFormat="1" x14ac:dyDescent="0.25">
      <c r="A71" s="39">
        <v>70</v>
      </c>
      <c r="B71" s="39" t="s">
        <v>8</v>
      </c>
      <c r="C71" s="39" t="s">
        <v>328</v>
      </c>
      <c r="D71" s="39" t="s">
        <v>7</v>
      </c>
      <c r="E71" s="39" t="s">
        <v>32</v>
      </c>
      <c r="F71" s="39"/>
      <c r="G71" s="39" t="s">
        <v>329</v>
      </c>
      <c r="H71" s="40"/>
      <c r="I71" s="41">
        <v>42735</v>
      </c>
      <c r="J71" s="57"/>
      <c r="K71" s="39" t="s">
        <v>620</v>
      </c>
      <c r="L71" s="42">
        <f t="shared" si="13"/>
        <v>1825</v>
      </c>
      <c r="M71" s="43">
        <f t="shared" si="14"/>
        <v>0</v>
      </c>
      <c r="N71" s="48">
        <v>43131</v>
      </c>
      <c r="O71" s="42">
        <f t="shared" si="12"/>
        <v>396</v>
      </c>
      <c r="P71" s="43">
        <f t="shared" si="15"/>
        <v>0</v>
      </c>
      <c r="Q71" s="48">
        <v>43159</v>
      </c>
      <c r="R71" s="42">
        <f t="shared" si="16"/>
        <v>28</v>
      </c>
      <c r="S71" s="43">
        <f t="shared" si="17"/>
        <v>0</v>
      </c>
    </row>
    <row r="72" spans="1:20" s="47" customFormat="1" x14ac:dyDescent="0.25">
      <c r="A72" s="39">
        <v>71</v>
      </c>
      <c r="B72" s="39" t="s">
        <v>8</v>
      </c>
      <c r="C72" s="39" t="s">
        <v>330</v>
      </c>
      <c r="D72" s="39" t="s">
        <v>7</v>
      </c>
      <c r="E72" s="39" t="s">
        <v>32</v>
      </c>
      <c r="F72" s="39"/>
      <c r="G72" s="39" t="s">
        <v>331</v>
      </c>
      <c r="H72" s="40"/>
      <c r="I72" s="41">
        <v>42735</v>
      </c>
      <c r="J72" s="59">
        <v>28000000</v>
      </c>
      <c r="K72" s="39" t="s">
        <v>620</v>
      </c>
      <c r="L72" s="42">
        <f t="shared" si="13"/>
        <v>1825</v>
      </c>
      <c r="M72" s="43">
        <f t="shared" si="14"/>
        <v>15342.465753424658</v>
      </c>
      <c r="N72" s="48">
        <v>43131</v>
      </c>
      <c r="O72" s="42">
        <f t="shared" si="12"/>
        <v>396</v>
      </c>
      <c r="P72" s="43">
        <f t="shared" si="15"/>
        <v>6075616.4383561648</v>
      </c>
      <c r="Q72" s="48">
        <v>43159</v>
      </c>
      <c r="R72" s="42">
        <f t="shared" si="16"/>
        <v>28</v>
      </c>
      <c r="S72" s="43">
        <f t="shared" si="17"/>
        <v>429589.04109589045</v>
      </c>
    </row>
    <row r="73" spans="1:20" s="47" customFormat="1" x14ac:dyDescent="0.25">
      <c r="A73" s="39">
        <v>72</v>
      </c>
      <c r="B73" s="39" t="s">
        <v>8</v>
      </c>
      <c r="C73" s="39" t="s">
        <v>330</v>
      </c>
      <c r="D73" s="39" t="s">
        <v>13</v>
      </c>
      <c r="E73" s="39" t="s">
        <v>32</v>
      </c>
      <c r="F73" s="39"/>
      <c r="G73" s="39" t="s">
        <v>334</v>
      </c>
      <c r="H73" s="40"/>
      <c r="I73" s="41">
        <v>42735</v>
      </c>
      <c r="J73" s="59"/>
      <c r="K73" s="39" t="s">
        <v>620</v>
      </c>
      <c r="L73" s="42">
        <f t="shared" si="13"/>
        <v>1825</v>
      </c>
      <c r="M73" s="43">
        <f t="shared" si="14"/>
        <v>0</v>
      </c>
      <c r="N73" s="48">
        <v>43131</v>
      </c>
      <c r="O73" s="42">
        <f t="shared" si="12"/>
        <v>396</v>
      </c>
      <c r="P73" s="43">
        <f t="shared" si="15"/>
        <v>0</v>
      </c>
      <c r="Q73" s="48">
        <v>43159</v>
      </c>
      <c r="R73" s="42">
        <f t="shared" si="16"/>
        <v>28</v>
      </c>
      <c r="S73" s="43">
        <f t="shared" si="17"/>
        <v>0</v>
      </c>
    </row>
    <row r="74" spans="1:20" s="47" customFormat="1" x14ac:dyDescent="0.25">
      <c r="A74" s="39">
        <v>73</v>
      </c>
      <c r="B74" s="39" t="s">
        <v>8</v>
      </c>
      <c r="C74" s="39" t="s">
        <v>330</v>
      </c>
      <c r="D74" s="39" t="s">
        <v>14</v>
      </c>
      <c r="E74" s="39" t="s">
        <v>32</v>
      </c>
      <c r="F74" s="39"/>
      <c r="G74" s="39" t="s">
        <v>336</v>
      </c>
      <c r="H74" s="40"/>
      <c r="I74" s="41">
        <v>42735</v>
      </c>
      <c r="J74" s="59"/>
      <c r="K74" s="39" t="s">
        <v>620</v>
      </c>
      <c r="L74" s="42">
        <f t="shared" si="13"/>
        <v>1825</v>
      </c>
      <c r="M74" s="43">
        <f t="shared" si="14"/>
        <v>0</v>
      </c>
      <c r="N74" s="48">
        <v>43131</v>
      </c>
      <c r="O74" s="42">
        <f t="shared" si="12"/>
        <v>396</v>
      </c>
      <c r="P74" s="43">
        <f t="shared" si="15"/>
        <v>0</v>
      </c>
      <c r="Q74" s="48">
        <v>43159</v>
      </c>
      <c r="R74" s="42">
        <f t="shared" si="16"/>
        <v>28</v>
      </c>
      <c r="S74" s="43">
        <f t="shared" si="17"/>
        <v>0</v>
      </c>
    </row>
    <row r="75" spans="1:20" s="47" customFormat="1" x14ac:dyDescent="0.25">
      <c r="A75" s="39">
        <v>74</v>
      </c>
      <c r="B75" s="39" t="s">
        <v>8</v>
      </c>
      <c r="C75" s="39" t="s">
        <v>330</v>
      </c>
      <c r="D75" s="39" t="s">
        <v>15</v>
      </c>
      <c r="E75" s="39" t="s">
        <v>32</v>
      </c>
      <c r="F75" s="39"/>
      <c r="G75" s="39" t="s">
        <v>338</v>
      </c>
      <c r="H75" s="40"/>
      <c r="I75" s="41">
        <v>42735</v>
      </c>
      <c r="J75" s="59"/>
      <c r="K75" s="39" t="s">
        <v>620</v>
      </c>
      <c r="L75" s="42">
        <f t="shared" si="13"/>
        <v>1825</v>
      </c>
      <c r="M75" s="43">
        <f t="shared" si="14"/>
        <v>0</v>
      </c>
      <c r="N75" s="48">
        <v>43131</v>
      </c>
      <c r="O75" s="42">
        <f t="shared" ref="O75:O106" si="18">(N75-I75)</f>
        <v>396</v>
      </c>
      <c r="P75" s="43">
        <f t="shared" si="15"/>
        <v>0</v>
      </c>
      <c r="Q75" s="48">
        <v>43159</v>
      </c>
      <c r="R75" s="42">
        <f t="shared" si="16"/>
        <v>28</v>
      </c>
      <c r="S75" s="43">
        <f t="shared" si="17"/>
        <v>0</v>
      </c>
    </row>
    <row r="76" spans="1:20" s="47" customFormat="1" x14ac:dyDescent="0.25">
      <c r="A76" s="39">
        <v>75</v>
      </c>
      <c r="B76" s="39" t="s">
        <v>8</v>
      </c>
      <c r="C76" s="39" t="s">
        <v>330</v>
      </c>
      <c r="D76" s="39" t="s">
        <v>16</v>
      </c>
      <c r="E76" s="39" t="s">
        <v>32</v>
      </c>
      <c r="F76" s="39"/>
      <c r="G76" s="39" t="s">
        <v>340</v>
      </c>
      <c r="H76" s="40"/>
      <c r="I76" s="41">
        <v>42735</v>
      </c>
      <c r="J76" s="59"/>
      <c r="K76" s="39" t="s">
        <v>620</v>
      </c>
      <c r="L76" s="42">
        <f t="shared" si="13"/>
        <v>1825</v>
      </c>
      <c r="M76" s="43">
        <f t="shared" si="14"/>
        <v>0</v>
      </c>
      <c r="N76" s="48">
        <v>43131</v>
      </c>
      <c r="O76" s="42">
        <f t="shared" si="18"/>
        <v>396</v>
      </c>
      <c r="P76" s="43">
        <f t="shared" si="15"/>
        <v>0</v>
      </c>
      <c r="Q76" s="48">
        <v>43159</v>
      </c>
      <c r="R76" s="42">
        <f t="shared" si="16"/>
        <v>28</v>
      </c>
      <c r="S76" s="43">
        <f t="shared" si="17"/>
        <v>0</v>
      </c>
    </row>
    <row r="77" spans="1:20" x14ac:dyDescent="0.25">
      <c r="A77" s="50">
        <v>76</v>
      </c>
      <c r="B77" s="17" t="s">
        <v>8</v>
      </c>
      <c r="C77" s="17" t="s">
        <v>481</v>
      </c>
      <c r="D77" s="17" t="s">
        <v>7</v>
      </c>
      <c r="E77" s="17" t="s">
        <v>9</v>
      </c>
      <c r="F77" s="17"/>
      <c r="G77" s="17" t="s">
        <v>482</v>
      </c>
      <c r="H77" s="18"/>
      <c r="I77" s="20">
        <v>42735</v>
      </c>
      <c r="J77" s="11" t="s">
        <v>611</v>
      </c>
      <c r="K77" s="17" t="s">
        <v>620</v>
      </c>
      <c r="L77" s="34">
        <f t="shared" ref="L77:L97" si="19">5*365</f>
        <v>1825</v>
      </c>
      <c r="M77" s="35">
        <v>0</v>
      </c>
      <c r="N77" s="36">
        <v>43131</v>
      </c>
      <c r="O77" s="34">
        <f t="shared" si="18"/>
        <v>396</v>
      </c>
      <c r="P77" s="35">
        <f t="shared" si="15"/>
        <v>0</v>
      </c>
      <c r="Q77" s="36">
        <v>43159</v>
      </c>
      <c r="R77" s="34">
        <f t="shared" si="16"/>
        <v>28</v>
      </c>
      <c r="S77" s="35">
        <f t="shared" si="17"/>
        <v>0</v>
      </c>
    </row>
    <row r="78" spans="1:20" s="47" customFormat="1" x14ac:dyDescent="0.25">
      <c r="A78" s="39">
        <v>77</v>
      </c>
      <c r="B78" s="39" t="s">
        <v>8</v>
      </c>
      <c r="C78" s="39" t="s">
        <v>496</v>
      </c>
      <c r="D78" s="39" t="s">
        <v>7</v>
      </c>
      <c r="E78" s="39" t="s">
        <v>9</v>
      </c>
      <c r="F78" s="39"/>
      <c r="G78" s="39" t="s">
        <v>497</v>
      </c>
      <c r="H78" s="40"/>
      <c r="I78" s="41">
        <v>42735</v>
      </c>
      <c r="J78" s="49">
        <v>1100000</v>
      </c>
      <c r="K78" s="39" t="s">
        <v>620</v>
      </c>
      <c r="L78" s="42">
        <f t="shared" si="19"/>
        <v>1825</v>
      </c>
      <c r="M78" s="43">
        <f t="shared" ref="M78:M109" si="20">(J78/L78)</f>
        <v>602.7397260273973</v>
      </c>
      <c r="N78" s="48">
        <v>43131</v>
      </c>
      <c r="O78" s="42">
        <f t="shared" si="18"/>
        <v>396</v>
      </c>
      <c r="P78" s="43">
        <f t="shared" si="15"/>
        <v>238684.93150684933</v>
      </c>
      <c r="Q78" s="48">
        <v>43159</v>
      </c>
      <c r="R78" s="42">
        <f t="shared" si="16"/>
        <v>28</v>
      </c>
      <c r="S78" s="43">
        <f t="shared" si="17"/>
        <v>16876.712328767124</v>
      </c>
    </row>
    <row r="79" spans="1:20" s="47" customFormat="1" x14ac:dyDescent="0.25">
      <c r="A79" s="39">
        <v>78</v>
      </c>
      <c r="B79" s="39" t="s">
        <v>8</v>
      </c>
      <c r="C79" s="39" t="s">
        <v>496</v>
      </c>
      <c r="D79" s="39" t="s">
        <v>13</v>
      </c>
      <c r="E79" s="39" t="s">
        <v>9</v>
      </c>
      <c r="F79" s="39"/>
      <c r="G79" s="39" t="s">
        <v>498</v>
      </c>
      <c r="H79" s="40"/>
      <c r="I79" s="41">
        <v>42735</v>
      </c>
      <c r="J79" s="49">
        <v>750000</v>
      </c>
      <c r="K79" s="39" t="s">
        <v>620</v>
      </c>
      <c r="L79" s="42">
        <f t="shared" si="19"/>
        <v>1825</v>
      </c>
      <c r="M79" s="43">
        <f t="shared" si="20"/>
        <v>410.95890410958901</v>
      </c>
      <c r="N79" s="48">
        <v>43131</v>
      </c>
      <c r="O79" s="42">
        <f t="shared" si="18"/>
        <v>396</v>
      </c>
      <c r="P79" s="43">
        <f t="shared" si="15"/>
        <v>162739.72602739724</v>
      </c>
      <c r="Q79" s="48">
        <v>43159</v>
      </c>
      <c r="R79" s="42">
        <f t="shared" si="16"/>
        <v>28</v>
      </c>
      <c r="S79" s="43">
        <f t="shared" si="17"/>
        <v>11506.849315068492</v>
      </c>
    </row>
    <row r="80" spans="1:20" s="47" customFormat="1" x14ac:dyDescent="0.25">
      <c r="A80" s="39">
        <v>79</v>
      </c>
      <c r="B80" s="39" t="s">
        <v>8</v>
      </c>
      <c r="C80" s="39" t="s">
        <v>12</v>
      </c>
      <c r="D80" s="39" t="s">
        <v>7</v>
      </c>
      <c r="E80" s="39" t="s">
        <v>32</v>
      </c>
      <c r="F80" s="39"/>
      <c r="G80" s="39" t="s">
        <v>347</v>
      </c>
      <c r="H80" s="40"/>
      <c r="I80" s="41">
        <v>42735</v>
      </c>
      <c r="J80" s="31">
        <v>880000</v>
      </c>
      <c r="K80" s="39" t="s">
        <v>620</v>
      </c>
      <c r="L80" s="42">
        <f t="shared" si="19"/>
        <v>1825</v>
      </c>
      <c r="M80" s="43">
        <f t="shared" si="20"/>
        <v>482.1917808219178</v>
      </c>
      <c r="N80" s="48">
        <v>43131</v>
      </c>
      <c r="O80" s="42">
        <f t="shared" si="18"/>
        <v>396</v>
      </c>
      <c r="P80" s="43">
        <f t="shared" si="15"/>
        <v>190947.94520547945</v>
      </c>
      <c r="Q80" s="48">
        <v>43159</v>
      </c>
      <c r="R80" s="42">
        <f t="shared" si="16"/>
        <v>28</v>
      </c>
      <c r="S80" s="43">
        <f t="shared" si="17"/>
        <v>13501.369863013699</v>
      </c>
    </row>
    <row r="81" spans="1:19" s="47" customFormat="1" x14ac:dyDescent="0.25">
      <c r="A81" s="39">
        <v>80</v>
      </c>
      <c r="B81" s="39" t="s">
        <v>8</v>
      </c>
      <c r="C81" s="39" t="s">
        <v>12</v>
      </c>
      <c r="D81" s="39" t="s">
        <v>7</v>
      </c>
      <c r="E81" s="39" t="s">
        <v>9</v>
      </c>
      <c r="F81" s="39"/>
      <c r="G81" s="39" t="s">
        <v>534</v>
      </c>
      <c r="H81" s="58" t="s">
        <v>596</v>
      </c>
      <c r="I81" s="41">
        <v>42735</v>
      </c>
      <c r="J81" s="31">
        <v>880000</v>
      </c>
      <c r="K81" s="39" t="s">
        <v>620</v>
      </c>
      <c r="L81" s="42">
        <f t="shared" si="19"/>
        <v>1825</v>
      </c>
      <c r="M81" s="43">
        <f t="shared" si="20"/>
        <v>482.1917808219178</v>
      </c>
      <c r="N81" s="48">
        <v>43131</v>
      </c>
      <c r="O81" s="42">
        <f t="shared" si="18"/>
        <v>396</v>
      </c>
      <c r="P81" s="43">
        <f t="shared" si="15"/>
        <v>190947.94520547945</v>
      </c>
      <c r="Q81" s="48">
        <v>43159</v>
      </c>
      <c r="R81" s="42">
        <f t="shared" si="16"/>
        <v>28</v>
      </c>
      <c r="S81" s="43">
        <f t="shared" si="17"/>
        <v>13501.369863013699</v>
      </c>
    </row>
    <row r="82" spans="1:19" s="47" customFormat="1" x14ac:dyDescent="0.25">
      <c r="A82" s="39">
        <v>81</v>
      </c>
      <c r="B82" s="39" t="s">
        <v>8</v>
      </c>
      <c r="C82" s="39" t="s">
        <v>12</v>
      </c>
      <c r="D82" s="39" t="s">
        <v>13</v>
      </c>
      <c r="E82" s="39" t="s">
        <v>32</v>
      </c>
      <c r="F82" s="39"/>
      <c r="G82" s="39" t="s">
        <v>351</v>
      </c>
      <c r="H82" s="40"/>
      <c r="I82" s="41">
        <v>42735</v>
      </c>
      <c r="J82" s="31">
        <v>880000</v>
      </c>
      <c r="K82" s="39" t="s">
        <v>620</v>
      </c>
      <c r="L82" s="42">
        <f t="shared" si="19"/>
        <v>1825</v>
      </c>
      <c r="M82" s="43">
        <f t="shared" si="20"/>
        <v>482.1917808219178</v>
      </c>
      <c r="N82" s="48">
        <v>43131</v>
      </c>
      <c r="O82" s="42">
        <f t="shared" si="18"/>
        <v>396</v>
      </c>
      <c r="P82" s="43">
        <f t="shared" si="15"/>
        <v>190947.94520547945</v>
      </c>
      <c r="Q82" s="48">
        <v>43159</v>
      </c>
      <c r="R82" s="42">
        <f t="shared" si="16"/>
        <v>28</v>
      </c>
      <c r="S82" s="43">
        <f t="shared" si="17"/>
        <v>13501.369863013699</v>
      </c>
    </row>
    <row r="83" spans="1:19" s="47" customFormat="1" x14ac:dyDescent="0.25">
      <c r="A83" s="39">
        <v>82</v>
      </c>
      <c r="B83" s="39" t="s">
        <v>8</v>
      </c>
      <c r="C83" s="39" t="s">
        <v>12</v>
      </c>
      <c r="D83" s="39" t="s">
        <v>13</v>
      </c>
      <c r="E83" s="39" t="s">
        <v>9</v>
      </c>
      <c r="F83" s="39"/>
      <c r="G83" s="39" t="s">
        <v>538</v>
      </c>
      <c r="H83" s="58" t="s">
        <v>597</v>
      </c>
      <c r="I83" s="41">
        <v>42735</v>
      </c>
      <c r="J83" s="31">
        <v>880000</v>
      </c>
      <c r="K83" s="39" t="s">
        <v>620</v>
      </c>
      <c r="L83" s="42">
        <f t="shared" si="19"/>
        <v>1825</v>
      </c>
      <c r="M83" s="43">
        <f t="shared" si="20"/>
        <v>482.1917808219178</v>
      </c>
      <c r="N83" s="48">
        <v>43131</v>
      </c>
      <c r="O83" s="42">
        <f t="shared" si="18"/>
        <v>396</v>
      </c>
      <c r="P83" s="43">
        <f t="shared" si="15"/>
        <v>190947.94520547945</v>
      </c>
      <c r="Q83" s="48">
        <v>43159</v>
      </c>
      <c r="R83" s="42">
        <f t="shared" si="16"/>
        <v>28</v>
      </c>
      <c r="S83" s="43">
        <f t="shared" si="17"/>
        <v>13501.369863013699</v>
      </c>
    </row>
    <row r="84" spans="1:19" s="47" customFormat="1" x14ac:dyDescent="0.25">
      <c r="A84" s="39">
        <v>83</v>
      </c>
      <c r="B84" s="39" t="s">
        <v>8</v>
      </c>
      <c r="C84" s="39" t="s">
        <v>12</v>
      </c>
      <c r="D84" s="39" t="s">
        <v>14</v>
      </c>
      <c r="E84" s="39" t="s">
        <v>32</v>
      </c>
      <c r="F84" s="39"/>
      <c r="G84" s="39" t="s">
        <v>355</v>
      </c>
      <c r="H84" s="40"/>
      <c r="I84" s="41">
        <v>42735</v>
      </c>
      <c r="J84" s="31">
        <v>880000</v>
      </c>
      <c r="K84" s="39" t="s">
        <v>620</v>
      </c>
      <c r="L84" s="42">
        <f t="shared" si="19"/>
        <v>1825</v>
      </c>
      <c r="M84" s="43">
        <f t="shared" si="20"/>
        <v>482.1917808219178</v>
      </c>
      <c r="N84" s="48">
        <v>43131</v>
      </c>
      <c r="O84" s="42">
        <f t="shared" si="18"/>
        <v>396</v>
      </c>
      <c r="P84" s="43">
        <f t="shared" si="15"/>
        <v>190947.94520547945</v>
      </c>
      <c r="Q84" s="48">
        <v>43159</v>
      </c>
      <c r="R84" s="42">
        <f t="shared" si="16"/>
        <v>28</v>
      </c>
      <c r="S84" s="43">
        <f t="shared" si="17"/>
        <v>13501.369863013699</v>
      </c>
    </row>
    <row r="85" spans="1:19" s="47" customFormat="1" x14ac:dyDescent="0.25">
      <c r="A85" s="39">
        <v>84</v>
      </c>
      <c r="B85" s="39" t="s">
        <v>8</v>
      </c>
      <c r="C85" s="39" t="s">
        <v>12</v>
      </c>
      <c r="D85" s="39" t="s">
        <v>14</v>
      </c>
      <c r="E85" s="39" t="s">
        <v>9</v>
      </c>
      <c r="F85" s="39"/>
      <c r="G85" s="39" t="s">
        <v>542</v>
      </c>
      <c r="H85" s="58" t="s">
        <v>600</v>
      </c>
      <c r="I85" s="41">
        <v>42735</v>
      </c>
      <c r="J85" s="31">
        <v>880000</v>
      </c>
      <c r="K85" s="39" t="s">
        <v>620</v>
      </c>
      <c r="L85" s="42">
        <f t="shared" si="19"/>
        <v>1825</v>
      </c>
      <c r="M85" s="43">
        <f t="shared" si="20"/>
        <v>482.1917808219178</v>
      </c>
      <c r="N85" s="48">
        <v>43131</v>
      </c>
      <c r="O85" s="42">
        <f t="shared" si="18"/>
        <v>396</v>
      </c>
      <c r="P85" s="43">
        <f t="shared" si="15"/>
        <v>190947.94520547945</v>
      </c>
      <c r="Q85" s="48">
        <v>43159</v>
      </c>
      <c r="R85" s="42">
        <f t="shared" si="16"/>
        <v>28</v>
      </c>
      <c r="S85" s="43">
        <f t="shared" si="17"/>
        <v>13501.369863013699</v>
      </c>
    </row>
    <row r="86" spans="1:19" s="47" customFormat="1" x14ac:dyDescent="0.25">
      <c r="A86" s="39">
        <v>85</v>
      </c>
      <c r="B86" s="39" t="s">
        <v>8</v>
      </c>
      <c r="C86" s="39" t="s">
        <v>12</v>
      </c>
      <c r="D86" s="39" t="s">
        <v>15</v>
      </c>
      <c r="E86" s="39" t="s">
        <v>32</v>
      </c>
      <c r="F86" s="39"/>
      <c r="G86" s="39" t="s">
        <v>359</v>
      </c>
      <c r="H86" s="40"/>
      <c r="I86" s="41">
        <v>42735</v>
      </c>
      <c r="J86" s="31">
        <v>880000</v>
      </c>
      <c r="K86" s="39" t="s">
        <v>620</v>
      </c>
      <c r="L86" s="42">
        <f t="shared" si="19"/>
        <v>1825</v>
      </c>
      <c r="M86" s="43">
        <f t="shared" si="20"/>
        <v>482.1917808219178</v>
      </c>
      <c r="N86" s="48">
        <v>43131</v>
      </c>
      <c r="O86" s="42">
        <f t="shared" si="18"/>
        <v>396</v>
      </c>
      <c r="P86" s="43">
        <f t="shared" si="15"/>
        <v>190947.94520547945</v>
      </c>
      <c r="Q86" s="48">
        <v>43159</v>
      </c>
      <c r="R86" s="42">
        <f t="shared" si="16"/>
        <v>28</v>
      </c>
      <c r="S86" s="43">
        <f t="shared" si="17"/>
        <v>13501.369863013699</v>
      </c>
    </row>
    <row r="87" spans="1:19" s="47" customFormat="1" x14ac:dyDescent="0.25">
      <c r="A87" s="39">
        <v>86</v>
      </c>
      <c r="B87" s="39" t="s">
        <v>8</v>
      </c>
      <c r="C87" s="39" t="s">
        <v>12</v>
      </c>
      <c r="D87" s="39" t="s">
        <v>15</v>
      </c>
      <c r="E87" s="39" t="s">
        <v>9</v>
      </c>
      <c r="F87" s="39"/>
      <c r="G87" s="39" t="s">
        <v>546</v>
      </c>
      <c r="H87" s="58" t="s">
        <v>593</v>
      </c>
      <c r="I87" s="41">
        <v>42735</v>
      </c>
      <c r="J87" s="31">
        <v>880000</v>
      </c>
      <c r="K87" s="39" t="s">
        <v>620</v>
      </c>
      <c r="L87" s="42">
        <f t="shared" si="19"/>
        <v>1825</v>
      </c>
      <c r="M87" s="43">
        <f t="shared" si="20"/>
        <v>482.1917808219178</v>
      </c>
      <c r="N87" s="48">
        <v>43131</v>
      </c>
      <c r="O87" s="42">
        <f t="shared" si="18"/>
        <v>396</v>
      </c>
      <c r="P87" s="43">
        <f t="shared" si="15"/>
        <v>190947.94520547945</v>
      </c>
      <c r="Q87" s="48">
        <v>43159</v>
      </c>
      <c r="R87" s="42">
        <f t="shared" si="16"/>
        <v>28</v>
      </c>
      <c r="S87" s="43">
        <f t="shared" si="17"/>
        <v>13501.369863013699</v>
      </c>
    </row>
    <row r="88" spans="1:19" s="47" customFormat="1" x14ac:dyDescent="0.25">
      <c r="A88" s="39">
        <v>87</v>
      </c>
      <c r="B88" s="39" t="s">
        <v>8</v>
      </c>
      <c r="C88" s="39" t="s">
        <v>12</v>
      </c>
      <c r="D88" s="39" t="s">
        <v>16</v>
      </c>
      <c r="E88" s="39" t="s">
        <v>32</v>
      </c>
      <c r="F88" s="39"/>
      <c r="G88" s="39" t="s">
        <v>363</v>
      </c>
      <c r="H88" s="40"/>
      <c r="I88" s="41">
        <v>42735</v>
      </c>
      <c r="J88" s="31">
        <v>880000</v>
      </c>
      <c r="K88" s="39" t="s">
        <v>620</v>
      </c>
      <c r="L88" s="42">
        <f t="shared" si="19"/>
        <v>1825</v>
      </c>
      <c r="M88" s="43">
        <f t="shared" si="20"/>
        <v>482.1917808219178</v>
      </c>
      <c r="N88" s="48">
        <v>43131</v>
      </c>
      <c r="O88" s="42">
        <f t="shared" si="18"/>
        <v>396</v>
      </c>
      <c r="P88" s="43">
        <f t="shared" si="15"/>
        <v>190947.94520547945</v>
      </c>
      <c r="Q88" s="48">
        <v>43159</v>
      </c>
      <c r="R88" s="42">
        <f t="shared" si="16"/>
        <v>28</v>
      </c>
      <c r="S88" s="43">
        <f t="shared" si="17"/>
        <v>13501.369863013699</v>
      </c>
    </row>
    <row r="89" spans="1:19" s="47" customFormat="1" x14ac:dyDescent="0.25">
      <c r="A89" s="39">
        <v>88</v>
      </c>
      <c r="B89" s="39" t="s">
        <v>8</v>
      </c>
      <c r="C89" s="39" t="s">
        <v>12</v>
      </c>
      <c r="D89" s="39" t="s">
        <v>16</v>
      </c>
      <c r="E89" s="39" t="s">
        <v>9</v>
      </c>
      <c r="F89" s="39"/>
      <c r="G89" s="39" t="s">
        <v>550</v>
      </c>
      <c r="H89" s="58" t="s">
        <v>594</v>
      </c>
      <c r="I89" s="41">
        <v>42735</v>
      </c>
      <c r="J89" s="31">
        <v>880000</v>
      </c>
      <c r="K89" s="39" t="s">
        <v>620</v>
      </c>
      <c r="L89" s="42">
        <f t="shared" si="19"/>
        <v>1825</v>
      </c>
      <c r="M89" s="43">
        <f t="shared" si="20"/>
        <v>482.1917808219178</v>
      </c>
      <c r="N89" s="48">
        <v>43131</v>
      </c>
      <c r="O89" s="42">
        <f t="shared" si="18"/>
        <v>396</v>
      </c>
      <c r="P89" s="43">
        <f t="shared" si="15"/>
        <v>190947.94520547945</v>
      </c>
      <c r="Q89" s="48">
        <v>43159</v>
      </c>
      <c r="R89" s="42">
        <f t="shared" si="16"/>
        <v>28</v>
      </c>
      <c r="S89" s="43">
        <f t="shared" si="17"/>
        <v>13501.369863013699</v>
      </c>
    </row>
    <row r="90" spans="1:19" s="47" customFormat="1" x14ac:dyDescent="0.25">
      <c r="A90" s="39">
        <v>89</v>
      </c>
      <c r="B90" s="39" t="s">
        <v>8</v>
      </c>
      <c r="C90" s="39" t="s">
        <v>12</v>
      </c>
      <c r="D90" s="39" t="s">
        <v>17</v>
      </c>
      <c r="E90" s="39" t="s">
        <v>32</v>
      </c>
      <c r="F90" s="39"/>
      <c r="G90" s="39" t="s">
        <v>367</v>
      </c>
      <c r="H90" s="40"/>
      <c r="I90" s="41">
        <v>42735</v>
      </c>
      <c r="J90" s="31">
        <v>880000</v>
      </c>
      <c r="K90" s="39" t="s">
        <v>620</v>
      </c>
      <c r="L90" s="42">
        <f t="shared" si="19"/>
        <v>1825</v>
      </c>
      <c r="M90" s="43">
        <f t="shared" si="20"/>
        <v>482.1917808219178</v>
      </c>
      <c r="N90" s="48">
        <v>43131</v>
      </c>
      <c r="O90" s="42">
        <f t="shared" si="18"/>
        <v>396</v>
      </c>
      <c r="P90" s="43">
        <f t="shared" si="15"/>
        <v>190947.94520547945</v>
      </c>
      <c r="Q90" s="48">
        <v>43159</v>
      </c>
      <c r="R90" s="42">
        <f t="shared" si="16"/>
        <v>28</v>
      </c>
      <c r="S90" s="43">
        <f t="shared" si="17"/>
        <v>13501.369863013699</v>
      </c>
    </row>
    <row r="91" spans="1:19" s="47" customFormat="1" x14ac:dyDescent="0.25">
      <c r="A91" s="39">
        <v>90</v>
      </c>
      <c r="B91" s="39" t="s">
        <v>8</v>
      </c>
      <c r="C91" s="39" t="s">
        <v>12</v>
      </c>
      <c r="D91" s="39" t="s">
        <v>17</v>
      </c>
      <c r="E91" s="39" t="s">
        <v>9</v>
      </c>
      <c r="F91" s="39"/>
      <c r="G91" s="39" t="s">
        <v>554</v>
      </c>
      <c r="H91" s="58" t="s">
        <v>605</v>
      </c>
      <c r="I91" s="41">
        <v>42735</v>
      </c>
      <c r="J91" s="31">
        <v>880000</v>
      </c>
      <c r="K91" s="39" t="s">
        <v>620</v>
      </c>
      <c r="L91" s="42">
        <f t="shared" si="19"/>
        <v>1825</v>
      </c>
      <c r="M91" s="43">
        <f t="shared" si="20"/>
        <v>482.1917808219178</v>
      </c>
      <c r="N91" s="48">
        <v>43131</v>
      </c>
      <c r="O91" s="42">
        <f t="shared" si="18"/>
        <v>396</v>
      </c>
      <c r="P91" s="43">
        <f t="shared" si="15"/>
        <v>190947.94520547945</v>
      </c>
      <c r="Q91" s="48">
        <v>43159</v>
      </c>
      <c r="R91" s="42">
        <f t="shared" si="16"/>
        <v>28</v>
      </c>
      <c r="S91" s="43">
        <f t="shared" si="17"/>
        <v>13501.369863013699</v>
      </c>
    </row>
    <row r="92" spans="1:19" s="56" customFormat="1" x14ac:dyDescent="0.25">
      <c r="A92" s="50">
        <v>91</v>
      </c>
      <c r="B92" s="50" t="s">
        <v>8</v>
      </c>
      <c r="C92" s="50" t="s">
        <v>12</v>
      </c>
      <c r="D92" s="50" t="s">
        <v>18</v>
      </c>
      <c r="E92" s="50" t="s">
        <v>32</v>
      </c>
      <c r="F92" s="50"/>
      <c r="G92" s="50" t="s">
        <v>371</v>
      </c>
      <c r="H92" s="51"/>
      <c r="I92" s="52">
        <v>43090</v>
      </c>
      <c r="J92" s="63">
        <v>880000</v>
      </c>
      <c r="K92" s="50" t="s">
        <v>620</v>
      </c>
      <c r="L92" s="53">
        <f t="shared" si="19"/>
        <v>1825</v>
      </c>
      <c r="M92" s="54">
        <f t="shared" si="20"/>
        <v>482.1917808219178</v>
      </c>
      <c r="N92" s="55">
        <v>43131</v>
      </c>
      <c r="O92" s="53">
        <f t="shared" si="18"/>
        <v>41</v>
      </c>
      <c r="P92" s="54">
        <f t="shared" si="15"/>
        <v>19769.863013698628</v>
      </c>
      <c r="Q92" s="55">
        <v>43159</v>
      </c>
      <c r="R92" s="53">
        <f t="shared" si="16"/>
        <v>28</v>
      </c>
      <c r="S92" s="54">
        <f t="shared" si="17"/>
        <v>13501.369863013699</v>
      </c>
    </row>
    <row r="93" spans="1:19" s="47" customFormat="1" x14ac:dyDescent="0.25">
      <c r="A93" s="39">
        <v>92</v>
      </c>
      <c r="B93" s="39" t="s">
        <v>8</v>
      </c>
      <c r="C93" s="39" t="s">
        <v>12</v>
      </c>
      <c r="D93" s="39" t="s">
        <v>18</v>
      </c>
      <c r="E93" s="39" t="s">
        <v>9</v>
      </c>
      <c r="F93" s="39"/>
      <c r="G93" s="39" t="s">
        <v>558</v>
      </c>
      <c r="H93" s="58" t="s">
        <v>606</v>
      </c>
      <c r="I93" s="41">
        <v>42735</v>
      </c>
      <c r="J93" s="61">
        <v>880000</v>
      </c>
      <c r="K93" s="39" t="s">
        <v>620</v>
      </c>
      <c r="L93" s="42">
        <f t="shared" si="19"/>
        <v>1825</v>
      </c>
      <c r="M93" s="43">
        <f t="shared" si="20"/>
        <v>482.1917808219178</v>
      </c>
      <c r="N93" s="48">
        <v>43131</v>
      </c>
      <c r="O93" s="42">
        <f t="shared" si="18"/>
        <v>396</v>
      </c>
      <c r="P93" s="43">
        <f t="shared" si="15"/>
        <v>190947.94520547945</v>
      </c>
      <c r="Q93" s="48">
        <v>43159</v>
      </c>
      <c r="R93" s="42">
        <f t="shared" si="16"/>
        <v>28</v>
      </c>
      <c r="S93" s="43">
        <f t="shared" si="17"/>
        <v>13501.369863013699</v>
      </c>
    </row>
    <row r="94" spans="1:19" s="47" customFormat="1" x14ac:dyDescent="0.25">
      <c r="A94" s="39">
        <v>93</v>
      </c>
      <c r="B94" s="39" t="s">
        <v>8</v>
      </c>
      <c r="C94" s="39" t="s">
        <v>12</v>
      </c>
      <c r="D94" s="39" t="s">
        <v>19</v>
      </c>
      <c r="E94" s="39" t="s">
        <v>32</v>
      </c>
      <c r="F94" s="39"/>
      <c r="G94" s="39" t="s">
        <v>375</v>
      </c>
      <c r="H94" s="40"/>
      <c r="I94" s="41">
        <v>42735</v>
      </c>
      <c r="J94" s="60">
        <v>880000</v>
      </c>
      <c r="K94" s="39" t="s">
        <v>620</v>
      </c>
      <c r="L94" s="42">
        <f t="shared" si="19"/>
        <v>1825</v>
      </c>
      <c r="M94" s="43">
        <f t="shared" si="20"/>
        <v>482.1917808219178</v>
      </c>
      <c r="N94" s="48">
        <v>43131</v>
      </c>
      <c r="O94" s="42">
        <f t="shared" si="18"/>
        <v>396</v>
      </c>
      <c r="P94" s="43">
        <f t="shared" si="15"/>
        <v>190947.94520547945</v>
      </c>
      <c r="Q94" s="48">
        <v>43159</v>
      </c>
      <c r="R94" s="42">
        <f t="shared" si="16"/>
        <v>28</v>
      </c>
      <c r="S94" s="43">
        <f t="shared" si="17"/>
        <v>13501.369863013699</v>
      </c>
    </row>
    <row r="95" spans="1:19" s="47" customFormat="1" x14ac:dyDescent="0.25">
      <c r="A95" s="39">
        <v>94</v>
      </c>
      <c r="B95" s="39" t="s">
        <v>8</v>
      </c>
      <c r="C95" s="39" t="s">
        <v>12</v>
      </c>
      <c r="D95" s="39" t="s">
        <v>19</v>
      </c>
      <c r="E95" s="39" t="s">
        <v>9</v>
      </c>
      <c r="F95" s="39"/>
      <c r="G95" s="39" t="s">
        <v>562</v>
      </c>
      <c r="H95" s="58" t="s">
        <v>598</v>
      </c>
      <c r="I95" s="41">
        <v>42735</v>
      </c>
      <c r="J95" s="62">
        <v>880000</v>
      </c>
      <c r="K95" s="39" t="s">
        <v>620</v>
      </c>
      <c r="L95" s="42">
        <f t="shared" si="19"/>
        <v>1825</v>
      </c>
      <c r="M95" s="43">
        <f t="shared" si="20"/>
        <v>482.1917808219178</v>
      </c>
      <c r="N95" s="48">
        <v>43131</v>
      </c>
      <c r="O95" s="42">
        <f t="shared" si="18"/>
        <v>396</v>
      </c>
      <c r="P95" s="43">
        <f t="shared" si="15"/>
        <v>190947.94520547945</v>
      </c>
      <c r="Q95" s="48">
        <v>43159</v>
      </c>
      <c r="R95" s="42">
        <f t="shared" si="16"/>
        <v>28</v>
      </c>
      <c r="S95" s="43">
        <f t="shared" si="17"/>
        <v>13501.369863013699</v>
      </c>
    </row>
    <row r="96" spans="1:19" s="47" customFormat="1" x14ac:dyDescent="0.25">
      <c r="A96" s="39">
        <v>95</v>
      </c>
      <c r="B96" s="39" t="s">
        <v>8</v>
      </c>
      <c r="C96" s="39" t="s">
        <v>12</v>
      </c>
      <c r="D96" s="39" t="s">
        <v>20</v>
      </c>
      <c r="E96" s="39" t="s">
        <v>9</v>
      </c>
      <c r="F96" s="39"/>
      <c r="G96" s="39" t="s">
        <v>566</v>
      </c>
      <c r="H96" s="58" t="s">
        <v>595</v>
      </c>
      <c r="I96" s="41">
        <v>42735</v>
      </c>
      <c r="J96" s="62">
        <v>880000</v>
      </c>
      <c r="K96" s="39" t="s">
        <v>620</v>
      </c>
      <c r="L96" s="42">
        <f t="shared" si="19"/>
        <v>1825</v>
      </c>
      <c r="M96" s="43">
        <f t="shared" si="20"/>
        <v>482.1917808219178</v>
      </c>
      <c r="N96" s="48">
        <v>43131</v>
      </c>
      <c r="O96" s="42">
        <f t="shared" si="18"/>
        <v>396</v>
      </c>
      <c r="P96" s="43">
        <f t="shared" si="15"/>
        <v>190947.94520547945</v>
      </c>
      <c r="Q96" s="48">
        <v>43159</v>
      </c>
      <c r="R96" s="42">
        <f t="shared" si="16"/>
        <v>28</v>
      </c>
      <c r="S96" s="43">
        <f t="shared" si="17"/>
        <v>13501.369863013699</v>
      </c>
    </row>
    <row r="97" spans="1:19" s="47" customFormat="1" x14ac:dyDescent="0.25">
      <c r="A97" s="39">
        <v>96</v>
      </c>
      <c r="B97" s="39" t="s">
        <v>8</v>
      </c>
      <c r="C97" s="39" t="s">
        <v>12</v>
      </c>
      <c r="D97" s="39" t="s">
        <v>21</v>
      </c>
      <c r="E97" s="39" t="s">
        <v>9</v>
      </c>
      <c r="F97" s="39"/>
      <c r="G97" s="39" t="s">
        <v>570</v>
      </c>
      <c r="H97" s="58" t="s">
        <v>599</v>
      </c>
      <c r="I97" s="41">
        <v>43090</v>
      </c>
      <c r="J97" s="62">
        <v>880000</v>
      </c>
      <c r="K97" s="39" t="s">
        <v>620</v>
      </c>
      <c r="L97" s="42">
        <f t="shared" si="19"/>
        <v>1825</v>
      </c>
      <c r="M97" s="43">
        <f t="shared" si="20"/>
        <v>482.1917808219178</v>
      </c>
      <c r="N97" s="48">
        <v>43131</v>
      </c>
      <c r="O97" s="42">
        <f t="shared" si="18"/>
        <v>41</v>
      </c>
      <c r="P97" s="43">
        <f t="shared" si="15"/>
        <v>19769.863013698628</v>
      </c>
      <c r="Q97" s="48">
        <v>43159</v>
      </c>
      <c r="R97" s="42">
        <f t="shared" si="16"/>
        <v>28</v>
      </c>
      <c r="S97" s="43">
        <f t="shared" si="17"/>
        <v>13501.369863013699</v>
      </c>
    </row>
    <row r="98" spans="1:19" x14ac:dyDescent="0.25">
      <c r="A98" s="39">
        <v>97</v>
      </c>
      <c r="B98" s="39" t="s">
        <v>8</v>
      </c>
      <c r="C98" s="39" t="s">
        <v>499</v>
      </c>
      <c r="D98" s="39" t="s">
        <v>7</v>
      </c>
      <c r="E98" s="39" t="s">
        <v>9</v>
      </c>
      <c r="F98" s="39"/>
      <c r="G98" s="39" t="s">
        <v>500</v>
      </c>
      <c r="H98" s="40"/>
      <c r="I98" s="41">
        <v>42735</v>
      </c>
      <c r="J98" s="62">
        <v>50000</v>
      </c>
      <c r="K98" s="39" t="s">
        <v>620</v>
      </c>
      <c r="L98" s="42">
        <v>365</v>
      </c>
      <c r="M98" s="43">
        <f t="shared" si="20"/>
        <v>136.98630136986301</v>
      </c>
      <c r="N98" s="48">
        <v>43131</v>
      </c>
      <c r="O98" s="42">
        <f t="shared" si="18"/>
        <v>396</v>
      </c>
      <c r="P98" s="43">
        <f t="shared" ref="P98:P129" si="21">(O98*M98)</f>
        <v>54246.575342465752</v>
      </c>
      <c r="Q98" s="48">
        <v>43159</v>
      </c>
      <c r="R98" s="42">
        <f t="shared" ref="R98:R129" si="22">(Q98-N98)</f>
        <v>28</v>
      </c>
      <c r="S98" s="43">
        <f t="shared" ref="S98:S129" si="23">(R98*M98)</f>
        <v>3835.6164383561645</v>
      </c>
    </row>
    <row r="99" spans="1:19" x14ac:dyDescent="0.25">
      <c r="A99" s="39">
        <v>98</v>
      </c>
      <c r="B99" s="39" t="s">
        <v>8</v>
      </c>
      <c r="C99" s="39" t="s">
        <v>499</v>
      </c>
      <c r="D99" s="39" t="s">
        <v>13</v>
      </c>
      <c r="E99" s="39" t="s">
        <v>9</v>
      </c>
      <c r="F99" s="39"/>
      <c r="G99" s="39" t="s">
        <v>501</v>
      </c>
      <c r="H99" s="40"/>
      <c r="I99" s="41">
        <v>42735</v>
      </c>
      <c r="J99" s="62">
        <v>50000</v>
      </c>
      <c r="K99" s="39" t="s">
        <v>620</v>
      </c>
      <c r="L99" s="42">
        <v>365</v>
      </c>
      <c r="M99" s="43">
        <f t="shared" si="20"/>
        <v>136.98630136986301</v>
      </c>
      <c r="N99" s="48">
        <v>43131</v>
      </c>
      <c r="O99" s="42">
        <f t="shared" si="18"/>
        <v>396</v>
      </c>
      <c r="P99" s="43">
        <f t="shared" si="21"/>
        <v>54246.575342465752</v>
      </c>
      <c r="Q99" s="48">
        <v>43159</v>
      </c>
      <c r="R99" s="42">
        <f t="shared" si="22"/>
        <v>28</v>
      </c>
      <c r="S99" s="43">
        <f t="shared" si="23"/>
        <v>3835.6164383561645</v>
      </c>
    </row>
    <row r="100" spans="1:19" x14ac:dyDescent="0.25">
      <c r="A100" s="39">
        <v>99</v>
      </c>
      <c r="B100" s="39" t="s">
        <v>8</v>
      </c>
      <c r="C100" s="39" t="s">
        <v>10</v>
      </c>
      <c r="D100" s="39" t="s">
        <v>7</v>
      </c>
      <c r="E100" s="39" t="s">
        <v>32</v>
      </c>
      <c r="F100" s="39"/>
      <c r="G100" s="39" t="s">
        <v>345</v>
      </c>
      <c r="H100" s="40"/>
      <c r="I100" s="41">
        <v>42735</v>
      </c>
      <c r="J100" s="62">
        <v>65000</v>
      </c>
      <c r="K100" s="39" t="s">
        <v>620</v>
      </c>
      <c r="L100" s="42">
        <v>365</v>
      </c>
      <c r="M100" s="43">
        <f t="shared" si="20"/>
        <v>178.08219178082192</v>
      </c>
      <c r="N100" s="48">
        <v>43131</v>
      </c>
      <c r="O100" s="42">
        <f t="shared" si="18"/>
        <v>396</v>
      </c>
      <c r="P100" s="43">
        <f t="shared" si="21"/>
        <v>70520.547945205471</v>
      </c>
      <c r="Q100" s="48">
        <v>43159</v>
      </c>
      <c r="R100" s="42">
        <f t="shared" si="22"/>
        <v>28</v>
      </c>
      <c r="S100" s="43">
        <f t="shared" si="23"/>
        <v>4986.3013698630139</v>
      </c>
    </row>
    <row r="101" spans="1:19" x14ac:dyDescent="0.25">
      <c r="A101" s="39">
        <v>100</v>
      </c>
      <c r="B101" s="39" t="s">
        <v>8</v>
      </c>
      <c r="C101" s="39" t="s">
        <v>10</v>
      </c>
      <c r="D101" s="39" t="s">
        <v>7</v>
      </c>
      <c r="E101" s="39" t="s">
        <v>9</v>
      </c>
      <c r="F101" s="39"/>
      <c r="G101" s="39" t="s">
        <v>532</v>
      </c>
      <c r="H101" s="58" t="s">
        <v>596</v>
      </c>
      <c r="I101" s="41">
        <v>42735</v>
      </c>
      <c r="J101" s="62">
        <v>65000</v>
      </c>
      <c r="K101" s="39" t="s">
        <v>620</v>
      </c>
      <c r="L101" s="42">
        <v>365</v>
      </c>
      <c r="M101" s="43">
        <f t="shared" si="20"/>
        <v>178.08219178082192</v>
      </c>
      <c r="N101" s="48">
        <v>43131</v>
      </c>
      <c r="O101" s="42">
        <f t="shared" si="18"/>
        <v>396</v>
      </c>
      <c r="P101" s="43">
        <f t="shared" si="21"/>
        <v>70520.547945205471</v>
      </c>
      <c r="Q101" s="48">
        <v>43159</v>
      </c>
      <c r="R101" s="42">
        <f t="shared" si="22"/>
        <v>28</v>
      </c>
      <c r="S101" s="43">
        <f t="shared" si="23"/>
        <v>4986.3013698630139</v>
      </c>
    </row>
    <row r="102" spans="1:19" x14ac:dyDescent="0.25">
      <c r="A102" s="39">
        <v>101</v>
      </c>
      <c r="B102" s="39" t="s">
        <v>8</v>
      </c>
      <c r="C102" s="39" t="s">
        <v>10</v>
      </c>
      <c r="D102" s="39" t="s">
        <v>13</v>
      </c>
      <c r="E102" s="39" t="s">
        <v>32</v>
      </c>
      <c r="F102" s="39"/>
      <c r="G102" s="39" t="s">
        <v>349</v>
      </c>
      <c r="H102" s="40"/>
      <c r="I102" s="41">
        <v>42735</v>
      </c>
      <c r="J102" s="62">
        <v>65000</v>
      </c>
      <c r="K102" s="39" t="s">
        <v>620</v>
      </c>
      <c r="L102" s="42">
        <v>365</v>
      </c>
      <c r="M102" s="43">
        <f t="shared" si="20"/>
        <v>178.08219178082192</v>
      </c>
      <c r="N102" s="48">
        <v>43131</v>
      </c>
      <c r="O102" s="42">
        <f t="shared" si="18"/>
        <v>396</v>
      </c>
      <c r="P102" s="43">
        <f t="shared" si="21"/>
        <v>70520.547945205471</v>
      </c>
      <c r="Q102" s="48">
        <v>43159</v>
      </c>
      <c r="R102" s="42">
        <f t="shared" si="22"/>
        <v>28</v>
      </c>
      <c r="S102" s="43">
        <f t="shared" si="23"/>
        <v>4986.3013698630139</v>
      </c>
    </row>
    <row r="103" spans="1:19" x14ac:dyDescent="0.25">
      <c r="A103" s="39">
        <v>102</v>
      </c>
      <c r="B103" s="39" t="s">
        <v>8</v>
      </c>
      <c r="C103" s="39" t="s">
        <v>10</v>
      </c>
      <c r="D103" s="39" t="s">
        <v>13</v>
      </c>
      <c r="E103" s="39" t="s">
        <v>9</v>
      </c>
      <c r="F103" s="39"/>
      <c r="G103" s="39" t="s">
        <v>536</v>
      </c>
      <c r="H103" s="58" t="s">
        <v>597</v>
      </c>
      <c r="I103" s="41">
        <v>42735</v>
      </c>
      <c r="J103" s="61">
        <v>65000</v>
      </c>
      <c r="K103" s="39" t="s">
        <v>620</v>
      </c>
      <c r="L103" s="42">
        <v>365</v>
      </c>
      <c r="M103" s="43">
        <f t="shared" si="20"/>
        <v>178.08219178082192</v>
      </c>
      <c r="N103" s="48">
        <v>43131</v>
      </c>
      <c r="O103" s="42">
        <f t="shared" si="18"/>
        <v>396</v>
      </c>
      <c r="P103" s="43">
        <f t="shared" si="21"/>
        <v>70520.547945205471</v>
      </c>
      <c r="Q103" s="48">
        <v>43159</v>
      </c>
      <c r="R103" s="42">
        <f t="shared" si="22"/>
        <v>28</v>
      </c>
      <c r="S103" s="43">
        <f t="shared" si="23"/>
        <v>4986.3013698630139</v>
      </c>
    </row>
    <row r="104" spans="1:19" x14ac:dyDescent="0.25">
      <c r="A104" s="39">
        <v>103</v>
      </c>
      <c r="B104" s="39" t="s">
        <v>8</v>
      </c>
      <c r="C104" s="39" t="s">
        <v>10</v>
      </c>
      <c r="D104" s="39" t="s">
        <v>14</v>
      </c>
      <c r="E104" s="39" t="s">
        <v>32</v>
      </c>
      <c r="F104" s="39"/>
      <c r="G104" s="39" t="s">
        <v>353</v>
      </c>
      <c r="H104" s="40"/>
      <c r="I104" s="41">
        <v>42735</v>
      </c>
      <c r="J104" s="31">
        <v>65000</v>
      </c>
      <c r="K104" s="39" t="s">
        <v>620</v>
      </c>
      <c r="L104" s="42">
        <v>365</v>
      </c>
      <c r="M104" s="43">
        <f t="shared" si="20"/>
        <v>178.08219178082192</v>
      </c>
      <c r="N104" s="48">
        <v>43131</v>
      </c>
      <c r="O104" s="42">
        <f t="shared" si="18"/>
        <v>396</v>
      </c>
      <c r="P104" s="43">
        <f t="shared" si="21"/>
        <v>70520.547945205471</v>
      </c>
      <c r="Q104" s="48">
        <v>43159</v>
      </c>
      <c r="R104" s="42">
        <f t="shared" si="22"/>
        <v>28</v>
      </c>
      <c r="S104" s="43">
        <f t="shared" si="23"/>
        <v>4986.3013698630139</v>
      </c>
    </row>
    <row r="105" spans="1:19" x14ac:dyDescent="0.25">
      <c r="A105" s="39">
        <v>104</v>
      </c>
      <c r="B105" s="39" t="s">
        <v>8</v>
      </c>
      <c r="C105" s="39" t="s">
        <v>10</v>
      </c>
      <c r="D105" s="39" t="s">
        <v>14</v>
      </c>
      <c r="E105" s="39" t="s">
        <v>9</v>
      </c>
      <c r="F105" s="39"/>
      <c r="G105" s="39" t="s">
        <v>540</v>
      </c>
      <c r="H105" s="58" t="s">
        <v>600</v>
      </c>
      <c r="I105" s="41">
        <v>42735</v>
      </c>
      <c r="J105" s="31">
        <v>65000</v>
      </c>
      <c r="K105" s="39" t="s">
        <v>620</v>
      </c>
      <c r="L105" s="42">
        <v>365</v>
      </c>
      <c r="M105" s="43">
        <f t="shared" si="20"/>
        <v>178.08219178082192</v>
      </c>
      <c r="N105" s="48">
        <v>43131</v>
      </c>
      <c r="O105" s="42">
        <f t="shared" si="18"/>
        <v>396</v>
      </c>
      <c r="P105" s="43">
        <f t="shared" si="21"/>
        <v>70520.547945205471</v>
      </c>
      <c r="Q105" s="48">
        <v>43159</v>
      </c>
      <c r="R105" s="42">
        <f t="shared" si="22"/>
        <v>28</v>
      </c>
      <c r="S105" s="43">
        <f t="shared" si="23"/>
        <v>4986.3013698630139</v>
      </c>
    </row>
    <row r="106" spans="1:19" x14ac:dyDescent="0.25">
      <c r="A106" s="39">
        <v>105</v>
      </c>
      <c r="B106" s="39" t="s">
        <v>8</v>
      </c>
      <c r="C106" s="39" t="s">
        <v>10</v>
      </c>
      <c r="D106" s="39" t="s">
        <v>15</v>
      </c>
      <c r="E106" s="39" t="s">
        <v>32</v>
      </c>
      <c r="F106" s="39"/>
      <c r="G106" s="39" t="s">
        <v>357</v>
      </c>
      <c r="H106" s="40"/>
      <c r="I106" s="41">
        <v>42735</v>
      </c>
      <c r="J106" s="31">
        <v>65000</v>
      </c>
      <c r="K106" s="39" t="s">
        <v>620</v>
      </c>
      <c r="L106" s="42">
        <v>365</v>
      </c>
      <c r="M106" s="43">
        <f t="shared" si="20"/>
        <v>178.08219178082192</v>
      </c>
      <c r="N106" s="48">
        <v>43131</v>
      </c>
      <c r="O106" s="42">
        <f t="shared" si="18"/>
        <v>396</v>
      </c>
      <c r="P106" s="43">
        <f t="shared" si="21"/>
        <v>70520.547945205471</v>
      </c>
      <c r="Q106" s="48">
        <v>43159</v>
      </c>
      <c r="R106" s="42">
        <f t="shared" si="22"/>
        <v>28</v>
      </c>
      <c r="S106" s="43">
        <f t="shared" si="23"/>
        <v>4986.3013698630139</v>
      </c>
    </row>
    <row r="107" spans="1:19" x14ac:dyDescent="0.25">
      <c r="A107" s="39">
        <v>106</v>
      </c>
      <c r="B107" s="39" t="s">
        <v>8</v>
      </c>
      <c r="C107" s="39" t="s">
        <v>10</v>
      </c>
      <c r="D107" s="39" t="s">
        <v>15</v>
      </c>
      <c r="E107" s="39" t="s">
        <v>9</v>
      </c>
      <c r="F107" s="39"/>
      <c r="G107" s="39" t="s">
        <v>544</v>
      </c>
      <c r="H107" s="58" t="s">
        <v>593</v>
      </c>
      <c r="I107" s="41">
        <v>42735</v>
      </c>
      <c r="J107" s="31">
        <v>65000</v>
      </c>
      <c r="K107" s="39" t="s">
        <v>620</v>
      </c>
      <c r="L107" s="42">
        <v>365</v>
      </c>
      <c r="M107" s="43">
        <f t="shared" si="20"/>
        <v>178.08219178082192</v>
      </c>
      <c r="N107" s="48">
        <v>43131</v>
      </c>
      <c r="O107" s="42">
        <f t="shared" ref="O107:O129" si="24">(N107-I107)</f>
        <v>396</v>
      </c>
      <c r="P107" s="43">
        <f t="shared" si="21"/>
        <v>70520.547945205471</v>
      </c>
      <c r="Q107" s="48">
        <v>43159</v>
      </c>
      <c r="R107" s="42">
        <f t="shared" si="22"/>
        <v>28</v>
      </c>
      <c r="S107" s="43">
        <f t="shared" si="23"/>
        <v>4986.3013698630139</v>
      </c>
    </row>
    <row r="108" spans="1:19" x14ac:dyDescent="0.25">
      <c r="A108" s="39">
        <v>107</v>
      </c>
      <c r="B108" s="39" t="s">
        <v>8</v>
      </c>
      <c r="C108" s="39" t="s">
        <v>10</v>
      </c>
      <c r="D108" s="39" t="s">
        <v>16</v>
      </c>
      <c r="E108" s="39" t="s">
        <v>32</v>
      </c>
      <c r="F108" s="39"/>
      <c r="G108" s="39" t="s">
        <v>361</v>
      </c>
      <c r="H108" s="40"/>
      <c r="I108" s="41">
        <v>42735</v>
      </c>
      <c r="J108" s="31">
        <v>65000</v>
      </c>
      <c r="K108" s="39" t="s">
        <v>620</v>
      </c>
      <c r="L108" s="42">
        <v>365</v>
      </c>
      <c r="M108" s="43">
        <f t="shared" si="20"/>
        <v>178.08219178082192</v>
      </c>
      <c r="N108" s="48">
        <v>43131</v>
      </c>
      <c r="O108" s="42">
        <f t="shared" si="24"/>
        <v>396</v>
      </c>
      <c r="P108" s="43">
        <f t="shared" si="21"/>
        <v>70520.547945205471</v>
      </c>
      <c r="Q108" s="48">
        <v>43159</v>
      </c>
      <c r="R108" s="42">
        <f t="shared" si="22"/>
        <v>28</v>
      </c>
      <c r="S108" s="43">
        <f t="shared" si="23"/>
        <v>4986.3013698630139</v>
      </c>
    </row>
    <row r="109" spans="1:19" x14ac:dyDescent="0.25">
      <c r="A109" s="39">
        <v>108</v>
      </c>
      <c r="B109" s="39" t="s">
        <v>8</v>
      </c>
      <c r="C109" s="39" t="s">
        <v>10</v>
      </c>
      <c r="D109" s="39" t="s">
        <v>16</v>
      </c>
      <c r="E109" s="39" t="s">
        <v>9</v>
      </c>
      <c r="F109" s="39"/>
      <c r="G109" s="39" t="s">
        <v>548</v>
      </c>
      <c r="H109" s="58" t="s">
        <v>594</v>
      </c>
      <c r="I109" s="41">
        <v>42735</v>
      </c>
      <c r="J109" s="31">
        <v>65000</v>
      </c>
      <c r="K109" s="39" t="s">
        <v>620</v>
      </c>
      <c r="L109" s="42">
        <v>365</v>
      </c>
      <c r="M109" s="43">
        <f t="shared" si="20"/>
        <v>178.08219178082192</v>
      </c>
      <c r="N109" s="48">
        <v>43131</v>
      </c>
      <c r="O109" s="42">
        <f t="shared" si="24"/>
        <v>396</v>
      </c>
      <c r="P109" s="43">
        <f t="shared" si="21"/>
        <v>70520.547945205471</v>
      </c>
      <c r="Q109" s="48">
        <v>43159</v>
      </c>
      <c r="R109" s="42">
        <f t="shared" si="22"/>
        <v>28</v>
      </c>
      <c r="S109" s="43">
        <f t="shared" si="23"/>
        <v>4986.3013698630139</v>
      </c>
    </row>
    <row r="110" spans="1:19" x14ac:dyDescent="0.25">
      <c r="A110" s="39">
        <v>109</v>
      </c>
      <c r="B110" s="39" t="s">
        <v>8</v>
      </c>
      <c r="C110" s="39" t="s">
        <v>10</v>
      </c>
      <c r="D110" s="39" t="s">
        <v>17</v>
      </c>
      <c r="E110" s="39" t="s">
        <v>32</v>
      </c>
      <c r="F110" s="39"/>
      <c r="G110" s="39" t="s">
        <v>365</v>
      </c>
      <c r="H110" s="40"/>
      <c r="I110" s="41">
        <v>42735</v>
      </c>
      <c r="J110" s="31">
        <v>65000</v>
      </c>
      <c r="K110" s="39" t="s">
        <v>620</v>
      </c>
      <c r="L110" s="42">
        <v>365</v>
      </c>
      <c r="M110" s="43">
        <f t="shared" ref="M110:M134" si="25">(J110/L110)</f>
        <v>178.08219178082192</v>
      </c>
      <c r="N110" s="48">
        <v>43131</v>
      </c>
      <c r="O110" s="42">
        <f t="shared" si="24"/>
        <v>396</v>
      </c>
      <c r="P110" s="43">
        <f t="shared" si="21"/>
        <v>70520.547945205471</v>
      </c>
      <c r="Q110" s="48">
        <v>43159</v>
      </c>
      <c r="R110" s="42">
        <f t="shared" si="22"/>
        <v>28</v>
      </c>
      <c r="S110" s="43">
        <f t="shared" si="23"/>
        <v>4986.3013698630139</v>
      </c>
    </row>
    <row r="111" spans="1:19" x14ac:dyDescent="0.25">
      <c r="A111" s="39">
        <v>110</v>
      </c>
      <c r="B111" s="39" t="s">
        <v>8</v>
      </c>
      <c r="C111" s="39" t="s">
        <v>10</v>
      </c>
      <c r="D111" s="39" t="s">
        <v>17</v>
      </c>
      <c r="E111" s="39" t="s">
        <v>9</v>
      </c>
      <c r="F111" s="39"/>
      <c r="G111" s="39" t="s">
        <v>552</v>
      </c>
      <c r="H111" s="58" t="s">
        <v>605</v>
      </c>
      <c r="I111" s="41">
        <v>42735</v>
      </c>
      <c r="J111" s="31">
        <v>65000</v>
      </c>
      <c r="K111" s="39" t="s">
        <v>620</v>
      </c>
      <c r="L111" s="42">
        <v>365</v>
      </c>
      <c r="M111" s="43">
        <f t="shared" si="25"/>
        <v>178.08219178082192</v>
      </c>
      <c r="N111" s="48">
        <v>43131</v>
      </c>
      <c r="O111" s="42">
        <f t="shared" si="24"/>
        <v>396</v>
      </c>
      <c r="P111" s="43">
        <f t="shared" si="21"/>
        <v>70520.547945205471</v>
      </c>
      <c r="Q111" s="48">
        <v>43159</v>
      </c>
      <c r="R111" s="42">
        <f t="shared" si="22"/>
        <v>28</v>
      </c>
      <c r="S111" s="43">
        <f t="shared" si="23"/>
        <v>4986.3013698630139</v>
      </c>
    </row>
    <row r="112" spans="1:19" s="56" customFormat="1" x14ac:dyDescent="0.25">
      <c r="A112" s="50">
        <v>111</v>
      </c>
      <c r="B112" s="50" t="s">
        <v>8</v>
      </c>
      <c r="C112" s="50" t="s">
        <v>10</v>
      </c>
      <c r="D112" s="50" t="s">
        <v>18</v>
      </c>
      <c r="E112" s="50" t="s">
        <v>32</v>
      </c>
      <c r="F112" s="50"/>
      <c r="G112" s="50" t="s">
        <v>369</v>
      </c>
      <c r="H112" s="51"/>
      <c r="I112" s="52">
        <v>43090</v>
      </c>
      <c r="J112" s="12">
        <v>50000</v>
      </c>
      <c r="K112" s="50" t="s">
        <v>620</v>
      </c>
      <c r="L112" s="53">
        <v>365</v>
      </c>
      <c r="M112" s="54">
        <f t="shared" si="25"/>
        <v>136.98630136986301</v>
      </c>
      <c r="N112" s="55">
        <v>43131</v>
      </c>
      <c r="O112" s="53">
        <f t="shared" si="24"/>
        <v>41</v>
      </c>
      <c r="P112" s="54">
        <f t="shared" si="21"/>
        <v>5616.4383561643835</v>
      </c>
      <c r="Q112" s="55">
        <v>43159</v>
      </c>
      <c r="R112" s="53">
        <f t="shared" si="22"/>
        <v>28</v>
      </c>
      <c r="S112" s="54">
        <f t="shared" si="23"/>
        <v>3835.6164383561645</v>
      </c>
    </row>
    <row r="113" spans="1:19" x14ac:dyDescent="0.25">
      <c r="A113" s="39">
        <v>112</v>
      </c>
      <c r="B113" s="39" t="s">
        <v>8</v>
      </c>
      <c r="C113" s="39" t="s">
        <v>10</v>
      </c>
      <c r="D113" s="39" t="s">
        <v>18</v>
      </c>
      <c r="E113" s="39" t="s">
        <v>9</v>
      </c>
      <c r="F113" s="39"/>
      <c r="G113" s="39" t="s">
        <v>556</v>
      </c>
      <c r="H113" s="58" t="s">
        <v>606</v>
      </c>
      <c r="I113" s="41">
        <v>42735</v>
      </c>
      <c r="J113" s="31">
        <v>65000</v>
      </c>
      <c r="K113" s="39" t="s">
        <v>620</v>
      </c>
      <c r="L113" s="42">
        <v>365</v>
      </c>
      <c r="M113" s="43">
        <f t="shared" si="25"/>
        <v>178.08219178082192</v>
      </c>
      <c r="N113" s="48">
        <v>43131</v>
      </c>
      <c r="O113" s="42">
        <f t="shared" si="24"/>
        <v>396</v>
      </c>
      <c r="P113" s="43">
        <f t="shared" si="21"/>
        <v>70520.547945205471</v>
      </c>
      <c r="Q113" s="48">
        <v>43159</v>
      </c>
      <c r="R113" s="42">
        <f t="shared" si="22"/>
        <v>28</v>
      </c>
      <c r="S113" s="43">
        <f t="shared" si="23"/>
        <v>4986.3013698630139</v>
      </c>
    </row>
    <row r="114" spans="1:19" x14ac:dyDescent="0.25">
      <c r="A114" s="39">
        <v>113</v>
      </c>
      <c r="B114" s="39" t="s">
        <v>8</v>
      </c>
      <c r="C114" s="39" t="s">
        <v>10</v>
      </c>
      <c r="D114" s="39" t="s">
        <v>19</v>
      </c>
      <c r="E114" s="39" t="s">
        <v>32</v>
      </c>
      <c r="F114" s="39"/>
      <c r="G114" s="39" t="s">
        <v>373</v>
      </c>
      <c r="H114" s="40"/>
      <c r="I114" s="41">
        <v>42735</v>
      </c>
      <c r="J114" s="31">
        <v>65000</v>
      </c>
      <c r="K114" s="39" t="s">
        <v>620</v>
      </c>
      <c r="L114" s="42">
        <v>365</v>
      </c>
      <c r="M114" s="43">
        <f t="shared" si="25"/>
        <v>178.08219178082192</v>
      </c>
      <c r="N114" s="48">
        <v>43131</v>
      </c>
      <c r="O114" s="42">
        <f t="shared" si="24"/>
        <v>396</v>
      </c>
      <c r="P114" s="43">
        <f t="shared" si="21"/>
        <v>70520.547945205471</v>
      </c>
      <c r="Q114" s="48">
        <v>43159</v>
      </c>
      <c r="R114" s="42">
        <f t="shared" si="22"/>
        <v>28</v>
      </c>
      <c r="S114" s="43">
        <f t="shared" si="23"/>
        <v>4986.3013698630139</v>
      </c>
    </row>
    <row r="115" spans="1:19" x14ac:dyDescent="0.25">
      <c r="A115" s="39">
        <v>114</v>
      </c>
      <c r="B115" s="39" t="s">
        <v>8</v>
      </c>
      <c r="C115" s="39" t="s">
        <v>10</v>
      </c>
      <c r="D115" s="39" t="s">
        <v>19</v>
      </c>
      <c r="E115" s="39" t="s">
        <v>9</v>
      </c>
      <c r="F115" s="39"/>
      <c r="G115" s="39" t="s">
        <v>560</v>
      </c>
      <c r="H115" s="58" t="s">
        <v>598</v>
      </c>
      <c r="I115" s="41">
        <v>42735</v>
      </c>
      <c r="J115" s="31">
        <v>65000</v>
      </c>
      <c r="K115" s="39" t="s">
        <v>620</v>
      </c>
      <c r="L115" s="42">
        <v>365</v>
      </c>
      <c r="M115" s="43">
        <f t="shared" si="25"/>
        <v>178.08219178082192</v>
      </c>
      <c r="N115" s="48">
        <v>43131</v>
      </c>
      <c r="O115" s="42">
        <f t="shared" si="24"/>
        <v>396</v>
      </c>
      <c r="P115" s="43">
        <f t="shared" si="21"/>
        <v>70520.547945205471</v>
      </c>
      <c r="Q115" s="48">
        <v>43159</v>
      </c>
      <c r="R115" s="42">
        <f t="shared" si="22"/>
        <v>28</v>
      </c>
      <c r="S115" s="43">
        <f t="shared" si="23"/>
        <v>4986.3013698630139</v>
      </c>
    </row>
    <row r="116" spans="1:19" x14ac:dyDescent="0.25">
      <c r="A116" s="39">
        <v>115</v>
      </c>
      <c r="B116" s="39" t="s">
        <v>8</v>
      </c>
      <c r="C116" s="39" t="s">
        <v>10</v>
      </c>
      <c r="D116" s="39" t="s">
        <v>20</v>
      </c>
      <c r="E116" s="39" t="s">
        <v>9</v>
      </c>
      <c r="F116" s="39"/>
      <c r="G116" s="39" t="s">
        <v>564</v>
      </c>
      <c r="H116" s="58" t="s">
        <v>595</v>
      </c>
      <c r="I116" s="41">
        <v>42735</v>
      </c>
      <c r="J116" s="31">
        <v>65000</v>
      </c>
      <c r="K116" s="39" t="s">
        <v>620</v>
      </c>
      <c r="L116" s="42">
        <v>365</v>
      </c>
      <c r="M116" s="43">
        <f t="shared" si="25"/>
        <v>178.08219178082192</v>
      </c>
      <c r="N116" s="48">
        <v>43131</v>
      </c>
      <c r="O116" s="42">
        <f t="shared" si="24"/>
        <v>396</v>
      </c>
      <c r="P116" s="43">
        <f t="shared" si="21"/>
        <v>70520.547945205471</v>
      </c>
      <c r="Q116" s="48">
        <v>43159</v>
      </c>
      <c r="R116" s="42">
        <f t="shared" si="22"/>
        <v>28</v>
      </c>
      <c r="S116" s="43">
        <f t="shared" si="23"/>
        <v>4986.3013698630139</v>
      </c>
    </row>
    <row r="117" spans="1:19" x14ac:dyDescent="0.25">
      <c r="A117" s="39">
        <v>116</v>
      </c>
      <c r="B117" s="39" t="s">
        <v>8</v>
      </c>
      <c r="C117" s="39" t="s">
        <v>10</v>
      </c>
      <c r="D117" s="39" t="s">
        <v>21</v>
      </c>
      <c r="E117" s="39" t="s">
        <v>9</v>
      </c>
      <c r="F117" s="39"/>
      <c r="G117" s="39" t="s">
        <v>568</v>
      </c>
      <c r="H117" s="58" t="s">
        <v>599</v>
      </c>
      <c r="I117" s="41">
        <v>43090</v>
      </c>
      <c r="J117" s="31">
        <v>50000</v>
      </c>
      <c r="K117" s="39" t="s">
        <v>620</v>
      </c>
      <c r="L117" s="42">
        <v>365</v>
      </c>
      <c r="M117" s="43">
        <f t="shared" si="25"/>
        <v>136.98630136986301</v>
      </c>
      <c r="N117" s="48">
        <v>43131</v>
      </c>
      <c r="O117" s="42">
        <f t="shared" si="24"/>
        <v>41</v>
      </c>
      <c r="P117" s="43">
        <f t="shared" si="21"/>
        <v>5616.4383561643835</v>
      </c>
      <c r="Q117" s="48">
        <v>43159</v>
      </c>
      <c r="R117" s="42">
        <f t="shared" si="22"/>
        <v>28</v>
      </c>
      <c r="S117" s="43">
        <f t="shared" si="23"/>
        <v>3835.6164383561645</v>
      </c>
    </row>
    <row r="118" spans="1:19" s="47" customFormat="1" x14ac:dyDescent="0.25">
      <c r="A118" s="39">
        <v>117</v>
      </c>
      <c r="B118" s="39" t="s">
        <v>8</v>
      </c>
      <c r="C118" s="39" t="s">
        <v>493</v>
      </c>
      <c r="D118" s="39" t="s">
        <v>7</v>
      </c>
      <c r="E118" s="39" t="s">
        <v>9</v>
      </c>
      <c r="F118" s="39"/>
      <c r="G118" s="39" t="s">
        <v>494</v>
      </c>
      <c r="H118" s="40"/>
      <c r="I118" s="41">
        <v>42735</v>
      </c>
      <c r="J118" s="49">
        <v>250000</v>
      </c>
      <c r="K118" s="39" t="s">
        <v>620</v>
      </c>
      <c r="L118" s="42">
        <f t="shared" ref="L118:L131" si="26">2*365</f>
        <v>730</v>
      </c>
      <c r="M118" s="43">
        <f t="shared" si="25"/>
        <v>342.46575342465752</v>
      </c>
      <c r="N118" s="48">
        <v>43131</v>
      </c>
      <c r="O118" s="42">
        <f t="shared" si="24"/>
        <v>396</v>
      </c>
      <c r="P118" s="43">
        <f t="shared" si="21"/>
        <v>135616.43835616438</v>
      </c>
      <c r="Q118" s="48">
        <v>43159</v>
      </c>
      <c r="R118" s="42">
        <f t="shared" si="22"/>
        <v>28</v>
      </c>
      <c r="S118" s="43">
        <f t="shared" si="23"/>
        <v>9589.0410958904104</v>
      </c>
    </row>
    <row r="119" spans="1:19" s="47" customFormat="1" x14ac:dyDescent="0.25">
      <c r="A119" s="39">
        <v>118</v>
      </c>
      <c r="B119" s="39" t="s">
        <v>8</v>
      </c>
      <c r="C119" s="39" t="s">
        <v>493</v>
      </c>
      <c r="D119" s="39" t="s">
        <v>13</v>
      </c>
      <c r="E119" s="39" t="s">
        <v>9</v>
      </c>
      <c r="F119" s="39"/>
      <c r="G119" s="39" t="s">
        <v>495</v>
      </c>
      <c r="H119" s="40"/>
      <c r="I119" s="41">
        <v>42735</v>
      </c>
      <c r="J119" s="49">
        <v>250000</v>
      </c>
      <c r="K119" s="39" t="s">
        <v>620</v>
      </c>
      <c r="L119" s="42">
        <f t="shared" si="26"/>
        <v>730</v>
      </c>
      <c r="M119" s="43">
        <f t="shared" si="25"/>
        <v>342.46575342465752</v>
      </c>
      <c r="N119" s="48">
        <v>43131</v>
      </c>
      <c r="O119" s="42">
        <f t="shared" si="24"/>
        <v>396</v>
      </c>
      <c r="P119" s="43">
        <f t="shared" si="21"/>
        <v>135616.43835616438</v>
      </c>
      <c r="Q119" s="48">
        <v>43159</v>
      </c>
      <c r="R119" s="42">
        <f t="shared" si="22"/>
        <v>28</v>
      </c>
      <c r="S119" s="43">
        <f t="shared" si="23"/>
        <v>9589.0410958904104</v>
      </c>
    </row>
    <row r="120" spans="1:19" s="47" customFormat="1" x14ac:dyDescent="0.25">
      <c r="A120" s="39">
        <v>119</v>
      </c>
      <c r="B120" s="39" t="s">
        <v>8</v>
      </c>
      <c r="C120" s="39" t="s">
        <v>515</v>
      </c>
      <c r="D120" s="39" t="s">
        <v>15</v>
      </c>
      <c r="E120" s="39" t="s">
        <v>9</v>
      </c>
      <c r="F120" s="39"/>
      <c r="G120" s="39" t="s">
        <v>516</v>
      </c>
      <c r="H120" s="40"/>
      <c r="I120" s="41">
        <v>42735</v>
      </c>
      <c r="J120" s="31">
        <v>2200000</v>
      </c>
      <c r="K120" s="39" t="s">
        <v>620</v>
      </c>
      <c r="L120" s="42">
        <f t="shared" si="26"/>
        <v>730</v>
      </c>
      <c r="M120" s="43">
        <f t="shared" si="25"/>
        <v>3013.6986301369861</v>
      </c>
      <c r="N120" s="48">
        <v>43131</v>
      </c>
      <c r="O120" s="42">
        <f t="shared" si="24"/>
        <v>396</v>
      </c>
      <c r="P120" s="43">
        <f t="shared" si="21"/>
        <v>1193424.6575342466</v>
      </c>
      <c r="Q120" s="48">
        <v>43159</v>
      </c>
      <c r="R120" s="42">
        <f t="shared" si="22"/>
        <v>28</v>
      </c>
      <c r="S120" s="43">
        <f t="shared" si="23"/>
        <v>84383.561643835608</v>
      </c>
    </row>
    <row r="121" spans="1:19" s="47" customFormat="1" x14ac:dyDescent="0.25">
      <c r="A121" s="39">
        <v>120</v>
      </c>
      <c r="B121" s="39" t="s">
        <v>8</v>
      </c>
      <c r="C121" s="39" t="s">
        <v>509</v>
      </c>
      <c r="D121" s="39" t="s">
        <v>7</v>
      </c>
      <c r="E121" s="39" t="s">
        <v>9</v>
      </c>
      <c r="F121" s="39"/>
      <c r="G121" s="39" t="s">
        <v>510</v>
      </c>
      <c r="H121" s="40"/>
      <c r="I121" s="41">
        <v>42735</v>
      </c>
      <c r="J121" s="31">
        <v>2295000</v>
      </c>
      <c r="K121" s="39" t="s">
        <v>620</v>
      </c>
      <c r="L121" s="42">
        <f t="shared" si="26"/>
        <v>730</v>
      </c>
      <c r="M121" s="43">
        <f t="shared" si="25"/>
        <v>3143.8356164383563</v>
      </c>
      <c r="N121" s="48">
        <v>43131</v>
      </c>
      <c r="O121" s="42">
        <f t="shared" si="24"/>
        <v>396</v>
      </c>
      <c r="P121" s="43">
        <f t="shared" si="21"/>
        <v>1244958.9041095891</v>
      </c>
      <c r="Q121" s="48">
        <v>43159</v>
      </c>
      <c r="R121" s="42">
        <f t="shared" si="22"/>
        <v>28</v>
      </c>
      <c r="S121" s="43">
        <f t="shared" si="23"/>
        <v>88027.397260273981</v>
      </c>
    </row>
    <row r="122" spans="1:19" s="47" customFormat="1" x14ac:dyDescent="0.25">
      <c r="A122" s="39">
        <v>121</v>
      </c>
      <c r="B122" s="39" t="s">
        <v>8</v>
      </c>
      <c r="C122" s="39" t="s">
        <v>517</v>
      </c>
      <c r="D122" s="39" t="s">
        <v>16</v>
      </c>
      <c r="E122" s="39" t="s">
        <v>9</v>
      </c>
      <c r="F122" s="39"/>
      <c r="G122" s="39" t="s">
        <v>518</v>
      </c>
      <c r="H122" s="40"/>
      <c r="I122" s="41">
        <v>42735</v>
      </c>
      <c r="J122" s="31">
        <v>2295000</v>
      </c>
      <c r="K122" s="39" t="s">
        <v>620</v>
      </c>
      <c r="L122" s="42">
        <f t="shared" si="26"/>
        <v>730</v>
      </c>
      <c r="M122" s="43">
        <f t="shared" si="25"/>
        <v>3143.8356164383563</v>
      </c>
      <c r="N122" s="48">
        <v>43131</v>
      </c>
      <c r="O122" s="42">
        <f t="shared" si="24"/>
        <v>396</v>
      </c>
      <c r="P122" s="43">
        <f t="shared" si="21"/>
        <v>1244958.9041095891</v>
      </c>
      <c r="Q122" s="48">
        <v>43159</v>
      </c>
      <c r="R122" s="42">
        <f t="shared" si="22"/>
        <v>28</v>
      </c>
      <c r="S122" s="43">
        <f t="shared" si="23"/>
        <v>88027.397260273981</v>
      </c>
    </row>
    <row r="123" spans="1:19" s="47" customFormat="1" x14ac:dyDescent="0.25">
      <c r="A123" s="39">
        <v>122</v>
      </c>
      <c r="B123" s="39" t="s">
        <v>8</v>
      </c>
      <c r="C123" s="39" t="s">
        <v>511</v>
      </c>
      <c r="D123" s="39" t="s">
        <v>13</v>
      </c>
      <c r="E123" s="39" t="s">
        <v>9</v>
      </c>
      <c r="F123" s="39"/>
      <c r="G123" s="39" t="s">
        <v>512</v>
      </c>
      <c r="H123" s="40"/>
      <c r="I123" s="41">
        <v>42735</v>
      </c>
      <c r="J123" s="31">
        <v>1950000</v>
      </c>
      <c r="K123" s="39" t="s">
        <v>620</v>
      </c>
      <c r="L123" s="42">
        <f t="shared" si="26"/>
        <v>730</v>
      </c>
      <c r="M123" s="43">
        <f t="shared" si="25"/>
        <v>2671.2328767123286</v>
      </c>
      <c r="N123" s="48">
        <v>43131</v>
      </c>
      <c r="O123" s="42">
        <f t="shared" si="24"/>
        <v>396</v>
      </c>
      <c r="P123" s="43">
        <f t="shared" si="21"/>
        <v>1057808.2191780822</v>
      </c>
      <c r="Q123" s="48">
        <v>43159</v>
      </c>
      <c r="R123" s="42">
        <f t="shared" si="22"/>
        <v>28</v>
      </c>
      <c r="S123" s="43">
        <f t="shared" si="23"/>
        <v>74794.520547945198</v>
      </c>
    </row>
    <row r="124" spans="1:19" s="47" customFormat="1" x14ac:dyDescent="0.25">
      <c r="A124" s="39">
        <v>123</v>
      </c>
      <c r="B124" s="39" t="s">
        <v>8</v>
      </c>
      <c r="C124" s="39" t="s">
        <v>513</v>
      </c>
      <c r="D124" s="39" t="s">
        <v>14</v>
      </c>
      <c r="E124" s="39" t="s">
        <v>9</v>
      </c>
      <c r="F124" s="39"/>
      <c r="G124" s="39" t="s">
        <v>514</v>
      </c>
      <c r="H124" s="40"/>
      <c r="I124" s="41">
        <v>42735</v>
      </c>
      <c r="J124" s="31">
        <v>2295000</v>
      </c>
      <c r="K124" s="39" t="s">
        <v>620</v>
      </c>
      <c r="L124" s="42">
        <f t="shared" si="26"/>
        <v>730</v>
      </c>
      <c r="M124" s="43">
        <f t="shared" si="25"/>
        <v>3143.8356164383563</v>
      </c>
      <c r="N124" s="48">
        <v>43131</v>
      </c>
      <c r="O124" s="42">
        <f t="shared" si="24"/>
        <v>396</v>
      </c>
      <c r="P124" s="43">
        <f t="shared" si="21"/>
        <v>1244958.9041095891</v>
      </c>
      <c r="Q124" s="48">
        <v>43159</v>
      </c>
      <c r="R124" s="42">
        <f t="shared" si="22"/>
        <v>28</v>
      </c>
      <c r="S124" s="43">
        <f t="shared" si="23"/>
        <v>88027.397260273981</v>
      </c>
    </row>
    <row r="125" spans="1:19" s="47" customFormat="1" x14ac:dyDescent="0.25">
      <c r="A125" s="39">
        <v>124</v>
      </c>
      <c r="B125" s="39" t="s">
        <v>8</v>
      </c>
      <c r="C125" s="39" t="s">
        <v>526</v>
      </c>
      <c r="D125" s="39" t="s">
        <v>15</v>
      </c>
      <c r="E125" s="39" t="s">
        <v>9</v>
      </c>
      <c r="F125" s="39"/>
      <c r="G125" s="39" t="s">
        <v>527</v>
      </c>
      <c r="H125" s="40"/>
      <c r="I125" s="41">
        <v>42577</v>
      </c>
      <c r="J125" s="31">
        <v>240000</v>
      </c>
      <c r="K125" s="39" t="s">
        <v>620</v>
      </c>
      <c r="L125" s="42">
        <f t="shared" si="26"/>
        <v>730</v>
      </c>
      <c r="M125" s="43">
        <f t="shared" si="25"/>
        <v>328.76712328767121</v>
      </c>
      <c r="N125" s="48">
        <v>43131</v>
      </c>
      <c r="O125" s="42">
        <f t="shared" si="24"/>
        <v>554</v>
      </c>
      <c r="P125" s="43">
        <f t="shared" si="21"/>
        <v>182136.98630136985</v>
      </c>
      <c r="Q125" s="48">
        <v>43159</v>
      </c>
      <c r="R125" s="42">
        <f t="shared" si="22"/>
        <v>28</v>
      </c>
      <c r="S125" s="43">
        <f t="shared" si="23"/>
        <v>9205.4794520547948</v>
      </c>
    </row>
    <row r="126" spans="1:19" s="47" customFormat="1" x14ac:dyDescent="0.25">
      <c r="A126" s="39">
        <v>125</v>
      </c>
      <c r="B126" s="39" t="s">
        <v>8</v>
      </c>
      <c r="C126" s="39" t="s">
        <v>528</v>
      </c>
      <c r="D126" s="39" t="s">
        <v>16</v>
      </c>
      <c r="E126" s="39" t="s">
        <v>9</v>
      </c>
      <c r="F126" s="39"/>
      <c r="G126" s="39" t="s">
        <v>529</v>
      </c>
      <c r="H126" s="40"/>
      <c r="I126" s="41">
        <v>43090</v>
      </c>
      <c r="J126" s="31">
        <v>540000</v>
      </c>
      <c r="K126" s="39" t="s">
        <v>620</v>
      </c>
      <c r="L126" s="42">
        <f t="shared" si="26"/>
        <v>730</v>
      </c>
      <c r="M126" s="43">
        <f t="shared" si="25"/>
        <v>739.72602739726028</v>
      </c>
      <c r="N126" s="48">
        <v>43131</v>
      </c>
      <c r="O126" s="42">
        <f t="shared" si="24"/>
        <v>41</v>
      </c>
      <c r="P126" s="43">
        <f t="shared" si="21"/>
        <v>30328.767123287671</v>
      </c>
      <c r="Q126" s="48">
        <v>43159</v>
      </c>
      <c r="R126" s="42">
        <f t="shared" si="22"/>
        <v>28</v>
      </c>
      <c r="S126" s="43">
        <f t="shared" si="23"/>
        <v>20712.328767123287</v>
      </c>
    </row>
    <row r="127" spans="1:19" s="47" customFormat="1" x14ac:dyDescent="0.25">
      <c r="A127" s="39">
        <v>126</v>
      </c>
      <c r="B127" s="39" t="s">
        <v>8</v>
      </c>
      <c r="C127" s="39" t="s">
        <v>522</v>
      </c>
      <c r="D127" s="39" t="s">
        <v>7</v>
      </c>
      <c r="E127" s="39" t="s">
        <v>9</v>
      </c>
      <c r="F127" s="39"/>
      <c r="G127" s="39" t="s">
        <v>523</v>
      </c>
      <c r="H127" s="40"/>
      <c r="I127" s="41">
        <v>42735</v>
      </c>
      <c r="J127" s="31">
        <v>135000</v>
      </c>
      <c r="K127" s="39" t="s">
        <v>620</v>
      </c>
      <c r="L127" s="42">
        <f t="shared" si="26"/>
        <v>730</v>
      </c>
      <c r="M127" s="43">
        <f t="shared" si="25"/>
        <v>184.93150684931507</v>
      </c>
      <c r="N127" s="48">
        <v>43131</v>
      </c>
      <c r="O127" s="42">
        <f t="shared" si="24"/>
        <v>396</v>
      </c>
      <c r="P127" s="43">
        <f t="shared" si="21"/>
        <v>73232.876712328769</v>
      </c>
      <c r="Q127" s="48">
        <v>43159</v>
      </c>
      <c r="R127" s="42">
        <f t="shared" si="22"/>
        <v>28</v>
      </c>
      <c r="S127" s="43">
        <f t="shared" si="23"/>
        <v>5178.0821917808216</v>
      </c>
    </row>
    <row r="128" spans="1:19" s="47" customFormat="1" x14ac:dyDescent="0.25">
      <c r="A128" s="39">
        <v>127</v>
      </c>
      <c r="B128" s="39" t="s">
        <v>8</v>
      </c>
      <c r="C128" s="39" t="s">
        <v>522</v>
      </c>
      <c r="D128" s="39" t="s">
        <v>13</v>
      </c>
      <c r="E128" s="39" t="s">
        <v>9</v>
      </c>
      <c r="F128" s="39"/>
      <c r="G128" s="39" t="s">
        <v>524</v>
      </c>
      <c r="H128" s="40"/>
      <c r="I128" s="41">
        <v>42735</v>
      </c>
      <c r="J128" s="31">
        <v>135000</v>
      </c>
      <c r="K128" s="39" t="s">
        <v>620</v>
      </c>
      <c r="L128" s="42">
        <f t="shared" si="26"/>
        <v>730</v>
      </c>
      <c r="M128" s="43">
        <f t="shared" si="25"/>
        <v>184.93150684931507</v>
      </c>
      <c r="N128" s="48">
        <v>43131</v>
      </c>
      <c r="O128" s="42">
        <f t="shared" si="24"/>
        <v>396</v>
      </c>
      <c r="P128" s="43">
        <f t="shared" si="21"/>
        <v>73232.876712328769</v>
      </c>
      <c r="Q128" s="48">
        <v>43159</v>
      </c>
      <c r="R128" s="42">
        <f t="shared" si="22"/>
        <v>28</v>
      </c>
      <c r="S128" s="43">
        <f t="shared" si="23"/>
        <v>5178.0821917808216</v>
      </c>
    </row>
    <row r="129" spans="1:19" s="47" customFormat="1" x14ac:dyDescent="0.25">
      <c r="A129" s="39">
        <v>128</v>
      </c>
      <c r="B129" s="39" t="s">
        <v>8</v>
      </c>
      <c r="C129" s="39" t="s">
        <v>522</v>
      </c>
      <c r="D129" s="39" t="s">
        <v>14</v>
      </c>
      <c r="E129" s="39" t="s">
        <v>9</v>
      </c>
      <c r="F129" s="39"/>
      <c r="G129" s="39" t="s">
        <v>525</v>
      </c>
      <c r="H129" s="40"/>
      <c r="I129" s="41">
        <v>43076</v>
      </c>
      <c r="J129" s="31">
        <v>135000</v>
      </c>
      <c r="K129" s="39" t="s">
        <v>620</v>
      </c>
      <c r="L129" s="42">
        <f t="shared" si="26"/>
        <v>730</v>
      </c>
      <c r="M129" s="43">
        <f t="shared" si="25"/>
        <v>184.93150684931507</v>
      </c>
      <c r="N129" s="48">
        <v>43131</v>
      </c>
      <c r="O129" s="42">
        <f t="shared" si="24"/>
        <v>55</v>
      </c>
      <c r="P129" s="43">
        <f t="shared" si="21"/>
        <v>10171.232876712329</v>
      </c>
      <c r="Q129" s="48">
        <v>43159</v>
      </c>
      <c r="R129" s="42">
        <f t="shared" si="22"/>
        <v>28</v>
      </c>
      <c r="S129" s="43">
        <f t="shared" si="23"/>
        <v>5178.0821917808216</v>
      </c>
    </row>
    <row r="130" spans="1:19" s="47" customFormat="1" x14ac:dyDescent="0.25">
      <c r="A130" s="39">
        <v>129</v>
      </c>
      <c r="B130" s="39" t="s">
        <v>8</v>
      </c>
      <c r="C130" s="39" t="s">
        <v>522</v>
      </c>
      <c r="D130" s="39" t="s">
        <v>17</v>
      </c>
      <c r="E130" s="39" t="s">
        <v>9</v>
      </c>
      <c r="F130" s="39"/>
      <c r="G130" s="39" t="s">
        <v>530</v>
      </c>
      <c r="H130" s="40"/>
      <c r="I130" s="41">
        <v>43152</v>
      </c>
      <c r="J130" s="31">
        <v>80000</v>
      </c>
      <c r="K130" s="39" t="s">
        <v>620</v>
      </c>
      <c r="L130" s="42">
        <f t="shared" si="26"/>
        <v>730</v>
      </c>
      <c r="M130" s="43">
        <f t="shared" si="25"/>
        <v>109.58904109589041</v>
      </c>
      <c r="N130" s="48">
        <v>43131</v>
      </c>
      <c r="O130" s="42">
        <v>0</v>
      </c>
      <c r="P130" s="43">
        <f t="shared" ref="P130:P134" si="27">(O130*M130)</f>
        <v>0</v>
      </c>
      <c r="Q130" s="48">
        <v>43159</v>
      </c>
      <c r="R130" s="42">
        <f t="shared" ref="R130:R134" si="28">(Q130-N130)</f>
        <v>28</v>
      </c>
      <c r="S130" s="43">
        <f t="shared" ref="S130:S134" si="29">(R130*M130)</f>
        <v>3068.4931506849316</v>
      </c>
    </row>
    <row r="131" spans="1:19" s="47" customFormat="1" x14ac:dyDescent="0.25">
      <c r="A131" s="39">
        <v>130</v>
      </c>
      <c r="B131" s="39" t="s">
        <v>8</v>
      </c>
      <c r="C131" s="39" t="s">
        <v>342</v>
      </c>
      <c r="D131" s="39" t="s">
        <v>7</v>
      </c>
      <c r="E131" s="39" t="s">
        <v>32</v>
      </c>
      <c r="F131" s="39"/>
      <c r="G131" s="39" t="s">
        <v>343</v>
      </c>
      <c r="H131" s="40"/>
      <c r="I131" s="41">
        <v>42735</v>
      </c>
      <c r="J131" s="31">
        <v>300000</v>
      </c>
      <c r="K131" s="39" t="s">
        <v>620</v>
      </c>
      <c r="L131" s="42">
        <f t="shared" si="26"/>
        <v>730</v>
      </c>
      <c r="M131" s="43">
        <f t="shared" si="25"/>
        <v>410.95890410958901</v>
      </c>
      <c r="N131" s="48">
        <v>43131</v>
      </c>
      <c r="O131" s="42">
        <f>(N131-I131)</f>
        <v>396</v>
      </c>
      <c r="P131" s="43">
        <f t="shared" si="27"/>
        <v>162739.72602739724</v>
      </c>
      <c r="Q131" s="48">
        <v>43159</v>
      </c>
      <c r="R131" s="42">
        <f t="shared" si="28"/>
        <v>28</v>
      </c>
      <c r="S131" s="43">
        <f t="shared" si="29"/>
        <v>11506.849315068492</v>
      </c>
    </row>
    <row r="132" spans="1:19" s="47" customFormat="1" x14ac:dyDescent="0.25">
      <c r="A132" s="39">
        <v>131</v>
      </c>
      <c r="B132" s="39" t="s">
        <v>8</v>
      </c>
      <c r="C132" s="39" t="s">
        <v>320</v>
      </c>
      <c r="D132" s="39" t="s">
        <v>7</v>
      </c>
      <c r="E132" s="39" t="s">
        <v>32</v>
      </c>
      <c r="F132" s="39"/>
      <c r="G132" s="39" t="s">
        <v>321</v>
      </c>
      <c r="H132" s="40"/>
      <c r="I132" s="41">
        <v>42735</v>
      </c>
      <c r="J132" s="31">
        <v>2500000</v>
      </c>
      <c r="K132" s="39" t="s">
        <v>620</v>
      </c>
      <c r="L132" s="42">
        <f>5*365</f>
        <v>1825</v>
      </c>
      <c r="M132" s="43">
        <f t="shared" si="25"/>
        <v>1369.8630136986301</v>
      </c>
      <c r="N132" s="48">
        <v>43131</v>
      </c>
      <c r="O132" s="42">
        <f>(N132-I132)</f>
        <v>396</v>
      </c>
      <c r="P132" s="43">
        <f t="shared" si="27"/>
        <v>542465.75342465751</v>
      </c>
      <c r="Q132" s="48">
        <v>43159</v>
      </c>
      <c r="R132" s="42">
        <f t="shared" si="28"/>
        <v>28</v>
      </c>
      <c r="S132" s="43">
        <f t="shared" si="29"/>
        <v>38356.164383561641</v>
      </c>
    </row>
    <row r="133" spans="1:19" s="47" customFormat="1" x14ac:dyDescent="0.25">
      <c r="A133" s="39">
        <v>132</v>
      </c>
      <c r="B133" s="39" t="s">
        <v>8</v>
      </c>
      <c r="C133" s="39" t="s">
        <v>320</v>
      </c>
      <c r="D133" s="39" t="s">
        <v>13</v>
      </c>
      <c r="E133" s="39" t="s">
        <v>32</v>
      </c>
      <c r="F133" s="39"/>
      <c r="G133" s="39" t="s">
        <v>322</v>
      </c>
      <c r="H133" s="40"/>
      <c r="I133" s="41">
        <v>42735</v>
      </c>
      <c r="J133" s="31">
        <v>2500000</v>
      </c>
      <c r="K133" s="39" t="s">
        <v>620</v>
      </c>
      <c r="L133" s="42">
        <f>5*365</f>
        <v>1825</v>
      </c>
      <c r="M133" s="43">
        <f t="shared" si="25"/>
        <v>1369.8630136986301</v>
      </c>
      <c r="N133" s="48">
        <v>43131</v>
      </c>
      <c r="O133" s="42">
        <f>(N133-I133)</f>
        <v>396</v>
      </c>
      <c r="P133" s="43">
        <f t="shared" si="27"/>
        <v>542465.75342465751</v>
      </c>
      <c r="Q133" s="48">
        <v>43159</v>
      </c>
      <c r="R133" s="42">
        <f t="shared" si="28"/>
        <v>28</v>
      </c>
      <c r="S133" s="43">
        <f t="shared" si="29"/>
        <v>38356.164383561641</v>
      </c>
    </row>
    <row r="134" spans="1:19" s="47" customFormat="1" x14ac:dyDescent="0.25">
      <c r="A134" s="39">
        <v>133</v>
      </c>
      <c r="B134" s="39" t="s">
        <v>8</v>
      </c>
      <c r="C134" s="39" t="s">
        <v>479</v>
      </c>
      <c r="D134" s="39" t="s">
        <v>7</v>
      </c>
      <c r="E134" s="39" t="s">
        <v>9</v>
      </c>
      <c r="F134" s="39"/>
      <c r="G134" s="39" t="s">
        <v>480</v>
      </c>
      <c r="H134" s="40"/>
      <c r="I134" s="41">
        <v>42735</v>
      </c>
      <c r="J134" s="31">
        <v>2200000</v>
      </c>
      <c r="K134" s="39" t="s">
        <v>620</v>
      </c>
      <c r="L134" s="42">
        <f>5*365</f>
        <v>1825</v>
      </c>
      <c r="M134" s="43">
        <f t="shared" si="25"/>
        <v>1205.4794520547946</v>
      </c>
      <c r="N134" s="48">
        <v>43131</v>
      </c>
      <c r="O134" s="42">
        <f>(N134-I134)</f>
        <v>396</v>
      </c>
      <c r="P134" s="43">
        <f t="shared" si="27"/>
        <v>477369.86301369866</v>
      </c>
      <c r="Q134" s="48">
        <v>43159</v>
      </c>
      <c r="R134" s="42">
        <f t="shared" si="28"/>
        <v>28</v>
      </c>
      <c r="S134" s="43">
        <f t="shared" si="29"/>
        <v>33753.424657534248</v>
      </c>
    </row>
    <row r="135" spans="1:19" x14ac:dyDescent="0.25">
      <c r="A135" s="7" t="s">
        <v>34</v>
      </c>
      <c r="B135" s="7" t="s">
        <v>95</v>
      </c>
      <c r="C135" s="7" t="s">
        <v>2</v>
      </c>
      <c r="D135" s="7" t="s">
        <v>3</v>
      </c>
      <c r="E135" s="7" t="s">
        <v>4</v>
      </c>
      <c r="F135" s="7"/>
      <c r="G135" s="7" t="s">
        <v>96</v>
      </c>
      <c r="H135" s="30" t="s">
        <v>592</v>
      </c>
      <c r="I135" s="7" t="s">
        <v>35</v>
      </c>
      <c r="J135" s="7" t="s">
        <v>36</v>
      </c>
      <c r="K135" s="7" t="s">
        <v>37</v>
      </c>
      <c r="L135" s="32" t="s">
        <v>621</v>
      </c>
      <c r="M135" s="33" t="s">
        <v>622</v>
      </c>
      <c r="N135" s="37">
        <v>43131</v>
      </c>
      <c r="O135" s="37"/>
      <c r="P135" s="37"/>
      <c r="Q135" s="37">
        <v>43159</v>
      </c>
      <c r="R135" s="37"/>
      <c r="S135" s="37"/>
    </row>
    <row r="136" spans="1:19" x14ac:dyDescent="0.25">
      <c r="A136" s="8"/>
      <c r="B136" s="8"/>
      <c r="C136" s="8"/>
      <c r="D136" s="8"/>
      <c r="E136" s="8"/>
      <c r="F136" s="9"/>
      <c r="G136" s="8"/>
      <c r="H136" s="9"/>
      <c r="I136" s="15" t="s">
        <v>616</v>
      </c>
      <c r="J136" s="16">
        <f>SUM(J3:J135)</f>
        <v>173850300</v>
      </c>
      <c r="K136" s="8"/>
      <c r="P136" s="28">
        <f>SUM(P3:P135)</f>
        <v>43888932.602739789</v>
      </c>
      <c r="S136" s="28">
        <f>SUM(S3:S135)</f>
        <v>3279087.6712328796</v>
      </c>
    </row>
    <row r="138" spans="1:19" x14ac:dyDescent="0.25">
      <c r="A138">
        <v>133</v>
      </c>
      <c r="B138">
        <v>5</v>
      </c>
      <c r="C138">
        <f>A138-B138</f>
        <v>128</v>
      </c>
    </row>
  </sheetData>
  <autoFilter ref="A2:M136"/>
  <sortState ref="A2:S136">
    <sortCondition ref="G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B1" workbookViewId="0">
      <selection activeCell="E12" sqref="E12"/>
    </sheetView>
  </sheetViews>
  <sheetFormatPr defaultRowHeight="15" x14ac:dyDescent="0.25"/>
  <cols>
    <col min="2" max="2" width="13.28515625" bestFit="1" customWidth="1"/>
    <col min="3" max="3" width="17.28515625" bestFit="1" customWidth="1"/>
    <col min="7" max="7" width="49.140625" bestFit="1" customWidth="1"/>
    <col min="8" max="8" width="11" bestFit="1" customWidth="1"/>
    <col min="9" max="9" width="16.85546875" bestFit="1" customWidth="1"/>
    <col min="10" max="10" width="12.7109375" bestFit="1" customWidth="1"/>
    <col min="13" max="13" width="12.85546875" style="28" bestFit="1" customWidth="1"/>
    <col min="16" max="16" width="16.5703125" style="29" bestFit="1" customWidth="1"/>
    <col min="17" max="17" width="16.5703125" bestFit="1" customWidth="1"/>
    <col min="19" max="19" width="14" style="28" bestFit="1" customWidth="1"/>
  </cols>
  <sheetData>
    <row r="1" spans="1:19" x14ac:dyDescent="0.25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9" x14ac:dyDescent="0.25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23" t="s">
        <v>592</v>
      </c>
      <c r="I2" s="7" t="s">
        <v>35</v>
      </c>
      <c r="J2" s="7" t="s">
        <v>36</v>
      </c>
      <c r="K2" s="7" t="s">
        <v>37</v>
      </c>
      <c r="L2" s="24" t="s">
        <v>621</v>
      </c>
      <c r="M2" s="26" t="s">
        <v>622</v>
      </c>
      <c r="N2" s="78">
        <v>43131</v>
      </c>
      <c r="O2" s="77"/>
      <c r="P2" s="77"/>
      <c r="Q2" s="77">
        <v>43159</v>
      </c>
      <c r="R2" s="77"/>
      <c r="S2" s="77"/>
    </row>
    <row r="3" spans="1:19" s="47" customFormat="1" x14ac:dyDescent="0.25">
      <c r="A3" s="39">
        <v>421</v>
      </c>
      <c r="B3" s="39" t="s">
        <v>8</v>
      </c>
      <c r="C3" s="39" t="s">
        <v>580</v>
      </c>
      <c r="D3" s="39" t="s">
        <v>7</v>
      </c>
      <c r="E3" s="39" t="s">
        <v>9</v>
      </c>
      <c r="F3" s="39"/>
      <c r="G3" s="39" t="s">
        <v>581</v>
      </c>
      <c r="H3" s="40"/>
      <c r="I3" s="41">
        <v>42735</v>
      </c>
      <c r="J3" s="31">
        <v>68000000</v>
      </c>
      <c r="K3" s="39" t="s">
        <v>619</v>
      </c>
      <c r="L3" s="47">
        <f>8*365</f>
        <v>2920</v>
      </c>
      <c r="M3" s="69">
        <f>(J3/L3)</f>
        <v>23287.671232876713</v>
      </c>
      <c r="N3" s="68">
        <v>43131</v>
      </c>
      <c r="O3" s="47">
        <f>(N3-I3)</f>
        <v>396</v>
      </c>
      <c r="P3" s="85">
        <f>(O3*M3)</f>
        <v>9221917.8082191776</v>
      </c>
      <c r="Q3" s="68">
        <v>43159</v>
      </c>
      <c r="R3" s="47">
        <f>(Q3-N3)</f>
        <v>28</v>
      </c>
      <c r="S3" s="69">
        <f>(R3*M3)</f>
        <v>652054.79452054796</v>
      </c>
    </row>
    <row r="4" spans="1:19" s="47" customFormat="1" x14ac:dyDescent="0.25">
      <c r="A4" s="39">
        <v>422</v>
      </c>
      <c r="B4" s="39" t="s">
        <v>8</v>
      </c>
      <c r="C4" s="39" t="s">
        <v>582</v>
      </c>
      <c r="D4" s="39" t="s">
        <v>13</v>
      </c>
      <c r="E4" s="39" t="s">
        <v>9</v>
      </c>
      <c r="F4" s="39"/>
      <c r="G4" s="39" t="s">
        <v>583</v>
      </c>
      <c r="H4" s="40"/>
      <c r="I4" s="41">
        <v>40908</v>
      </c>
      <c r="J4" s="31">
        <v>13000000</v>
      </c>
      <c r="K4" s="39" t="s">
        <v>619</v>
      </c>
      <c r="L4" s="47">
        <f t="shared" ref="L4:L7" si="0">8*365</f>
        <v>2920</v>
      </c>
      <c r="M4" s="69">
        <f t="shared" ref="M4:M7" si="1">(J4/L4)</f>
        <v>4452.0547945205481</v>
      </c>
      <c r="N4" s="68">
        <v>43131</v>
      </c>
      <c r="O4" s="47">
        <f t="shared" ref="O4:O7" si="2">(N4-I4)</f>
        <v>2223</v>
      </c>
      <c r="P4" s="85">
        <f t="shared" ref="P4:P7" si="3">(O4*M4)</f>
        <v>9896917.8082191776</v>
      </c>
      <c r="Q4" s="68">
        <v>43159</v>
      </c>
      <c r="R4" s="47">
        <f t="shared" ref="R4:R7" si="4">(Q4-N4)</f>
        <v>28</v>
      </c>
      <c r="S4" s="69">
        <f t="shared" ref="S4:S7" si="5">(R4*M4)</f>
        <v>124657.53424657535</v>
      </c>
    </row>
    <row r="5" spans="1:19" s="47" customFormat="1" x14ac:dyDescent="0.25">
      <c r="A5" s="39">
        <v>423</v>
      </c>
      <c r="B5" s="39" t="s">
        <v>8</v>
      </c>
      <c r="C5" s="39" t="s">
        <v>584</v>
      </c>
      <c r="D5" s="39" t="s">
        <v>14</v>
      </c>
      <c r="E5" s="39" t="s">
        <v>9</v>
      </c>
      <c r="F5" s="39"/>
      <c r="G5" s="39" t="s">
        <v>585</v>
      </c>
      <c r="H5" s="40"/>
      <c r="I5" s="41">
        <v>40910</v>
      </c>
      <c r="J5" s="31">
        <v>4000000</v>
      </c>
      <c r="K5" s="39" t="s">
        <v>619</v>
      </c>
      <c r="L5" s="47">
        <f t="shared" si="0"/>
        <v>2920</v>
      </c>
      <c r="M5" s="69">
        <f t="shared" si="1"/>
        <v>1369.8630136986301</v>
      </c>
      <c r="N5" s="68">
        <v>43131</v>
      </c>
      <c r="O5" s="47">
        <f t="shared" si="2"/>
        <v>2221</v>
      </c>
      <c r="P5" s="85">
        <f t="shared" si="3"/>
        <v>3042465.7534246575</v>
      </c>
      <c r="Q5" s="68">
        <v>43159</v>
      </c>
      <c r="R5" s="47">
        <f t="shared" si="4"/>
        <v>28</v>
      </c>
      <c r="S5" s="69">
        <f t="shared" si="5"/>
        <v>38356.164383561641</v>
      </c>
    </row>
    <row r="6" spans="1:19" s="47" customFormat="1" x14ac:dyDescent="0.25">
      <c r="A6" s="39">
        <v>424</v>
      </c>
      <c r="B6" s="39" t="s">
        <v>8</v>
      </c>
      <c r="C6" s="39" t="s">
        <v>586</v>
      </c>
      <c r="D6" s="39" t="s">
        <v>15</v>
      </c>
      <c r="E6" s="39" t="s">
        <v>9</v>
      </c>
      <c r="F6" s="39"/>
      <c r="G6" s="39" t="s">
        <v>587</v>
      </c>
      <c r="H6" s="40"/>
      <c r="I6" s="41">
        <v>43071</v>
      </c>
      <c r="J6" s="31">
        <v>15825000</v>
      </c>
      <c r="K6" s="39" t="s">
        <v>619</v>
      </c>
      <c r="L6" s="47">
        <f t="shared" si="0"/>
        <v>2920</v>
      </c>
      <c r="M6" s="69">
        <f t="shared" si="1"/>
        <v>5419.5205479452052</v>
      </c>
      <c r="N6" s="68">
        <v>43131</v>
      </c>
      <c r="O6" s="47">
        <f t="shared" si="2"/>
        <v>60</v>
      </c>
      <c r="P6" s="85">
        <f t="shared" si="3"/>
        <v>325171.23287671234</v>
      </c>
      <c r="Q6" s="68">
        <v>43159</v>
      </c>
      <c r="R6" s="47">
        <f t="shared" si="4"/>
        <v>28</v>
      </c>
      <c r="S6" s="69">
        <f t="shared" si="5"/>
        <v>151746.57534246575</v>
      </c>
    </row>
    <row r="7" spans="1:19" s="47" customFormat="1" x14ac:dyDescent="0.25">
      <c r="A7" s="39">
        <v>425</v>
      </c>
      <c r="B7" s="39" t="s">
        <v>8</v>
      </c>
      <c r="C7" s="39" t="s">
        <v>588</v>
      </c>
      <c r="D7" s="39" t="s">
        <v>16</v>
      </c>
      <c r="E7" s="39" t="s">
        <v>9</v>
      </c>
      <c r="F7" s="39"/>
      <c r="G7" s="39" t="s">
        <v>589</v>
      </c>
      <c r="H7" s="40"/>
      <c r="I7" s="41">
        <v>42430</v>
      </c>
      <c r="J7" s="31">
        <v>15000000</v>
      </c>
      <c r="K7" s="39" t="s">
        <v>619</v>
      </c>
      <c r="L7" s="47">
        <f t="shared" si="0"/>
        <v>2920</v>
      </c>
      <c r="M7" s="69">
        <f t="shared" si="1"/>
        <v>5136.9863013698632</v>
      </c>
      <c r="N7" s="68">
        <v>43131</v>
      </c>
      <c r="O7" s="47">
        <f t="shared" si="2"/>
        <v>701</v>
      </c>
      <c r="P7" s="85">
        <f t="shared" si="3"/>
        <v>3601027.3972602743</v>
      </c>
      <c r="Q7" s="68">
        <v>43159</v>
      </c>
      <c r="R7" s="47">
        <f t="shared" si="4"/>
        <v>28</v>
      </c>
      <c r="S7" s="69">
        <f t="shared" si="5"/>
        <v>143835.61643835617</v>
      </c>
    </row>
    <row r="8" spans="1:19" x14ac:dyDescent="0.25">
      <c r="A8" s="17">
        <v>426</v>
      </c>
      <c r="B8" s="17" t="s">
        <v>8</v>
      </c>
      <c r="C8" s="17" t="s">
        <v>590</v>
      </c>
      <c r="D8" s="17" t="s">
        <v>17</v>
      </c>
      <c r="E8" s="17" t="s">
        <v>9</v>
      </c>
      <c r="F8" s="17"/>
      <c r="G8" s="17" t="s">
        <v>591</v>
      </c>
      <c r="H8" s="18"/>
      <c r="I8" s="20">
        <v>42430</v>
      </c>
      <c r="J8" s="10">
        <v>0</v>
      </c>
      <c r="K8" s="17" t="s">
        <v>617</v>
      </c>
      <c r="P8" s="29">
        <f>SUM(P3:P7)</f>
        <v>26087499.999999996</v>
      </c>
      <c r="S8" s="28">
        <f>SUM(S3:S7)</f>
        <v>1110650.6849315069</v>
      </c>
    </row>
    <row r="9" spans="1:19" x14ac:dyDescent="0.25">
      <c r="A9" s="8"/>
      <c r="B9" s="8"/>
      <c r="C9" s="8"/>
      <c r="D9" s="8"/>
      <c r="E9" s="8"/>
      <c r="F9" s="9"/>
      <c r="G9" s="8"/>
      <c r="H9" s="9"/>
      <c r="I9" s="15" t="s">
        <v>616</v>
      </c>
      <c r="J9" s="16">
        <f>SUM(J3:J8)</f>
        <v>115825000</v>
      </c>
      <c r="K9" s="8"/>
      <c r="Q9" s="29">
        <f>(P8+S8)</f>
        <v>27198150.684931502</v>
      </c>
    </row>
    <row r="11" spans="1:19" x14ac:dyDescent="0.25">
      <c r="B11" s="38"/>
      <c r="C11" s="83" t="s">
        <v>632</v>
      </c>
      <c r="D11" s="83" t="s">
        <v>633</v>
      </c>
      <c r="E11" s="83" t="s">
        <v>634</v>
      </c>
    </row>
    <row r="12" spans="1:19" x14ac:dyDescent="0.25">
      <c r="B12" s="82">
        <v>43167</v>
      </c>
      <c r="C12" s="83">
        <v>6</v>
      </c>
      <c r="D12" s="83">
        <v>1</v>
      </c>
      <c r="E12" s="83">
        <f>C12-D12</f>
        <v>5</v>
      </c>
    </row>
  </sheetData>
  <mergeCells count="3">
    <mergeCell ref="Q2:S2"/>
    <mergeCell ref="A1:K1"/>
    <mergeCell ref="N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F6" sqref="F6"/>
    </sheetView>
  </sheetViews>
  <sheetFormatPr defaultRowHeight="15" x14ac:dyDescent="0.25"/>
  <cols>
    <col min="1" max="1" width="3.28515625" bestFit="1" customWidth="1"/>
    <col min="2" max="2" width="12.5703125" bestFit="1" customWidth="1"/>
    <col min="5" max="5" width="10" bestFit="1" customWidth="1"/>
    <col min="10" max="10" width="15" customWidth="1"/>
    <col min="13" max="13" width="13.7109375" customWidth="1"/>
    <col min="16" max="16" width="19.140625" customWidth="1"/>
    <col min="17" max="17" width="13.7109375" customWidth="1"/>
    <col min="19" max="19" width="14.42578125" customWidth="1"/>
  </cols>
  <sheetData>
    <row r="1" spans="1:19" x14ac:dyDescent="0.25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M1" s="28"/>
      <c r="P1" s="29"/>
      <c r="S1" s="28"/>
    </row>
    <row r="2" spans="1:19" x14ac:dyDescent="0.25">
      <c r="A2" s="7" t="s">
        <v>34</v>
      </c>
      <c r="B2" s="7" t="s">
        <v>95</v>
      </c>
      <c r="C2" s="7" t="s">
        <v>2</v>
      </c>
      <c r="D2" s="7" t="s">
        <v>3</v>
      </c>
      <c r="E2" s="7" t="s">
        <v>4</v>
      </c>
      <c r="F2" s="7"/>
      <c r="G2" s="7" t="s">
        <v>96</v>
      </c>
      <c r="H2" s="23" t="s">
        <v>592</v>
      </c>
      <c r="I2" s="7" t="s">
        <v>35</v>
      </c>
      <c r="J2" s="7" t="s">
        <v>36</v>
      </c>
      <c r="K2" s="7" t="s">
        <v>37</v>
      </c>
      <c r="L2" s="24" t="s">
        <v>621</v>
      </c>
      <c r="M2" s="26" t="s">
        <v>622</v>
      </c>
      <c r="N2" s="78">
        <v>43131</v>
      </c>
      <c r="O2" s="77"/>
      <c r="P2" s="77"/>
      <c r="Q2" s="77">
        <v>43159</v>
      </c>
      <c r="R2" s="77"/>
      <c r="S2" s="77"/>
    </row>
    <row r="3" spans="1:19" x14ac:dyDescent="0.25">
      <c r="A3" s="17">
        <v>1</v>
      </c>
      <c r="B3" s="17" t="s">
        <v>627</v>
      </c>
      <c r="C3" s="17" t="s">
        <v>626</v>
      </c>
      <c r="D3" s="17" t="s">
        <v>7</v>
      </c>
      <c r="E3" s="17" t="s">
        <v>629</v>
      </c>
      <c r="F3" s="17"/>
      <c r="G3" s="17" t="s">
        <v>625</v>
      </c>
      <c r="H3" s="18"/>
      <c r="I3" s="20">
        <v>43101</v>
      </c>
      <c r="J3" s="10">
        <v>200000000</v>
      </c>
      <c r="K3" s="17" t="s">
        <v>625</v>
      </c>
      <c r="L3">
        <v>365</v>
      </c>
      <c r="M3" s="28">
        <f>(J3/L3)</f>
        <v>547945.20547945204</v>
      </c>
      <c r="N3" s="27">
        <v>43131</v>
      </c>
      <c r="O3">
        <f>(N3-I3)</f>
        <v>30</v>
      </c>
      <c r="P3" s="29">
        <f>(O3*M3)</f>
        <v>16438356.16438356</v>
      </c>
      <c r="Q3" s="27">
        <v>43159</v>
      </c>
      <c r="R3">
        <f>(Q3-N3)</f>
        <v>28</v>
      </c>
      <c r="S3" s="28">
        <f>(R3*M3)</f>
        <v>15342465.753424658</v>
      </c>
    </row>
    <row r="4" spans="1:19" x14ac:dyDescent="0.25">
      <c r="A4" s="17">
        <v>2</v>
      </c>
      <c r="B4" s="17" t="s">
        <v>628</v>
      </c>
      <c r="C4" s="17" t="s">
        <v>626</v>
      </c>
      <c r="D4" s="17" t="s">
        <v>13</v>
      </c>
      <c r="E4" s="17" t="s">
        <v>630</v>
      </c>
      <c r="F4" s="17"/>
      <c r="G4" s="17" t="s">
        <v>625</v>
      </c>
      <c r="H4" s="18"/>
      <c r="I4" s="20">
        <v>43101</v>
      </c>
      <c r="J4" s="10">
        <v>250000000</v>
      </c>
      <c r="K4" s="17" t="s">
        <v>625</v>
      </c>
      <c r="L4">
        <v>365</v>
      </c>
      <c r="M4" s="28">
        <f t="shared" ref="M4" si="0">(J4/L4)</f>
        <v>684931.50684931502</v>
      </c>
      <c r="N4" s="27">
        <v>43131</v>
      </c>
      <c r="O4">
        <f t="shared" ref="O4" si="1">(N4-I4)</f>
        <v>30</v>
      </c>
      <c r="P4" s="29">
        <f t="shared" ref="P4" si="2">(O4*M4)</f>
        <v>20547945.205479451</v>
      </c>
      <c r="Q4" s="27">
        <v>43159</v>
      </c>
      <c r="R4">
        <f t="shared" ref="R4" si="3">(Q4-N4)</f>
        <v>28</v>
      </c>
      <c r="S4" s="28">
        <f t="shared" ref="S4" si="4">(R4*M4)</f>
        <v>19178082.19178082</v>
      </c>
    </row>
    <row r="5" spans="1:19" x14ac:dyDescent="0.25">
      <c r="A5" s="17">
        <v>3</v>
      </c>
      <c r="B5" s="17" t="s">
        <v>623</v>
      </c>
      <c r="C5" s="17" t="s">
        <v>626</v>
      </c>
      <c r="D5" s="17" t="s">
        <v>7</v>
      </c>
      <c r="E5" s="17" t="s">
        <v>32</v>
      </c>
      <c r="F5" s="17"/>
      <c r="G5" s="17" t="s">
        <v>625</v>
      </c>
      <c r="H5" s="18"/>
      <c r="I5" s="20">
        <v>42887</v>
      </c>
      <c r="J5" s="10">
        <v>70000000</v>
      </c>
      <c r="K5" s="17" t="s">
        <v>625</v>
      </c>
      <c r="L5">
        <v>365</v>
      </c>
      <c r="M5" s="28">
        <f>(J5/L5)</f>
        <v>191780.82191780821</v>
      </c>
      <c r="N5" s="27">
        <v>43131</v>
      </c>
      <c r="O5">
        <f>(N5-I5)</f>
        <v>244</v>
      </c>
      <c r="P5" s="29">
        <f>(O5*M5)</f>
        <v>46794520.547945201</v>
      </c>
      <c r="Q5" s="27">
        <v>43159</v>
      </c>
      <c r="R5">
        <f>(Q5-N5)</f>
        <v>28</v>
      </c>
      <c r="S5" s="28">
        <f>(R5*M5)</f>
        <v>5369863.01369863</v>
      </c>
    </row>
    <row r="6" spans="1:19" x14ac:dyDescent="0.25">
      <c r="A6" s="17">
        <v>4</v>
      </c>
      <c r="B6" s="17" t="s">
        <v>624</v>
      </c>
      <c r="C6" s="17" t="s">
        <v>626</v>
      </c>
      <c r="D6" s="17" t="s">
        <v>13</v>
      </c>
      <c r="E6" s="17" t="s">
        <v>32</v>
      </c>
      <c r="F6" s="17"/>
      <c r="G6" s="17" t="s">
        <v>625</v>
      </c>
      <c r="H6" s="18"/>
      <c r="I6" s="20">
        <v>42887</v>
      </c>
      <c r="J6" s="10">
        <v>70000000</v>
      </c>
      <c r="K6" s="17" t="s">
        <v>625</v>
      </c>
      <c r="L6">
        <v>365</v>
      </c>
      <c r="M6" s="28">
        <f t="shared" ref="M6" si="5">(J6/L6)</f>
        <v>191780.82191780821</v>
      </c>
      <c r="N6" s="27">
        <v>43131</v>
      </c>
      <c r="O6">
        <f t="shared" ref="O6" si="6">(N6-I6)</f>
        <v>244</v>
      </c>
      <c r="P6" s="29">
        <f t="shared" ref="P6" si="7">(O6*M6)</f>
        <v>46794520.547945201</v>
      </c>
      <c r="Q6" s="27">
        <v>43159</v>
      </c>
      <c r="R6">
        <f t="shared" ref="R6" si="8">(Q6-N6)</f>
        <v>28</v>
      </c>
      <c r="S6" s="28">
        <f t="shared" ref="S6" si="9">(R6*M6)</f>
        <v>5369863.01369863</v>
      </c>
    </row>
    <row r="7" spans="1:19" x14ac:dyDescent="0.25">
      <c r="A7" s="17"/>
      <c r="B7" s="17"/>
      <c r="C7" s="17"/>
      <c r="D7" s="17"/>
      <c r="E7" s="17"/>
      <c r="F7" s="17"/>
      <c r="G7" s="17"/>
      <c r="H7" s="18"/>
      <c r="I7" s="20"/>
      <c r="J7" s="10">
        <f>SUM(J3:J6)</f>
        <v>590000000</v>
      </c>
      <c r="K7" s="17"/>
      <c r="M7" s="28"/>
      <c r="N7" s="27"/>
      <c r="P7" s="29">
        <f>SUM(P3:P6)</f>
        <v>130575342.46575341</v>
      </c>
      <c r="Q7" s="27"/>
      <c r="S7" s="28">
        <f>SUM(S3:S6)</f>
        <v>45260273.97260274</v>
      </c>
    </row>
  </sheetData>
  <mergeCells count="3">
    <mergeCell ref="A1:K1"/>
    <mergeCell ref="N2:P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SEMUA ASSET</vt:lpstr>
      <vt:lpstr>KOMPUTER</vt:lpstr>
      <vt:lpstr>Perlengkapan</vt:lpstr>
      <vt:lpstr>Peralatan</vt:lpstr>
      <vt:lpstr>Kendaraan</vt:lpstr>
      <vt:lpstr>Sewa dibayar dimuka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2018-02-25T04:23:27Z</dcterms:created>
  <dcterms:modified xsi:type="dcterms:W3CDTF">2018-03-11T07:05:29Z</dcterms:modified>
</cp:coreProperties>
</file>