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40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Sheet1!$A$2:$T$258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" i="2" l="1"/>
  <c r="A137" i="2"/>
  <c r="F114" i="2" l="1"/>
  <c r="E114" i="2"/>
  <c r="D4" i="2" l="1"/>
  <c r="D3" i="2"/>
  <c r="D2" i="2"/>
  <c r="K258" i="1" l="1"/>
  <c r="H258" i="1"/>
  <c r="K250" i="1" l="1"/>
  <c r="K251" i="1"/>
  <c r="K252" i="1"/>
  <c r="K253" i="1"/>
  <c r="K254" i="1"/>
  <c r="K255" i="1"/>
  <c r="K256" i="1"/>
  <c r="K257" i="1"/>
  <c r="H257" i="1" l="1"/>
  <c r="F258" i="1"/>
  <c r="F257" i="1"/>
  <c r="F245" i="1"/>
  <c r="F244" i="1"/>
  <c r="F243" i="1"/>
  <c r="F242" i="1"/>
  <c r="F241" i="1"/>
  <c r="H256" i="1"/>
  <c r="H255" i="1"/>
  <c r="F256" i="1"/>
  <c r="F255" i="1"/>
  <c r="A29" i="3"/>
  <c r="K130" i="1"/>
  <c r="H254" i="1"/>
  <c r="F254" i="1"/>
  <c r="F130" i="1"/>
  <c r="I256" i="1" l="1"/>
  <c r="L256" i="1" s="1"/>
  <c r="M256" i="1" s="1"/>
  <c r="I257" i="1"/>
  <c r="L257" i="1" s="1"/>
  <c r="M257" i="1" s="1"/>
  <c r="I255" i="1"/>
  <c r="L255" i="1" s="1"/>
  <c r="M255" i="1" s="1"/>
  <c r="I258" i="1"/>
  <c r="L258" i="1" s="1"/>
  <c r="M258" i="1" s="1"/>
  <c r="I254" i="1"/>
  <c r="L254" i="1" s="1"/>
  <c r="M254" i="1" s="1"/>
  <c r="H253" i="1"/>
  <c r="F253" i="1"/>
  <c r="I253" i="1" l="1"/>
  <c r="L253" i="1" s="1"/>
  <c r="M253" i="1" s="1"/>
  <c r="H252" i="1"/>
  <c r="F251" i="1"/>
  <c r="F252" i="1"/>
  <c r="H251" i="1"/>
  <c r="H250" i="1"/>
  <c r="F250" i="1"/>
  <c r="I252" i="1" l="1"/>
  <c r="L252" i="1" s="1"/>
  <c r="M252" i="1" s="1"/>
  <c r="I251" i="1"/>
  <c r="L251" i="1" s="1"/>
  <c r="M251" i="1" s="1"/>
  <c r="I250" i="1"/>
  <c r="L250" i="1" s="1"/>
  <c r="M250" i="1" s="1"/>
  <c r="K247" i="1" l="1"/>
  <c r="K248" i="1"/>
  <c r="K249" i="1"/>
  <c r="H249" i="1"/>
  <c r="H248" i="1"/>
  <c r="H247" i="1"/>
  <c r="F247" i="1"/>
  <c r="F248" i="1"/>
  <c r="F249" i="1"/>
  <c r="I247" i="1" l="1"/>
  <c r="L247" i="1" s="1"/>
  <c r="M247" i="1" s="1"/>
  <c r="I248" i="1"/>
  <c r="L248" i="1" s="1"/>
  <c r="M248" i="1" s="1"/>
  <c r="I249" i="1"/>
  <c r="L249" i="1" s="1"/>
  <c r="M249" i="1" s="1"/>
  <c r="C7" i="2"/>
  <c r="K246" i="1"/>
  <c r="H246" i="1"/>
  <c r="F246" i="1"/>
  <c r="I246" i="1" l="1"/>
  <c r="L246" i="1" s="1"/>
  <c r="M246" i="1" s="1"/>
  <c r="K214" i="1"/>
  <c r="L214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I241" i="1" s="1"/>
  <c r="H242" i="1"/>
  <c r="I242" i="1" s="1"/>
  <c r="H243" i="1"/>
  <c r="I243" i="1" s="1"/>
  <c r="H244" i="1"/>
  <c r="I244" i="1" s="1"/>
  <c r="L244" i="1" s="1"/>
  <c r="M244" i="1" s="1"/>
  <c r="H245" i="1"/>
  <c r="I245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I100" i="1" s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L242" i="1" l="1"/>
  <c r="M242" i="1" s="1"/>
  <c r="L100" i="1"/>
  <c r="M100" i="1" s="1"/>
  <c r="L245" i="1"/>
  <c r="M245" i="1" s="1"/>
  <c r="L243" i="1"/>
  <c r="M243" i="1" s="1"/>
  <c r="L241" i="1"/>
  <c r="M241" i="1" s="1"/>
  <c r="H3" i="1"/>
  <c r="K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I188" i="1" s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M214" i="1" s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3" i="1"/>
  <c r="I240" i="1" l="1"/>
  <c r="L240" i="1" s="1"/>
  <c r="I238" i="1"/>
  <c r="L238" i="1" s="1"/>
  <c r="M238" i="1" s="1"/>
  <c r="I236" i="1"/>
  <c r="L236" i="1" s="1"/>
  <c r="M236" i="1" s="1"/>
  <c r="I234" i="1"/>
  <c r="L234" i="1" s="1"/>
  <c r="M234" i="1" s="1"/>
  <c r="I232" i="1"/>
  <c r="L232" i="1" s="1"/>
  <c r="M232" i="1" s="1"/>
  <c r="I230" i="1"/>
  <c r="L230" i="1" s="1"/>
  <c r="M230" i="1" s="1"/>
  <c r="I228" i="1"/>
  <c r="L228" i="1" s="1"/>
  <c r="M228" i="1" s="1"/>
  <c r="I226" i="1"/>
  <c r="L226" i="1" s="1"/>
  <c r="M226" i="1" s="1"/>
  <c r="I224" i="1"/>
  <c r="L224" i="1" s="1"/>
  <c r="M224" i="1" s="1"/>
  <c r="I222" i="1"/>
  <c r="L222" i="1" s="1"/>
  <c r="M222" i="1" s="1"/>
  <c r="I220" i="1"/>
  <c r="L220" i="1" s="1"/>
  <c r="M220" i="1" s="1"/>
  <c r="I218" i="1"/>
  <c r="L218" i="1" s="1"/>
  <c r="M218" i="1" s="1"/>
  <c r="I216" i="1"/>
  <c r="L216" i="1" s="1"/>
  <c r="M216" i="1" s="1"/>
  <c r="I212" i="1"/>
  <c r="L212" i="1" s="1"/>
  <c r="M212" i="1" s="1"/>
  <c r="I210" i="1"/>
  <c r="L210" i="1" s="1"/>
  <c r="I208" i="1"/>
  <c r="L208" i="1" s="1"/>
  <c r="M208" i="1" s="1"/>
  <c r="I206" i="1"/>
  <c r="L206" i="1" s="1"/>
  <c r="M206" i="1" s="1"/>
  <c r="I204" i="1"/>
  <c r="L204" i="1" s="1"/>
  <c r="M204" i="1" s="1"/>
  <c r="I202" i="1"/>
  <c r="L202" i="1" s="1"/>
  <c r="M202" i="1" s="1"/>
  <c r="I200" i="1"/>
  <c r="L200" i="1" s="1"/>
  <c r="M200" i="1" s="1"/>
  <c r="I198" i="1"/>
  <c r="L198" i="1" s="1"/>
  <c r="M198" i="1" s="1"/>
  <c r="I196" i="1"/>
  <c r="L196" i="1" s="1"/>
  <c r="M196" i="1" s="1"/>
  <c r="I194" i="1"/>
  <c r="L194" i="1" s="1"/>
  <c r="M194" i="1" s="1"/>
  <c r="I192" i="1"/>
  <c r="L192" i="1" s="1"/>
  <c r="M192" i="1" s="1"/>
  <c r="I190" i="1"/>
  <c r="L190" i="1" s="1"/>
  <c r="L188" i="1"/>
  <c r="M188" i="1" s="1"/>
  <c r="I186" i="1"/>
  <c r="L186" i="1" s="1"/>
  <c r="M186" i="1" s="1"/>
  <c r="I184" i="1"/>
  <c r="L184" i="1" s="1"/>
  <c r="M184" i="1" s="1"/>
  <c r="I182" i="1"/>
  <c r="L182" i="1" s="1"/>
  <c r="I180" i="1"/>
  <c r="L180" i="1" s="1"/>
  <c r="M180" i="1" s="1"/>
  <c r="I178" i="1"/>
  <c r="L178" i="1" s="1"/>
  <c r="I176" i="1"/>
  <c r="L176" i="1" s="1"/>
  <c r="M176" i="1" s="1"/>
  <c r="I174" i="1"/>
  <c r="L174" i="1" s="1"/>
  <c r="I172" i="1"/>
  <c r="L172" i="1" s="1"/>
  <c r="I170" i="1"/>
  <c r="L170" i="1" s="1"/>
  <c r="I168" i="1"/>
  <c r="L168" i="1" s="1"/>
  <c r="I166" i="1"/>
  <c r="L166" i="1" s="1"/>
  <c r="M166" i="1" s="1"/>
  <c r="I164" i="1"/>
  <c r="L164" i="1" s="1"/>
  <c r="M164" i="1" s="1"/>
  <c r="I162" i="1"/>
  <c r="L162" i="1" s="1"/>
  <c r="M162" i="1" s="1"/>
  <c r="I160" i="1"/>
  <c r="L160" i="1" s="1"/>
  <c r="M160" i="1" s="1"/>
  <c r="I158" i="1"/>
  <c r="L158" i="1" s="1"/>
  <c r="M158" i="1" s="1"/>
  <c r="I156" i="1"/>
  <c r="L156" i="1" s="1"/>
  <c r="I154" i="1"/>
  <c r="L154" i="1" s="1"/>
  <c r="M154" i="1" s="1"/>
  <c r="I152" i="1"/>
  <c r="L152" i="1" s="1"/>
  <c r="M152" i="1" s="1"/>
  <c r="I150" i="1"/>
  <c r="L150" i="1" s="1"/>
  <c r="M150" i="1" s="1"/>
  <c r="I148" i="1"/>
  <c r="L148" i="1" s="1"/>
  <c r="I146" i="1"/>
  <c r="L146" i="1" s="1"/>
  <c r="M146" i="1" s="1"/>
  <c r="I144" i="1"/>
  <c r="L144" i="1" s="1"/>
  <c r="M144" i="1" s="1"/>
  <c r="I142" i="1"/>
  <c r="L142" i="1" s="1"/>
  <c r="M142" i="1" s="1"/>
  <c r="I140" i="1"/>
  <c r="L140" i="1" s="1"/>
  <c r="I138" i="1"/>
  <c r="L138" i="1" s="1"/>
  <c r="M138" i="1" s="1"/>
  <c r="I136" i="1"/>
  <c r="L136" i="1" s="1"/>
  <c r="M136" i="1" s="1"/>
  <c r="I134" i="1"/>
  <c r="L134" i="1" s="1"/>
  <c r="M134" i="1" s="1"/>
  <c r="I132" i="1"/>
  <c r="L132" i="1" s="1"/>
  <c r="M132" i="1" s="1"/>
  <c r="I130" i="1"/>
  <c r="I128" i="1"/>
  <c r="L128" i="1" s="1"/>
  <c r="M128" i="1" s="1"/>
  <c r="I126" i="1"/>
  <c r="L126" i="1" s="1"/>
  <c r="M126" i="1" s="1"/>
  <c r="I124" i="1"/>
  <c r="L124" i="1" s="1"/>
  <c r="I122" i="1"/>
  <c r="L122" i="1" s="1"/>
  <c r="M122" i="1" s="1"/>
  <c r="I120" i="1"/>
  <c r="L120" i="1" s="1"/>
  <c r="M120" i="1" s="1"/>
  <c r="I118" i="1"/>
  <c r="L118" i="1" s="1"/>
  <c r="M118" i="1" s="1"/>
  <c r="I116" i="1"/>
  <c r="L116" i="1" s="1"/>
  <c r="M116" i="1" s="1"/>
  <c r="I114" i="1"/>
  <c r="L114" i="1" s="1"/>
  <c r="M114" i="1" s="1"/>
  <c r="I112" i="1"/>
  <c r="L112" i="1" s="1"/>
  <c r="I110" i="1"/>
  <c r="L110" i="1" s="1"/>
  <c r="M110" i="1" s="1"/>
  <c r="I108" i="1"/>
  <c r="L108" i="1" s="1"/>
  <c r="M108" i="1" s="1"/>
  <c r="I106" i="1"/>
  <c r="L106" i="1" s="1"/>
  <c r="M106" i="1" s="1"/>
  <c r="I104" i="1"/>
  <c r="L104" i="1" s="1"/>
  <c r="M104" i="1" s="1"/>
  <c r="I102" i="1"/>
  <c r="L102" i="1" s="1"/>
  <c r="I99" i="1"/>
  <c r="L99" i="1" s="1"/>
  <c r="M99" i="1" s="1"/>
  <c r="I97" i="1"/>
  <c r="L97" i="1" s="1"/>
  <c r="M97" i="1" s="1"/>
  <c r="I95" i="1"/>
  <c r="L95" i="1" s="1"/>
  <c r="M95" i="1" s="1"/>
  <c r="I93" i="1"/>
  <c r="L93" i="1" s="1"/>
  <c r="M93" i="1" s="1"/>
  <c r="I91" i="1"/>
  <c r="L91" i="1" s="1"/>
  <c r="M91" i="1" s="1"/>
  <c r="I89" i="1"/>
  <c r="L89" i="1" s="1"/>
  <c r="M89" i="1" s="1"/>
  <c r="I87" i="1"/>
  <c r="L87" i="1" s="1"/>
  <c r="M87" i="1" s="1"/>
  <c r="I85" i="1"/>
  <c r="L85" i="1" s="1"/>
  <c r="M85" i="1" s="1"/>
  <c r="I83" i="1"/>
  <c r="L83" i="1" s="1"/>
  <c r="M83" i="1" s="1"/>
  <c r="I81" i="1"/>
  <c r="L81" i="1" s="1"/>
  <c r="I79" i="1"/>
  <c r="L79" i="1" s="1"/>
  <c r="I77" i="1"/>
  <c r="L77" i="1" s="1"/>
  <c r="M77" i="1" s="1"/>
  <c r="I75" i="1"/>
  <c r="L75" i="1" s="1"/>
  <c r="M75" i="1" s="1"/>
  <c r="I73" i="1"/>
  <c r="L73" i="1" s="1"/>
  <c r="I71" i="1"/>
  <c r="L71" i="1" s="1"/>
  <c r="M71" i="1" s="1"/>
  <c r="I69" i="1"/>
  <c r="L69" i="1" s="1"/>
  <c r="M69" i="1" s="1"/>
  <c r="I67" i="1"/>
  <c r="L67" i="1" s="1"/>
  <c r="M67" i="1" s="1"/>
  <c r="I65" i="1"/>
  <c r="L65" i="1" s="1"/>
  <c r="M65" i="1" s="1"/>
  <c r="I63" i="1"/>
  <c r="L63" i="1" s="1"/>
  <c r="M63" i="1" s="1"/>
  <c r="I61" i="1"/>
  <c r="L61" i="1" s="1"/>
  <c r="M61" i="1" s="1"/>
  <c r="I59" i="1"/>
  <c r="L59" i="1" s="1"/>
  <c r="M59" i="1" s="1"/>
  <c r="I57" i="1"/>
  <c r="L57" i="1" s="1"/>
  <c r="I55" i="1"/>
  <c r="L55" i="1" s="1"/>
  <c r="M55" i="1" s="1"/>
  <c r="I53" i="1"/>
  <c r="L53" i="1" s="1"/>
  <c r="M53" i="1" s="1"/>
  <c r="I51" i="1"/>
  <c r="L51" i="1" s="1"/>
  <c r="M51" i="1" s="1"/>
  <c r="I49" i="1"/>
  <c r="L49" i="1" s="1"/>
  <c r="M49" i="1" s="1"/>
  <c r="I47" i="1"/>
  <c r="L47" i="1" s="1"/>
  <c r="M47" i="1" s="1"/>
  <c r="I45" i="1"/>
  <c r="L45" i="1" s="1"/>
  <c r="M45" i="1" s="1"/>
  <c r="I43" i="1"/>
  <c r="L43" i="1" s="1"/>
  <c r="M43" i="1" s="1"/>
  <c r="I41" i="1"/>
  <c r="L41" i="1" s="1"/>
  <c r="M41" i="1" s="1"/>
  <c r="I39" i="1"/>
  <c r="L39" i="1" s="1"/>
  <c r="M39" i="1" s="1"/>
  <c r="I37" i="1"/>
  <c r="L37" i="1" s="1"/>
  <c r="M37" i="1" s="1"/>
  <c r="I35" i="1"/>
  <c r="L35" i="1" s="1"/>
  <c r="M35" i="1" s="1"/>
  <c r="I33" i="1"/>
  <c r="L33" i="1" s="1"/>
  <c r="M33" i="1" s="1"/>
  <c r="I31" i="1"/>
  <c r="L31" i="1" s="1"/>
  <c r="M31" i="1" s="1"/>
  <c r="I29" i="1"/>
  <c r="L29" i="1" s="1"/>
  <c r="I27" i="1"/>
  <c r="L27" i="1" s="1"/>
  <c r="M27" i="1" s="1"/>
  <c r="I25" i="1"/>
  <c r="L25" i="1" s="1"/>
  <c r="M25" i="1" s="1"/>
  <c r="I23" i="1"/>
  <c r="L23" i="1" s="1"/>
  <c r="M23" i="1" s="1"/>
  <c r="I21" i="1"/>
  <c r="L21" i="1" s="1"/>
  <c r="M21" i="1" s="1"/>
  <c r="I19" i="1"/>
  <c r="L19" i="1" s="1"/>
  <c r="I17" i="1"/>
  <c r="L17" i="1" s="1"/>
  <c r="M17" i="1" s="1"/>
  <c r="I15" i="1"/>
  <c r="L15" i="1" s="1"/>
  <c r="M15" i="1" s="1"/>
  <c r="I13" i="1"/>
  <c r="L13" i="1" s="1"/>
  <c r="M13" i="1" s="1"/>
  <c r="I11" i="1"/>
  <c r="L11" i="1" s="1"/>
  <c r="M11" i="1" s="1"/>
  <c r="I9" i="1"/>
  <c r="L9" i="1" s="1"/>
  <c r="M9" i="1" s="1"/>
  <c r="I7" i="1"/>
  <c r="L7" i="1" s="1"/>
  <c r="M7" i="1" s="1"/>
  <c r="I5" i="1"/>
  <c r="L5" i="1" s="1"/>
  <c r="M5" i="1" s="1"/>
  <c r="I239" i="1"/>
  <c r="L239" i="1" s="1"/>
  <c r="M239" i="1" s="1"/>
  <c r="I237" i="1"/>
  <c r="L237" i="1" s="1"/>
  <c r="M237" i="1" s="1"/>
  <c r="I235" i="1"/>
  <c r="L235" i="1" s="1"/>
  <c r="M235" i="1" s="1"/>
  <c r="I233" i="1"/>
  <c r="L233" i="1" s="1"/>
  <c r="M233" i="1" s="1"/>
  <c r="I231" i="1"/>
  <c r="L231" i="1" s="1"/>
  <c r="M231" i="1" s="1"/>
  <c r="I229" i="1"/>
  <c r="L229" i="1" s="1"/>
  <c r="M229" i="1" s="1"/>
  <c r="I227" i="1"/>
  <c r="L227" i="1" s="1"/>
  <c r="M227" i="1" s="1"/>
  <c r="I225" i="1"/>
  <c r="L225" i="1" s="1"/>
  <c r="M225" i="1" s="1"/>
  <c r="I223" i="1"/>
  <c r="L223" i="1" s="1"/>
  <c r="M223" i="1" s="1"/>
  <c r="I221" i="1"/>
  <c r="L221" i="1" s="1"/>
  <c r="M221" i="1" s="1"/>
  <c r="I219" i="1"/>
  <c r="L219" i="1" s="1"/>
  <c r="M219" i="1" s="1"/>
  <c r="I217" i="1"/>
  <c r="L217" i="1" s="1"/>
  <c r="M217" i="1" s="1"/>
  <c r="I215" i="1"/>
  <c r="L215" i="1" s="1"/>
  <c r="M215" i="1" s="1"/>
  <c r="I213" i="1"/>
  <c r="L213" i="1" s="1"/>
  <c r="M213" i="1" s="1"/>
  <c r="I211" i="1"/>
  <c r="L211" i="1" s="1"/>
  <c r="I209" i="1"/>
  <c r="L209" i="1" s="1"/>
  <c r="I207" i="1"/>
  <c r="L207" i="1" s="1"/>
  <c r="M207" i="1" s="1"/>
  <c r="I205" i="1"/>
  <c r="L205" i="1" s="1"/>
  <c r="M205" i="1" s="1"/>
  <c r="I203" i="1"/>
  <c r="L203" i="1" s="1"/>
  <c r="M203" i="1" s="1"/>
  <c r="I201" i="1"/>
  <c r="L201" i="1" s="1"/>
  <c r="M201" i="1" s="1"/>
  <c r="I199" i="1"/>
  <c r="L199" i="1" s="1"/>
  <c r="M199" i="1" s="1"/>
  <c r="I197" i="1"/>
  <c r="L197" i="1" s="1"/>
  <c r="M197" i="1" s="1"/>
  <c r="I195" i="1"/>
  <c r="L195" i="1" s="1"/>
  <c r="M195" i="1" s="1"/>
  <c r="I193" i="1"/>
  <c r="L193" i="1" s="1"/>
  <c r="M193" i="1" s="1"/>
  <c r="I191" i="1"/>
  <c r="L191" i="1" s="1"/>
  <c r="M191" i="1" s="1"/>
  <c r="I189" i="1"/>
  <c r="L189" i="1" s="1"/>
  <c r="M189" i="1" s="1"/>
  <c r="I187" i="1"/>
  <c r="L187" i="1" s="1"/>
  <c r="M187" i="1" s="1"/>
  <c r="I185" i="1"/>
  <c r="L185" i="1" s="1"/>
  <c r="M185" i="1" s="1"/>
  <c r="I183" i="1"/>
  <c r="L183" i="1" s="1"/>
  <c r="M183" i="1" s="1"/>
  <c r="I181" i="1"/>
  <c r="L181" i="1" s="1"/>
  <c r="M181" i="1" s="1"/>
  <c r="I179" i="1"/>
  <c r="L179" i="1" s="1"/>
  <c r="M179" i="1" s="1"/>
  <c r="I177" i="1"/>
  <c r="L177" i="1" s="1"/>
  <c r="M177" i="1" s="1"/>
  <c r="I175" i="1"/>
  <c r="L175" i="1" s="1"/>
  <c r="I173" i="1"/>
  <c r="L173" i="1" s="1"/>
  <c r="M173" i="1" s="1"/>
  <c r="I171" i="1"/>
  <c r="L171" i="1" s="1"/>
  <c r="M171" i="1" s="1"/>
  <c r="I169" i="1"/>
  <c r="L169" i="1" s="1"/>
  <c r="M169" i="1" s="1"/>
  <c r="I167" i="1"/>
  <c r="L167" i="1" s="1"/>
  <c r="M167" i="1" s="1"/>
  <c r="I165" i="1"/>
  <c r="L165" i="1" s="1"/>
  <c r="M165" i="1" s="1"/>
  <c r="I163" i="1"/>
  <c r="L163" i="1" s="1"/>
  <c r="M163" i="1" s="1"/>
  <c r="I161" i="1"/>
  <c r="L161" i="1" s="1"/>
  <c r="M161" i="1" s="1"/>
  <c r="I159" i="1"/>
  <c r="L159" i="1" s="1"/>
  <c r="M159" i="1" s="1"/>
  <c r="I157" i="1"/>
  <c r="L157" i="1" s="1"/>
  <c r="M157" i="1" s="1"/>
  <c r="I155" i="1"/>
  <c r="L155" i="1" s="1"/>
  <c r="M155" i="1" s="1"/>
  <c r="I153" i="1"/>
  <c r="L153" i="1" s="1"/>
  <c r="M153" i="1" s="1"/>
  <c r="I151" i="1"/>
  <c r="L151" i="1" s="1"/>
  <c r="M151" i="1" s="1"/>
  <c r="I149" i="1"/>
  <c r="L149" i="1" s="1"/>
  <c r="M149" i="1" s="1"/>
  <c r="I147" i="1"/>
  <c r="L147" i="1" s="1"/>
  <c r="M147" i="1" s="1"/>
  <c r="I145" i="1"/>
  <c r="L145" i="1" s="1"/>
  <c r="M145" i="1" s="1"/>
  <c r="I143" i="1"/>
  <c r="L143" i="1" s="1"/>
  <c r="I141" i="1"/>
  <c r="L141" i="1" s="1"/>
  <c r="I139" i="1"/>
  <c r="L139" i="1" s="1"/>
  <c r="M139" i="1" s="1"/>
  <c r="I137" i="1"/>
  <c r="L137" i="1" s="1"/>
  <c r="M137" i="1" s="1"/>
  <c r="I135" i="1"/>
  <c r="L135" i="1" s="1"/>
  <c r="M135" i="1" s="1"/>
  <c r="I133" i="1"/>
  <c r="L133" i="1" s="1"/>
  <c r="M133" i="1" s="1"/>
  <c r="I131" i="1"/>
  <c r="L131" i="1" s="1"/>
  <c r="M131" i="1" s="1"/>
  <c r="I129" i="1"/>
  <c r="L129" i="1" s="1"/>
  <c r="M129" i="1" s="1"/>
  <c r="I127" i="1"/>
  <c r="L127" i="1" s="1"/>
  <c r="M127" i="1" s="1"/>
  <c r="I125" i="1"/>
  <c r="L125" i="1" s="1"/>
  <c r="M125" i="1" s="1"/>
  <c r="I123" i="1"/>
  <c r="L123" i="1" s="1"/>
  <c r="M123" i="1" s="1"/>
  <c r="I121" i="1"/>
  <c r="L121" i="1" s="1"/>
  <c r="M121" i="1" s="1"/>
  <c r="I119" i="1"/>
  <c r="L119" i="1" s="1"/>
  <c r="I117" i="1"/>
  <c r="L117" i="1" s="1"/>
  <c r="I115" i="1"/>
  <c r="L115" i="1" s="1"/>
  <c r="M115" i="1" s="1"/>
  <c r="I113" i="1"/>
  <c r="L113" i="1" s="1"/>
  <c r="M113" i="1" s="1"/>
  <c r="I111" i="1"/>
  <c r="L111" i="1" s="1"/>
  <c r="M111" i="1" s="1"/>
  <c r="I109" i="1"/>
  <c r="L109" i="1" s="1"/>
  <c r="M109" i="1" s="1"/>
  <c r="I107" i="1"/>
  <c r="L107" i="1" s="1"/>
  <c r="I105" i="1"/>
  <c r="L105" i="1" s="1"/>
  <c r="M105" i="1" s="1"/>
  <c r="I103" i="1"/>
  <c r="L103" i="1" s="1"/>
  <c r="M103" i="1" s="1"/>
  <c r="I101" i="1"/>
  <c r="L101" i="1" s="1"/>
  <c r="I98" i="1"/>
  <c r="L98" i="1" s="1"/>
  <c r="M98" i="1" s="1"/>
  <c r="I96" i="1"/>
  <c r="L96" i="1" s="1"/>
  <c r="M96" i="1" s="1"/>
  <c r="I94" i="1"/>
  <c r="L94" i="1" s="1"/>
  <c r="M94" i="1" s="1"/>
  <c r="I92" i="1"/>
  <c r="L92" i="1" s="1"/>
  <c r="M92" i="1" s="1"/>
  <c r="I90" i="1"/>
  <c r="L90" i="1" s="1"/>
  <c r="M90" i="1" s="1"/>
  <c r="I88" i="1"/>
  <c r="L88" i="1" s="1"/>
  <c r="M88" i="1" s="1"/>
  <c r="I86" i="1"/>
  <c r="L86" i="1" s="1"/>
  <c r="M86" i="1" s="1"/>
  <c r="I84" i="1"/>
  <c r="L84" i="1" s="1"/>
  <c r="M84" i="1" s="1"/>
  <c r="I82" i="1"/>
  <c r="L82" i="1" s="1"/>
  <c r="I80" i="1"/>
  <c r="L80" i="1" s="1"/>
  <c r="M80" i="1" s="1"/>
  <c r="I78" i="1"/>
  <c r="L78" i="1" s="1"/>
  <c r="M78" i="1" s="1"/>
  <c r="I76" i="1"/>
  <c r="L76" i="1" s="1"/>
  <c r="M76" i="1" s="1"/>
  <c r="I74" i="1"/>
  <c r="L74" i="1" s="1"/>
  <c r="M74" i="1" s="1"/>
  <c r="I72" i="1"/>
  <c r="L72" i="1" s="1"/>
  <c r="M72" i="1" s="1"/>
  <c r="I70" i="1"/>
  <c r="L70" i="1" s="1"/>
  <c r="M70" i="1" s="1"/>
  <c r="I68" i="1"/>
  <c r="L68" i="1" s="1"/>
  <c r="I66" i="1"/>
  <c r="L66" i="1" s="1"/>
  <c r="M66" i="1" s="1"/>
  <c r="I64" i="1"/>
  <c r="L64" i="1" s="1"/>
  <c r="M64" i="1" s="1"/>
  <c r="I62" i="1"/>
  <c r="L62" i="1" s="1"/>
  <c r="M62" i="1" s="1"/>
  <c r="I60" i="1"/>
  <c r="L60" i="1" s="1"/>
  <c r="I58" i="1"/>
  <c r="L58" i="1" s="1"/>
  <c r="M58" i="1" s="1"/>
  <c r="I56" i="1"/>
  <c r="L56" i="1" s="1"/>
  <c r="I54" i="1"/>
  <c r="L54" i="1" s="1"/>
  <c r="I52" i="1"/>
  <c r="L52" i="1" s="1"/>
  <c r="M52" i="1" s="1"/>
  <c r="I50" i="1"/>
  <c r="L50" i="1" s="1"/>
  <c r="M50" i="1" s="1"/>
  <c r="I48" i="1"/>
  <c r="L48" i="1" s="1"/>
  <c r="M48" i="1" s="1"/>
  <c r="I46" i="1"/>
  <c r="L46" i="1" s="1"/>
  <c r="M46" i="1" s="1"/>
  <c r="I44" i="1"/>
  <c r="L44" i="1" s="1"/>
  <c r="M44" i="1" s="1"/>
  <c r="I42" i="1"/>
  <c r="L42" i="1" s="1"/>
  <c r="M42" i="1" s="1"/>
  <c r="I40" i="1"/>
  <c r="L40" i="1" s="1"/>
  <c r="M40" i="1" s="1"/>
  <c r="I38" i="1"/>
  <c r="L38" i="1" s="1"/>
  <c r="M38" i="1" s="1"/>
  <c r="I36" i="1"/>
  <c r="L36" i="1" s="1"/>
  <c r="I34" i="1"/>
  <c r="L34" i="1" s="1"/>
  <c r="M34" i="1" s="1"/>
  <c r="I32" i="1"/>
  <c r="L32" i="1" s="1"/>
  <c r="I30" i="1"/>
  <c r="L30" i="1" s="1"/>
  <c r="M30" i="1" s="1"/>
  <c r="I28" i="1"/>
  <c r="L28" i="1" s="1"/>
  <c r="M28" i="1" s="1"/>
  <c r="I26" i="1"/>
  <c r="L26" i="1" s="1"/>
  <c r="M26" i="1" s="1"/>
  <c r="I24" i="1"/>
  <c r="L24" i="1" s="1"/>
  <c r="M24" i="1" s="1"/>
  <c r="I22" i="1"/>
  <c r="L22" i="1" s="1"/>
  <c r="I20" i="1"/>
  <c r="L20" i="1" s="1"/>
  <c r="M20" i="1" s="1"/>
  <c r="I18" i="1"/>
  <c r="L18" i="1" s="1"/>
  <c r="I16" i="1"/>
  <c r="L16" i="1" s="1"/>
  <c r="M16" i="1" s="1"/>
  <c r="I14" i="1"/>
  <c r="L14" i="1" s="1"/>
  <c r="M14" i="1" s="1"/>
  <c r="I12" i="1"/>
  <c r="L12" i="1" s="1"/>
  <c r="M12" i="1" s="1"/>
  <c r="I10" i="1"/>
  <c r="L10" i="1" s="1"/>
  <c r="M10" i="1" s="1"/>
  <c r="I8" i="1"/>
  <c r="L8" i="1" s="1"/>
  <c r="M8" i="1" s="1"/>
  <c r="I6" i="1"/>
  <c r="L6" i="1" s="1"/>
  <c r="M6" i="1" s="1"/>
  <c r="I4" i="1"/>
  <c r="L4" i="1" s="1"/>
  <c r="M4" i="1" s="1"/>
  <c r="I3" i="1"/>
  <c r="L3" i="1" s="1"/>
  <c r="M3" i="1" s="1"/>
  <c r="L130" i="1" l="1"/>
  <c r="M130" i="1" s="1"/>
</calcChain>
</file>

<file path=xl/sharedStrings.xml><?xml version="1.0" encoding="utf-8"?>
<sst xmlns="http://schemas.openxmlformats.org/spreadsheetml/2006/main" count="1049" uniqueCount="196">
  <si>
    <t>no</t>
  </si>
  <si>
    <t>Nama</t>
  </si>
  <si>
    <t>Q</t>
  </si>
  <si>
    <t>Harga Perolehan</t>
  </si>
  <si>
    <t xml:space="preserve">Total </t>
  </si>
  <si>
    <t>Devisi</t>
  </si>
  <si>
    <t>Part</t>
  </si>
  <si>
    <t>server</t>
  </si>
  <si>
    <t>keterangan</t>
  </si>
  <si>
    <t>Kategori</t>
  </si>
  <si>
    <t>Kondisi</t>
  </si>
  <si>
    <t>monitor LG</t>
  </si>
  <si>
    <t>Penjualan</t>
  </si>
  <si>
    <t>dewi</t>
  </si>
  <si>
    <t>set komputer</t>
  </si>
  <si>
    <t>Key Board</t>
  </si>
  <si>
    <t>mouse</t>
  </si>
  <si>
    <t>CPU SPC</t>
  </si>
  <si>
    <t>reliska</t>
  </si>
  <si>
    <t>CPU Votre</t>
  </si>
  <si>
    <t>Terminal</t>
  </si>
  <si>
    <t>ordner bindex</t>
  </si>
  <si>
    <t>Printer EPSON LX 300</t>
  </si>
  <si>
    <t>Meteran</t>
  </si>
  <si>
    <t>Perforator</t>
  </si>
  <si>
    <t>Gunting</t>
  </si>
  <si>
    <t>Keranjang Plastik Barang</t>
  </si>
  <si>
    <t>keranjang plastik</t>
  </si>
  <si>
    <t>Kursi Plastik Sandaran</t>
  </si>
  <si>
    <t>kursi plastik</t>
  </si>
  <si>
    <t>Stempel</t>
  </si>
  <si>
    <t>Expedisi</t>
  </si>
  <si>
    <t>CPU Power Loqic</t>
  </si>
  <si>
    <t>Mouse</t>
  </si>
  <si>
    <t>Staples</t>
  </si>
  <si>
    <t>Dispenser Air</t>
  </si>
  <si>
    <t>Tape Cutter (Selotip Dispenser)</t>
  </si>
  <si>
    <t>WebCamera</t>
  </si>
  <si>
    <t>Ruang Pak Aris</t>
  </si>
  <si>
    <t>Printer EPSON L 220</t>
  </si>
  <si>
    <t>Pak Aris</t>
  </si>
  <si>
    <t xml:space="preserve">Kursi Chairman </t>
  </si>
  <si>
    <t>HP Huawai Honor 3</t>
  </si>
  <si>
    <t>HP C59</t>
  </si>
  <si>
    <t>Ultra Violet Money Detector</t>
  </si>
  <si>
    <t>Frontline Sales</t>
  </si>
  <si>
    <t>Printer EPSON LQ 310</t>
  </si>
  <si>
    <t>Keranjang Sampah</t>
  </si>
  <si>
    <t>Kursi Plastik Tanpa Sandaran</t>
  </si>
  <si>
    <t>Kursi stainless steel Customer</t>
  </si>
  <si>
    <t>Dapur</t>
  </si>
  <si>
    <t>Meja Coklat Panjang</t>
  </si>
  <si>
    <t>Bis. Dev</t>
  </si>
  <si>
    <t>Tim Desaign (Front)</t>
  </si>
  <si>
    <t>Rak Sepatu Besi</t>
  </si>
  <si>
    <t>baru</t>
  </si>
  <si>
    <t>Meja Putih Panjang</t>
  </si>
  <si>
    <t>Galon</t>
  </si>
  <si>
    <t>Rak Majalah</t>
  </si>
  <si>
    <t>Papan Tulis</t>
  </si>
  <si>
    <t>Rak Sampel 2 Line</t>
  </si>
  <si>
    <t>Tim Desaign (Back)</t>
  </si>
  <si>
    <t>Sapu Plastik</t>
  </si>
  <si>
    <t>Scoop Sampah Plastik</t>
  </si>
  <si>
    <t>CPU Alcatroz</t>
  </si>
  <si>
    <t xml:space="preserve">Meja Komputer Coklat </t>
  </si>
  <si>
    <t xml:space="preserve">Meja Komputer dark Coklat </t>
  </si>
  <si>
    <t>Tim IT</t>
  </si>
  <si>
    <t>LanTai 2 S</t>
  </si>
  <si>
    <t>Manekin Wanita Dewasa</t>
  </si>
  <si>
    <t>Manekin Pria Dewasa</t>
  </si>
  <si>
    <t>Manekin Anak</t>
  </si>
  <si>
    <t>Rak sampel 1 Line</t>
  </si>
  <si>
    <t>Kursi Bar</t>
  </si>
  <si>
    <t>Cermin Kaca</t>
  </si>
  <si>
    <t>Hanger</t>
  </si>
  <si>
    <t>Camera Digital Sony Zeiss</t>
  </si>
  <si>
    <t>Baru</t>
  </si>
  <si>
    <t>Kemoceng</t>
  </si>
  <si>
    <t>Meja Komputer</t>
  </si>
  <si>
    <t>Keranjang Kayu Barang</t>
  </si>
  <si>
    <t>Lantai  3 S</t>
  </si>
  <si>
    <t>TV Polytron</t>
  </si>
  <si>
    <t>Partisi</t>
  </si>
  <si>
    <t>Produksi</t>
  </si>
  <si>
    <t>Lantai 1 MS</t>
  </si>
  <si>
    <t>PO Sukma</t>
  </si>
  <si>
    <t>Rak Kecil ATK</t>
  </si>
  <si>
    <t>Cutter</t>
  </si>
  <si>
    <t>Lemari Kecil Arsip</t>
  </si>
  <si>
    <t>Meja Besar Coklat</t>
  </si>
  <si>
    <t>Sapu Pel</t>
  </si>
  <si>
    <t>Meja Besar Hitam</t>
  </si>
  <si>
    <t>Meja Sedang Coklat</t>
  </si>
  <si>
    <t>Lantai 2 MS</t>
  </si>
  <si>
    <t>Meja Kecil Monitor CCTV</t>
  </si>
  <si>
    <t>monitor LG CCTV</t>
  </si>
  <si>
    <t>Ruang Pak Zae</t>
  </si>
  <si>
    <t xml:space="preserve">Meja Besar Coklat </t>
  </si>
  <si>
    <t>Dapur Lantai 1 MS</t>
  </si>
  <si>
    <t>Rak Piring</t>
  </si>
  <si>
    <t>Keranjang Aksesoris</t>
  </si>
  <si>
    <t>Sikat Toilet</t>
  </si>
  <si>
    <t>Ember</t>
  </si>
  <si>
    <t>Sepeda Motor BeAT Lama</t>
  </si>
  <si>
    <t>Sepeda Motor Revo</t>
  </si>
  <si>
    <t>Sepeda Motor Fit X</t>
  </si>
  <si>
    <t>Sepeda Motor BeAT Baru</t>
  </si>
  <si>
    <t>Lampu Studio</t>
  </si>
  <si>
    <t>Camera DSLR Canon 550d</t>
  </si>
  <si>
    <t>Flash Meter</t>
  </si>
  <si>
    <t>Tripod</t>
  </si>
  <si>
    <t>Backgraound Holder</t>
  </si>
  <si>
    <t>Kunci Gembok</t>
  </si>
  <si>
    <t>Frame X-Banner</t>
  </si>
  <si>
    <t>Timbangan Barang 20 Kg</t>
  </si>
  <si>
    <t>Sapu Lidi</t>
  </si>
  <si>
    <t>Kipas Angin</t>
  </si>
  <si>
    <t>Flashdisk</t>
  </si>
  <si>
    <t>Keset Toilet</t>
  </si>
  <si>
    <t>Kabel BOX  CS-15</t>
  </si>
  <si>
    <t>Bracket wall</t>
  </si>
  <si>
    <t>Gembok</t>
  </si>
  <si>
    <t>Memory sandisk</t>
  </si>
  <si>
    <t>Kunci Pass</t>
  </si>
  <si>
    <t>Lantai 3 MS</t>
  </si>
  <si>
    <t>Keranjang Besi Minuman gelas</t>
  </si>
  <si>
    <t>Ruang Meeting</t>
  </si>
  <si>
    <t>Papan Tulis Besar</t>
  </si>
  <si>
    <t>Meja Besa Meeting</t>
  </si>
  <si>
    <t>TV LCD Dinding Polytron</t>
  </si>
  <si>
    <t>Ruang Owner</t>
  </si>
  <si>
    <t>Meja Kerja</t>
  </si>
  <si>
    <t>Lemari Buku</t>
  </si>
  <si>
    <t>Ruang Finance &amp; Accounting</t>
  </si>
  <si>
    <t>Febby</t>
  </si>
  <si>
    <t>Laptop Asus X441N</t>
  </si>
  <si>
    <t xml:space="preserve">Camera Hilvision + Power supply </t>
  </si>
  <si>
    <t>Laptop Lenovo</t>
  </si>
  <si>
    <t>Brankas</t>
  </si>
  <si>
    <t>Harddisk CCTV</t>
  </si>
  <si>
    <t>Alfa Protect KAP 3kg</t>
  </si>
  <si>
    <t>camera CCTV</t>
  </si>
  <si>
    <t>DVR CCTV</t>
  </si>
  <si>
    <t>Penggaris Besi</t>
  </si>
  <si>
    <t>HP Nokia c3</t>
  </si>
  <si>
    <t>HP Huawei Y541-U02</t>
  </si>
  <si>
    <t>HP ZTE</t>
  </si>
  <si>
    <t>Tanggal Perolehan</t>
  </si>
  <si>
    <t>Laptop Compaq</t>
  </si>
  <si>
    <t>Laptop Asus A454</t>
  </si>
  <si>
    <t xml:space="preserve">Terminal </t>
  </si>
  <si>
    <t>Nilai Buku (Nilai Residu)</t>
  </si>
  <si>
    <t>Peralatan (Equipment)</t>
  </si>
  <si>
    <t>Rak Interior MS 4</t>
  </si>
  <si>
    <t>Umur Ekonomis(tahun)</t>
  </si>
  <si>
    <t>Total Penyusutan</t>
  </si>
  <si>
    <t>Penyusutan/hari</t>
  </si>
  <si>
    <t>jumlah hari</t>
  </si>
  <si>
    <t>pertanggal</t>
  </si>
  <si>
    <t>Perlengkapan (Supplies)</t>
  </si>
  <si>
    <t>Set CCTV</t>
  </si>
  <si>
    <t>Photography</t>
  </si>
  <si>
    <t>Komunikasi</t>
  </si>
  <si>
    <t xml:space="preserve">kantor - Sambungan listrik </t>
  </si>
  <si>
    <t>Kantor - penyimpanan file</t>
  </si>
  <si>
    <t xml:space="preserve">Cetak - Printer Dot Metrix </t>
  </si>
  <si>
    <t>Umur Ekonomis(hari)</t>
  </si>
  <si>
    <t>Total nilai Equipment 17 jan 2018</t>
  </si>
  <si>
    <t>Total nilai Supplies 17 jan 2018</t>
  </si>
  <si>
    <t>Equipment</t>
  </si>
  <si>
    <t>Kendaraan</t>
  </si>
  <si>
    <t>Mobil Grandmax</t>
  </si>
  <si>
    <t>kendaraan</t>
  </si>
  <si>
    <t>Sewa dibayar dimuka</t>
  </si>
  <si>
    <t>bagunan</t>
  </si>
  <si>
    <t>Beban sewa dibayar dimuka Singgasana RND</t>
  </si>
  <si>
    <t>Beban sewa dibayar dimuka MS 6</t>
  </si>
  <si>
    <t>Beban sewa dibayar dimuka MS 4</t>
  </si>
  <si>
    <t>rak</t>
  </si>
  <si>
    <t>lama</t>
  </si>
  <si>
    <t>Kursi Kayu</t>
  </si>
  <si>
    <t>Adaptor Monitor</t>
  </si>
  <si>
    <t>set computer</t>
  </si>
  <si>
    <t>MS 6</t>
  </si>
  <si>
    <t>Rak (1.5x0.6x2.4)</t>
  </si>
  <si>
    <t>Rak (4x6)</t>
  </si>
  <si>
    <t>Rak (4x4)</t>
  </si>
  <si>
    <t>Tv polytron</t>
  </si>
  <si>
    <t>meeting room MS</t>
  </si>
  <si>
    <t>TV</t>
  </si>
  <si>
    <t>tv</t>
  </si>
  <si>
    <t>AC LG</t>
  </si>
  <si>
    <t>sewa bayar dimuka</t>
  </si>
  <si>
    <t>Peny.eq</t>
  </si>
  <si>
    <t>HP siemens C59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</si>
</sst>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[$Rp-421]* #,##0_-;\-[$Rp-421]* #,##0_-;_-[$Rp-421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left" vertical="top"/>
    </xf>
    <xf numFmtId="164" fontId="1" fillId="2" borderId="0" xfId="1" applyNumberFormat="1" applyFont="1" applyFill="1"/>
    <xf numFmtId="164" fontId="0" fillId="0" borderId="0" xfId="1" applyNumberFormat="1" applyFont="1"/>
    <xf numFmtId="15" fontId="0" fillId="0" borderId="0" xfId="0" applyNumberFormat="1"/>
    <xf numFmtId="164" fontId="0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0" fontId="0" fillId="0" borderId="0" xfId="0" applyNumberFormat="1"/>
    <xf numFmtId="0" fontId="1" fillId="2" borderId="0" xfId="1" applyNumberFormat="1" applyFont="1" applyFill="1"/>
    <xf numFmtId="165" fontId="1" fillId="2" borderId="0" xfId="1" applyNumberFormat="1" applyFont="1" applyFill="1"/>
    <xf numFmtId="165" fontId="0" fillId="0" borderId="0" xfId="1" applyNumberFormat="1" applyFont="1"/>
    <xf numFmtId="165" fontId="0" fillId="0" borderId="0" xfId="1" applyNumberFormat="1" applyFont="1" applyFill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3" borderId="0" xfId="1" applyNumberFormat="1" applyFont="1" applyFill="1"/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9"/>
  <sheetViews>
    <sheetView tabSelected="1" topLeftCell="N1" workbookViewId="0">
      <pane ySplit="2" topLeftCell="A3" activePane="bottomLeft" state="frozen"/>
      <selection pane="bottomLeft" activeCell="U9" sqref="U9"/>
    </sheetView>
  </sheetViews>
  <sheetFormatPr defaultRowHeight="15" x14ac:dyDescent="0.25"/>
  <cols>
    <col min="1" max="1" width="5.5703125" bestFit="1" customWidth="1"/>
    <col min="2" max="2" width="12.28515625" style="1" customWidth="1"/>
    <col min="3" max="3" width="33.5703125" customWidth="1"/>
    <col min="4" max="4" width="6.140625" style="13" bestFit="1" customWidth="1"/>
    <col min="5" max="5" width="19.140625" style="20" customWidth="1"/>
    <col min="6" max="6" width="16.5703125" style="20" hidden="1" customWidth="1"/>
    <col min="7" max="7" width="15.85546875" style="13" hidden="1" customWidth="1"/>
    <col min="8" max="8" width="14" style="13" hidden="1" customWidth="1"/>
    <col min="9" max="9" width="12.85546875" style="20" hidden="1" customWidth="1"/>
    <col min="10" max="10" width="0" hidden="1" customWidth="1"/>
    <col min="11" max="11" width="10.28515625" style="17" hidden="1" customWidth="1"/>
    <col min="12" max="12" width="15.42578125" style="20" hidden="1" customWidth="1"/>
    <col min="13" max="13" width="16.7109375" style="20" hidden="1" customWidth="1"/>
    <col min="15" max="15" width="26.42578125" bestFit="1" customWidth="1"/>
    <col min="17" max="17" width="24.85546875" bestFit="1" customWidth="1"/>
    <col min="19" max="19" width="23" bestFit="1" customWidth="1"/>
    <col min="20" max="20" width="9.85546875" bestFit="1" customWidth="1"/>
    <col min="21" max="21" width="30.5703125" bestFit="1" customWidth="1"/>
    <col min="22" max="22" width="28.28515625" bestFit="1" customWidth="1"/>
  </cols>
  <sheetData>
    <row r="2" spans="1:23" ht="34.5" customHeight="1" x14ac:dyDescent="0.25">
      <c r="A2" s="28" t="s">
        <v>0</v>
      </c>
      <c r="B2" s="27" t="s">
        <v>148</v>
      </c>
      <c r="C2" s="28" t="s">
        <v>1</v>
      </c>
      <c r="D2" s="29" t="s">
        <v>2</v>
      </c>
      <c r="E2" s="30" t="s">
        <v>3</v>
      </c>
      <c r="F2" s="19" t="s">
        <v>4</v>
      </c>
      <c r="G2" s="12" t="s">
        <v>155</v>
      </c>
      <c r="H2" s="12" t="s">
        <v>167</v>
      </c>
      <c r="I2" s="19" t="s">
        <v>157</v>
      </c>
      <c r="J2" s="12" t="s">
        <v>159</v>
      </c>
      <c r="K2" s="18" t="s">
        <v>158</v>
      </c>
      <c r="L2" s="19" t="s">
        <v>156</v>
      </c>
      <c r="M2" s="19" t="s">
        <v>152</v>
      </c>
      <c r="N2" s="28" t="s">
        <v>5</v>
      </c>
      <c r="O2" s="28" t="s">
        <v>6</v>
      </c>
      <c r="P2" s="28" t="s">
        <v>7</v>
      </c>
      <c r="Q2" s="31" t="s">
        <v>8</v>
      </c>
      <c r="R2" s="28"/>
      <c r="S2" s="28" t="s">
        <v>9</v>
      </c>
      <c r="T2" s="28" t="s">
        <v>10</v>
      </c>
      <c r="U2" s="32" t="s">
        <v>168</v>
      </c>
      <c r="V2" s="32" t="s">
        <v>169</v>
      </c>
      <c r="W2" s="33" t="s">
        <v>173</v>
      </c>
    </row>
    <row r="3" spans="1:23" x14ac:dyDescent="0.25">
      <c r="A3">
        <v>1</v>
      </c>
      <c r="B3" s="1">
        <v>42735</v>
      </c>
      <c r="C3" t="s">
        <v>11</v>
      </c>
      <c r="D3" s="13">
        <v>1</v>
      </c>
      <c r="E3" s="20">
        <v>880000</v>
      </c>
      <c r="F3" s="20">
        <f>(E3*D3)</f>
        <v>880000</v>
      </c>
      <c r="G3" s="13">
        <v>5</v>
      </c>
      <c r="H3" s="13">
        <f>(365*G3)</f>
        <v>1825</v>
      </c>
      <c r="I3" s="20">
        <f>(F3/H3)</f>
        <v>482.1917808219178</v>
      </c>
      <c r="J3" s="14">
        <v>43123</v>
      </c>
      <c r="K3" s="17">
        <f>(J3-B3)</f>
        <v>388</v>
      </c>
      <c r="L3" s="20">
        <f>(K3*I3)</f>
        <v>187090.4109589041</v>
      </c>
      <c r="M3" s="20">
        <f>(F3-L3)</f>
        <v>692909.58904109593</v>
      </c>
      <c r="N3" t="s">
        <v>12</v>
      </c>
      <c r="P3" t="s">
        <v>13</v>
      </c>
      <c r="Q3" t="s">
        <v>14</v>
      </c>
      <c r="S3" t="s">
        <v>153</v>
      </c>
      <c r="U3" s="24"/>
      <c r="V3" s="24"/>
    </row>
    <row r="4" spans="1:23" x14ac:dyDescent="0.25">
      <c r="A4">
        <v>2</v>
      </c>
      <c r="B4" s="1">
        <v>42735</v>
      </c>
      <c r="C4" t="s">
        <v>15</v>
      </c>
      <c r="D4" s="13">
        <v>1</v>
      </c>
      <c r="E4" s="20">
        <v>126000</v>
      </c>
      <c r="F4" s="20">
        <f t="shared" ref="F4:F67" si="0">(E4*D4)</f>
        <v>126000</v>
      </c>
      <c r="G4" s="13">
        <v>5</v>
      </c>
      <c r="H4" s="13">
        <f t="shared" ref="H4:H67" si="1">(365*G4)</f>
        <v>1825</v>
      </c>
      <c r="I4" s="20">
        <f t="shared" ref="I4:I67" si="2">(F4/H4)</f>
        <v>69.041095890410958</v>
      </c>
      <c r="J4" s="14">
        <v>43123</v>
      </c>
      <c r="K4" s="17">
        <f>(J4-B4)</f>
        <v>388</v>
      </c>
      <c r="L4" s="20">
        <f t="shared" ref="L4:L67" si="3">(K4*I4)</f>
        <v>26787.945205479453</v>
      </c>
      <c r="M4" s="20">
        <f t="shared" ref="M4:M67" si="4">(F4-L4)</f>
        <v>99212.054794520547</v>
      </c>
      <c r="N4" t="s">
        <v>12</v>
      </c>
      <c r="P4" t="s">
        <v>13</v>
      </c>
      <c r="Q4" t="s">
        <v>14</v>
      </c>
      <c r="S4" t="s">
        <v>153</v>
      </c>
    </row>
    <row r="5" spans="1:23" x14ac:dyDescent="0.25">
      <c r="B5" s="1">
        <v>42735</v>
      </c>
      <c r="C5" t="s">
        <v>16</v>
      </c>
      <c r="D5" s="13">
        <v>1</v>
      </c>
      <c r="E5" s="20">
        <v>65000</v>
      </c>
      <c r="F5" s="20">
        <f t="shared" si="0"/>
        <v>65000</v>
      </c>
      <c r="G5" s="13">
        <v>5</v>
      </c>
      <c r="H5" s="13">
        <f t="shared" si="1"/>
        <v>1825</v>
      </c>
      <c r="I5" s="20">
        <f t="shared" si="2"/>
        <v>35.61643835616438</v>
      </c>
      <c r="J5" s="14">
        <v>43123</v>
      </c>
      <c r="K5" s="17">
        <f>(J5-B5)</f>
        <v>388</v>
      </c>
      <c r="L5" s="20">
        <f t="shared" si="3"/>
        <v>13819.17808219178</v>
      </c>
      <c r="M5" s="20">
        <f t="shared" si="4"/>
        <v>51180.821917808222</v>
      </c>
      <c r="N5" t="s">
        <v>12</v>
      </c>
      <c r="P5" t="s">
        <v>13</v>
      </c>
      <c r="Q5" t="s">
        <v>14</v>
      </c>
      <c r="S5" t="s">
        <v>153</v>
      </c>
      <c r="U5" s="22"/>
    </row>
    <row r="6" spans="1:23" x14ac:dyDescent="0.25">
      <c r="B6" s="1">
        <v>42735</v>
      </c>
      <c r="C6" t="s">
        <v>17</v>
      </c>
      <c r="D6" s="13">
        <v>1</v>
      </c>
      <c r="E6" s="20">
        <v>2000000</v>
      </c>
      <c r="F6" s="20">
        <f t="shared" si="0"/>
        <v>2000000</v>
      </c>
      <c r="G6" s="13">
        <v>5</v>
      </c>
      <c r="H6" s="13">
        <f t="shared" si="1"/>
        <v>1825</v>
      </c>
      <c r="I6" s="20">
        <f t="shared" si="2"/>
        <v>1095.8904109589041</v>
      </c>
      <c r="J6" s="14">
        <v>43123</v>
      </c>
      <c r="K6" s="17">
        <f>(J6-B6)</f>
        <v>388</v>
      </c>
      <c r="L6" s="20">
        <f t="shared" si="3"/>
        <v>425205.47945205477</v>
      </c>
      <c r="M6" s="20">
        <f t="shared" si="4"/>
        <v>1574794.5205479453</v>
      </c>
      <c r="N6" t="s">
        <v>12</v>
      </c>
      <c r="P6" t="s">
        <v>13</v>
      </c>
      <c r="Q6" t="s">
        <v>14</v>
      </c>
      <c r="S6" t="s">
        <v>153</v>
      </c>
    </row>
    <row r="7" spans="1:23" x14ac:dyDescent="0.25">
      <c r="B7" s="1">
        <v>42735</v>
      </c>
      <c r="C7" t="s">
        <v>11</v>
      </c>
      <c r="D7" s="13">
        <v>1</v>
      </c>
      <c r="E7" s="20">
        <v>880000</v>
      </c>
      <c r="F7" s="20">
        <f t="shared" si="0"/>
        <v>880000</v>
      </c>
      <c r="G7" s="13">
        <v>5</v>
      </c>
      <c r="H7" s="13">
        <f t="shared" si="1"/>
        <v>1825</v>
      </c>
      <c r="I7" s="20">
        <f t="shared" si="2"/>
        <v>482.1917808219178</v>
      </c>
      <c r="J7" s="14">
        <v>43123</v>
      </c>
      <c r="K7" s="17">
        <f>(J7-B7)</f>
        <v>388</v>
      </c>
      <c r="L7" s="20">
        <f t="shared" si="3"/>
        <v>187090.4109589041</v>
      </c>
      <c r="M7" s="20">
        <f t="shared" si="4"/>
        <v>692909.58904109593</v>
      </c>
      <c r="N7" t="s">
        <v>12</v>
      </c>
      <c r="P7" t="s">
        <v>18</v>
      </c>
      <c r="Q7" t="s">
        <v>14</v>
      </c>
      <c r="S7" t="s">
        <v>153</v>
      </c>
    </row>
    <row r="8" spans="1:23" x14ac:dyDescent="0.25">
      <c r="B8" s="1">
        <v>42735</v>
      </c>
      <c r="C8" t="s">
        <v>11</v>
      </c>
      <c r="D8" s="13">
        <v>1</v>
      </c>
      <c r="E8" s="20">
        <v>880000</v>
      </c>
      <c r="F8" s="20">
        <f t="shared" si="0"/>
        <v>880000</v>
      </c>
      <c r="G8" s="13">
        <v>5</v>
      </c>
      <c r="H8" s="13">
        <f t="shared" si="1"/>
        <v>1825</v>
      </c>
      <c r="I8" s="20">
        <f t="shared" si="2"/>
        <v>482.1917808219178</v>
      </c>
      <c r="J8" s="14">
        <v>43123</v>
      </c>
      <c r="K8" s="17">
        <f>(J8-B8)</f>
        <v>388</v>
      </c>
      <c r="L8" s="20">
        <f t="shared" si="3"/>
        <v>187090.4109589041</v>
      </c>
      <c r="M8" s="20">
        <f t="shared" si="4"/>
        <v>692909.58904109593</v>
      </c>
      <c r="N8" t="s">
        <v>12</v>
      </c>
      <c r="P8" t="s">
        <v>18</v>
      </c>
      <c r="Q8" t="s">
        <v>14</v>
      </c>
      <c r="S8" t="s">
        <v>153</v>
      </c>
    </row>
    <row r="9" spans="1:23" x14ac:dyDescent="0.25">
      <c r="B9" s="1">
        <v>42735</v>
      </c>
      <c r="C9" t="s">
        <v>15</v>
      </c>
      <c r="D9" s="13">
        <v>1</v>
      </c>
      <c r="E9" s="20">
        <v>100000</v>
      </c>
      <c r="F9" s="20">
        <f t="shared" si="0"/>
        <v>100000</v>
      </c>
      <c r="G9" s="13">
        <v>5</v>
      </c>
      <c r="H9" s="13">
        <f t="shared" si="1"/>
        <v>1825</v>
      </c>
      <c r="I9" s="20">
        <f t="shared" si="2"/>
        <v>54.794520547945204</v>
      </c>
      <c r="J9" s="14">
        <v>43123</v>
      </c>
      <c r="K9" s="17">
        <f>(J9-B9)</f>
        <v>388</v>
      </c>
      <c r="L9" s="20">
        <f t="shared" si="3"/>
        <v>21260.273972602739</v>
      </c>
      <c r="M9" s="20">
        <f t="shared" si="4"/>
        <v>78739.726027397264</v>
      </c>
      <c r="N9" t="s">
        <v>12</v>
      </c>
      <c r="P9" t="s">
        <v>18</v>
      </c>
      <c r="Q9" t="s">
        <v>14</v>
      </c>
      <c r="S9" t="s">
        <v>153</v>
      </c>
    </row>
    <row r="10" spans="1:23" x14ac:dyDescent="0.25">
      <c r="B10" s="1">
        <v>42735</v>
      </c>
      <c r="C10" t="s">
        <v>16</v>
      </c>
      <c r="D10" s="13">
        <v>1</v>
      </c>
      <c r="E10" s="20">
        <v>65000</v>
      </c>
      <c r="F10" s="20">
        <f t="shared" si="0"/>
        <v>65000</v>
      </c>
      <c r="G10" s="13">
        <v>5</v>
      </c>
      <c r="H10" s="13">
        <f t="shared" si="1"/>
        <v>1825</v>
      </c>
      <c r="I10" s="20">
        <f t="shared" si="2"/>
        <v>35.61643835616438</v>
      </c>
      <c r="J10" s="14">
        <v>43123</v>
      </c>
      <c r="K10" s="17">
        <f>(J10-B10)</f>
        <v>388</v>
      </c>
      <c r="L10" s="20">
        <f t="shared" si="3"/>
        <v>13819.17808219178</v>
      </c>
      <c r="M10" s="20">
        <f t="shared" si="4"/>
        <v>51180.821917808222</v>
      </c>
      <c r="N10" t="s">
        <v>12</v>
      </c>
      <c r="P10" t="s">
        <v>18</v>
      </c>
      <c r="Q10" t="s">
        <v>14</v>
      </c>
      <c r="S10" t="s">
        <v>153</v>
      </c>
    </row>
    <row r="11" spans="1:23" x14ac:dyDescent="0.25">
      <c r="B11" s="1">
        <v>42735</v>
      </c>
      <c r="C11" t="s">
        <v>19</v>
      </c>
      <c r="D11" s="13">
        <v>1</v>
      </c>
      <c r="E11" s="20">
        <v>2000000</v>
      </c>
      <c r="F11" s="20">
        <f t="shared" si="0"/>
        <v>2000000</v>
      </c>
      <c r="G11" s="13">
        <v>5</v>
      </c>
      <c r="H11" s="13">
        <f t="shared" si="1"/>
        <v>1825</v>
      </c>
      <c r="I11" s="20">
        <f t="shared" si="2"/>
        <v>1095.8904109589041</v>
      </c>
      <c r="J11" s="14">
        <v>43123</v>
      </c>
      <c r="K11" s="17">
        <f>(J11-B11)</f>
        <v>388</v>
      </c>
      <c r="L11" s="20">
        <f t="shared" si="3"/>
        <v>425205.47945205477</v>
      </c>
      <c r="M11" s="20">
        <f t="shared" si="4"/>
        <v>1574794.5205479453</v>
      </c>
      <c r="N11" t="s">
        <v>12</v>
      </c>
      <c r="P11" t="s">
        <v>18</v>
      </c>
      <c r="Q11" t="s">
        <v>14</v>
      </c>
      <c r="S11" t="s">
        <v>153</v>
      </c>
    </row>
    <row r="12" spans="1:23" x14ac:dyDescent="0.25">
      <c r="B12" s="1">
        <v>42735</v>
      </c>
      <c r="C12" t="s">
        <v>11</v>
      </c>
      <c r="D12" s="13">
        <v>1</v>
      </c>
      <c r="E12" s="20">
        <v>880000</v>
      </c>
      <c r="F12" s="20">
        <f t="shared" si="0"/>
        <v>880000</v>
      </c>
      <c r="G12" s="13">
        <v>5</v>
      </c>
      <c r="H12" s="13">
        <f t="shared" si="1"/>
        <v>1825</v>
      </c>
      <c r="I12" s="20">
        <f t="shared" si="2"/>
        <v>482.1917808219178</v>
      </c>
      <c r="J12" s="14">
        <v>43123</v>
      </c>
      <c r="K12" s="17">
        <f>(J12-B12)</f>
        <v>388</v>
      </c>
      <c r="L12" s="20">
        <f t="shared" si="3"/>
        <v>187090.4109589041</v>
      </c>
      <c r="M12" s="20">
        <f t="shared" si="4"/>
        <v>692909.58904109593</v>
      </c>
      <c r="N12" t="s">
        <v>12</v>
      </c>
      <c r="P12" t="s">
        <v>18</v>
      </c>
      <c r="Q12" t="s">
        <v>14</v>
      </c>
      <c r="S12" t="s">
        <v>153</v>
      </c>
    </row>
    <row r="13" spans="1:23" x14ac:dyDescent="0.25">
      <c r="B13" s="1">
        <v>42735</v>
      </c>
      <c r="C13" t="s">
        <v>20</v>
      </c>
      <c r="D13" s="13">
        <v>3</v>
      </c>
      <c r="E13" s="20">
        <v>51000</v>
      </c>
      <c r="F13" s="20">
        <f t="shared" si="0"/>
        <v>153000</v>
      </c>
      <c r="G13" s="13">
        <v>4</v>
      </c>
      <c r="H13" s="13">
        <f t="shared" si="1"/>
        <v>1460</v>
      </c>
      <c r="I13" s="20">
        <f t="shared" si="2"/>
        <v>104.79452054794521</v>
      </c>
      <c r="J13" s="14">
        <v>43123</v>
      </c>
      <c r="K13" s="17">
        <f>(J13-B13)</f>
        <v>388</v>
      </c>
      <c r="L13" s="20">
        <f t="shared" si="3"/>
        <v>40660.273972602743</v>
      </c>
      <c r="M13" s="20">
        <f t="shared" si="4"/>
        <v>112339.72602739726</v>
      </c>
      <c r="N13" t="s">
        <v>12</v>
      </c>
      <c r="Q13" t="s">
        <v>164</v>
      </c>
      <c r="S13" t="s">
        <v>153</v>
      </c>
    </row>
    <row r="14" spans="1:23" x14ac:dyDescent="0.25">
      <c r="B14" s="1">
        <v>42945</v>
      </c>
      <c r="C14" t="s">
        <v>21</v>
      </c>
      <c r="D14" s="13">
        <v>1</v>
      </c>
      <c r="E14" s="20">
        <v>175000</v>
      </c>
      <c r="F14" s="20">
        <f t="shared" si="0"/>
        <v>175000</v>
      </c>
      <c r="G14" s="13">
        <v>1</v>
      </c>
      <c r="H14" s="13">
        <f t="shared" si="1"/>
        <v>365</v>
      </c>
      <c r="I14" s="20">
        <f t="shared" si="2"/>
        <v>479.45205479452056</v>
      </c>
      <c r="J14" s="14">
        <v>43123</v>
      </c>
      <c r="K14" s="17">
        <f>(J14-B14)</f>
        <v>178</v>
      </c>
      <c r="L14" s="20">
        <f t="shared" si="3"/>
        <v>85342.465753424665</v>
      </c>
      <c r="M14" s="20">
        <f t="shared" si="4"/>
        <v>89657.534246575335</v>
      </c>
      <c r="N14" t="s">
        <v>12</v>
      </c>
      <c r="P14" t="s">
        <v>13</v>
      </c>
      <c r="Q14" t="s">
        <v>165</v>
      </c>
      <c r="S14" t="s">
        <v>160</v>
      </c>
      <c r="V14" s="22"/>
    </row>
    <row r="15" spans="1:23" x14ac:dyDescent="0.25">
      <c r="B15" s="1">
        <v>42369</v>
      </c>
      <c r="C15" t="s">
        <v>22</v>
      </c>
      <c r="D15" s="13">
        <v>1</v>
      </c>
      <c r="E15" s="20">
        <v>1950000</v>
      </c>
      <c r="F15" s="20">
        <f t="shared" si="0"/>
        <v>1950000</v>
      </c>
      <c r="G15" s="13">
        <v>5</v>
      </c>
      <c r="H15" s="13">
        <f t="shared" si="1"/>
        <v>1825</v>
      </c>
      <c r="I15" s="20">
        <f t="shared" si="2"/>
        <v>1068.4931506849316</v>
      </c>
      <c r="J15" s="14">
        <v>43123</v>
      </c>
      <c r="K15" s="17">
        <f>(J15-B15)</f>
        <v>754</v>
      </c>
      <c r="L15" s="20">
        <f t="shared" si="3"/>
        <v>805643.83561643842</v>
      </c>
      <c r="M15" s="20">
        <f t="shared" si="4"/>
        <v>1144356.1643835616</v>
      </c>
      <c r="N15" t="s">
        <v>12</v>
      </c>
      <c r="P15" t="s">
        <v>13</v>
      </c>
      <c r="Q15" t="s">
        <v>166</v>
      </c>
      <c r="S15" t="s">
        <v>153</v>
      </c>
    </row>
    <row r="16" spans="1:23" x14ac:dyDescent="0.25">
      <c r="B16" s="1">
        <v>43080</v>
      </c>
      <c r="C16" t="s">
        <v>23</v>
      </c>
      <c r="D16" s="13">
        <v>1</v>
      </c>
      <c r="E16" s="20">
        <v>30000</v>
      </c>
      <c r="F16" s="20">
        <f t="shared" si="0"/>
        <v>30000</v>
      </c>
      <c r="G16" s="13">
        <v>1</v>
      </c>
      <c r="H16" s="13">
        <f t="shared" si="1"/>
        <v>365</v>
      </c>
      <c r="I16" s="20">
        <f t="shared" si="2"/>
        <v>82.191780821917803</v>
      </c>
      <c r="J16" s="14">
        <v>43123</v>
      </c>
      <c r="K16" s="17">
        <f>(J16-B16)</f>
        <v>43</v>
      </c>
      <c r="L16" s="20">
        <f t="shared" si="3"/>
        <v>3534.2465753424653</v>
      </c>
      <c r="M16" s="20">
        <f t="shared" si="4"/>
        <v>26465.753424657534</v>
      </c>
      <c r="N16" t="s">
        <v>12</v>
      </c>
      <c r="P16" t="s">
        <v>13</v>
      </c>
      <c r="S16" t="s">
        <v>160</v>
      </c>
    </row>
    <row r="17" spans="2:19" x14ac:dyDescent="0.25">
      <c r="B17" s="1">
        <v>43054</v>
      </c>
      <c r="C17" t="s">
        <v>24</v>
      </c>
      <c r="D17" s="13">
        <v>1</v>
      </c>
      <c r="E17" s="20">
        <v>18600</v>
      </c>
      <c r="F17" s="20">
        <f t="shared" si="0"/>
        <v>18600</v>
      </c>
      <c r="G17" s="13">
        <v>1</v>
      </c>
      <c r="H17" s="13">
        <f t="shared" si="1"/>
        <v>365</v>
      </c>
      <c r="I17" s="20">
        <f t="shared" si="2"/>
        <v>50.958904109589042</v>
      </c>
      <c r="J17" s="14">
        <v>43123</v>
      </c>
      <c r="K17" s="17">
        <f>(J17-B17)</f>
        <v>69</v>
      </c>
      <c r="L17" s="20">
        <f t="shared" si="3"/>
        <v>3516.1643835616437</v>
      </c>
      <c r="M17" s="20">
        <f t="shared" si="4"/>
        <v>15083.835616438357</v>
      </c>
      <c r="N17" t="s">
        <v>12</v>
      </c>
      <c r="P17" t="s">
        <v>13</v>
      </c>
      <c r="S17" t="s">
        <v>160</v>
      </c>
    </row>
    <row r="18" spans="2:19" x14ac:dyDescent="0.25">
      <c r="B18" s="1">
        <v>42369</v>
      </c>
      <c r="C18" t="s">
        <v>25</v>
      </c>
      <c r="D18" s="13">
        <v>2</v>
      </c>
      <c r="E18" s="20">
        <v>15000</v>
      </c>
      <c r="F18" s="20">
        <f t="shared" si="0"/>
        <v>30000</v>
      </c>
      <c r="G18" s="13">
        <v>1</v>
      </c>
      <c r="H18" s="13">
        <f t="shared" si="1"/>
        <v>365</v>
      </c>
      <c r="I18" s="20">
        <f t="shared" si="2"/>
        <v>82.191780821917803</v>
      </c>
      <c r="J18" s="14">
        <v>43123</v>
      </c>
      <c r="K18" s="17">
        <f>(J18-B18)</f>
        <v>754</v>
      </c>
      <c r="L18" s="20">
        <f t="shared" si="3"/>
        <v>61972.602739726026</v>
      </c>
      <c r="M18" s="20">
        <v>0</v>
      </c>
      <c r="N18" t="s">
        <v>12</v>
      </c>
      <c r="P18" t="s">
        <v>13</v>
      </c>
      <c r="S18" t="s">
        <v>160</v>
      </c>
    </row>
    <row r="19" spans="2:19" x14ac:dyDescent="0.25">
      <c r="B19" s="1">
        <v>42735</v>
      </c>
      <c r="C19" t="s">
        <v>26</v>
      </c>
      <c r="D19" s="13">
        <v>1</v>
      </c>
      <c r="E19" s="20">
        <v>155000</v>
      </c>
      <c r="F19" s="20">
        <f t="shared" si="0"/>
        <v>155000</v>
      </c>
      <c r="G19" s="13">
        <v>1</v>
      </c>
      <c r="H19" s="13">
        <f t="shared" si="1"/>
        <v>365</v>
      </c>
      <c r="I19" s="20">
        <f t="shared" si="2"/>
        <v>424.65753424657532</v>
      </c>
      <c r="J19" s="14">
        <v>43123</v>
      </c>
      <c r="K19" s="17">
        <f>(J19-B19)</f>
        <v>388</v>
      </c>
      <c r="L19" s="20">
        <f t="shared" si="3"/>
        <v>164767.12328767122</v>
      </c>
      <c r="M19" s="20">
        <v>0</v>
      </c>
      <c r="N19" t="s">
        <v>12</v>
      </c>
      <c r="P19" t="s">
        <v>13</v>
      </c>
      <c r="Q19" t="s">
        <v>27</v>
      </c>
      <c r="S19" t="s">
        <v>160</v>
      </c>
    </row>
    <row r="20" spans="2:19" x14ac:dyDescent="0.25">
      <c r="B20" s="1">
        <v>42735</v>
      </c>
      <c r="C20" t="s">
        <v>28</v>
      </c>
      <c r="D20" s="13">
        <v>1</v>
      </c>
      <c r="E20" s="20">
        <v>70000</v>
      </c>
      <c r="F20" s="20">
        <f t="shared" si="0"/>
        <v>70000</v>
      </c>
      <c r="G20" s="13">
        <v>4</v>
      </c>
      <c r="H20" s="13">
        <f t="shared" si="1"/>
        <v>1460</v>
      </c>
      <c r="I20" s="20">
        <f t="shared" si="2"/>
        <v>47.945205479452056</v>
      </c>
      <c r="J20" s="14">
        <v>43123</v>
      </c>
      <c r="K20" s="17">
        <f>(J20-B20)</f>
        <v>388</v>
      </c>
      <c r="L20" s="20">
        <f t="shared" si="3"/>
        <v>18602.739726027397</v>
      </c>
      <c r="M20" s="20">
        <f t="shared" si="4"/>
        <v>51397.260273972599</v>
      </c>
      <c r="N20" t="s">
        <v>12</v>
      </c>
      <c r="P20" t="s">
        <v>18</v>
      </c>
      <c r="Q20" t="s">
        <v>29</v>
      </c>
      <c r="S20" t="s">
        <v>153</v>
      </c>
    </row>
    <row r="21" spans="2:19" x14ac:dyDescent="0.25">
      <c r="B21" s="1">
        <v>42735</v>
      </c>
      <c r="C21" t="s">
        <v>28</v>
      </c>
      <c r="D21" s="13">
        <v>1</v>
      </c>
      <c r="E21" s="20">
        <v>70000</v>
      </c>
      <c r="F21" s="20">
        <f t="shared" si="0"/>
        <v>70000</v>
      </c>
      <c r="G21" s="13">
        <v>4</v>
      </c>
      <c r="H21" s="13">
        <f t="shared" si="1"/>
        <v>1460</v>
      </c>
      <c r="I21" s="20">
        <f t="shared" si="2"/>
        <v>47.945205479452056</v>
      </c>
      <c r="J21" s="14">
        <v>43123</v>
      </c>
      <c r="K21" s="17">
        <f>(J21-B21)</f>
        <v>388</v>
      </c>
      <c r="L21" s="20">
        <f t="shared" si="3"/>
        <v>18602.739726027397</v>
      </c>
      <c r="M21" s="20">
        <f t="shared" si="4"/>
        <v>51397.260273972599</v>
      </c>
      <c r="N21" t="s">
        <v>12</v>
      </c>
      <c r="P21" t="s">
        <v>13</v>
      </c>
      <c r="Q21" t="s">
        <v>29</v>
      </c>
      <c r="S21" t="s">
        <v>153</v>
      </c>
    </row>
    <row r="22" spans="2:19" x14ac:dyDescent="0.25">
      <c r="B22" s="1">
        <v>42735</v>
      </c>
      <c r="C22" t="s">
        <v>30</v>
      </c>
      <c r="D22" s="13">
        <v>1</v>
      </c>
      <c r="E22" s="20">
        <v>75000</v>
      </c>
      <c r="F22" s="20">
        <f t="shared" si="0"/>
        <v>75000</v>
      </c>
      <c r="G22" s="13">
        <v>1</v>
      </c>
      <c r="H22" s="13">
        <f t="shared" si="1"/>
        <v>365</v>
      </c>
      <c r="I22" s="20">
        <f t="shared" si="2"/>
        <v>205.47945205479451</v>
      </c>
      <c r="J22" s="14">
        <v>43123</v>
      </c>
      <c r="K22" s="17">
        <f>(J22-B22)</f>
        <v>388</v>
      </c>
      <c r="L22" s="20">
        <f t="shared" si="3"/>
        <v>79726.027397260274</v>
      </c>
      <c r="M22" s="20">
        <v>0</v>
      </c>
      <c r="N22" t="s">
        <v>12</v>
      </c>
      <c r="O22" t="s">
        <v>31</v>
      </c>
      <c r="S22" t="s">
        <v>160</v>
      </c>
    </row>
    <row r="23" spans="2:19" x14ac:dyDescent="0.25">
      <c r="B23" s="1">
        <v>42735</v>
      </c>
      <c r="C23" t="s">
        <v>149</v>
      </c>
      <c r="D23" s="13">
        <v>1</v>
      </c>
      <c r="E23" s="20">
        <v>3000000</v>
      </c>
      <c r="F23" s="20">
        <f t="shared" si="0"/>
        <v>3000000</v>
      </c>
      <c r="G23" s="13">
        <v>5</v>
      </c>
      <c r="H23" s="13">
        <f t="shared" si="1"/>
        <v>1825</v>
      </c>
      <c r="I23" s="20">
        <f t="shared" si="2"/>
        <v>1643.8356164383561</v>
      </c>
      <c r="J23" s="14">
        <v>43123</v>
      </c>
      <c r="K23" s="17">
        <f>(J23-B23)</f>
        <v>388</v>
      </c>
      <c r="L23" s="20">
        <f t="shared" si="3"/>
        <v>637808.21917808219</v>
      </c>
      <c r="M23" s="20">
        <f t="shared" si="4"/>
        <v>2362191.7808219176</v>
      </c>
      <c r="N23" t="s">
        <v>12</v>
      </c>
      <c r="O23" t="s">
        <v>31</v>
      </c>
      <c r="S23" t="s">
        <v>153</v>
      </c>
    </row>
    <row r="24" spans="2:19" x14ac:dyDescent="0.25">
      <c r="B24" s="1">
        <v>42735</v>
      </c>
      <c r="C24" t="s">
        <v>11</v>
      </c>
      <c r="D24" s="13">
        <v>2</v>
      </c>
      <c r="E24" s="20">
        <v>880000</v>
      </c>
      <c r="F24" s="20">
        <f t="shared" si="0"/>
        <v>1760000</v>
      </c>
      <c r="G24" s="13">
        <v>5</v>
      </c>
      <c r="H24" s="13">
        <f t="shared" si="1"/>
        <v>1825</v>
      </c>
      <c r="I24" s="20">
        <f t="shared" si="2"/>
        <v>964.38356164383561</v>
      </c>
      <c r="J24" s="14">
        <v>43123</v>
      </c>
      <c r="K24" s="17">
        <f>(J24-B24)</f>
        <v>388</v>
      </c>
      <c r="L24" s="20">
        <f t="shared" si="3"/>
        <v>374180.82191780821</v>
      </c>
      <c r="M24" s="20">
        <f t="shared" si="4"/>
        <v>1385819.1780821919</v>
      </c>
      <c r="N24" t="s">
        <v>12</v>
      </c>
      <c r="O24" t="s">
        <v>31</v>
      </c>
      <c r="Q24" t="s">
        <v>14</v>
      </c>
      <c r="S24" t="s">
        <v>153</v>
      </c>
    </row>
    <row r="25" spans="2:19" x14ac:dyDescent="0.25">
      <c r="B25" s="1">
        <v>42735</v>
      </c>
      <c r="C25" t="s">
        <v>19</v>
      </c>
      <c r="D25" s="13">
        <v>1</v>
      </c>
      <c r="E25" s="20">
        <v>2000000</v>
      </c>
      <c r="F25" s="20">
        <f t="shared" si="0"/>
        <v>2000000</v>
      </c>
      <c r="G25" s="13">
        <v>5</v>
      </c>
      <c r="H25" s="13">
        <f t="shared" si="1"/>
        <v>1825</v>
      </c>
      <c r="I25" s="20">
        <f t="shared" si="2"/>
        <v>1095.8904109589041</v>
      </c>
      <c r="J25" s="14">
        <v>43123</v>
      </c>
      <c r="K25" s="17">
        <f>(J25-B25)</f>
        <v>388</v>
      </c>
      <c r="L25" s="20">
        <f t="shared" si="3"/>
        <v>425205.47945205477</v>
      </c>
      <c r="M25" s="20">
        <f t="shared" si="4"/>
        <v>1574794.5205479453</v>
      </c>
      <c r="N25" t="s">
        <v>12</v>
      </c>
      <c r="O25" t="s">
        <v>31</v>
      </c>
      <c r="Q25" t="s">
        <v>14</v>
      </c>
      <c r="S25" t="s">
        <v>153</v>
      </c>
    </row>
    <row r="26" spans="2:19" x14ac:dyDescent="0.25">
      <c r="B26" s="1">
        <v>42735</v>
      </c>
      <c r="C26" t="s">
        <v>32</v>
      </c>
      <c r="D26" s="13">
        <v>1</v>
      </c>
      <c r="E26" s="20">
        <v>2500000</v>
      </c>
      <c r="F26" s="20">
        <f t="shared" si="0"/>
        <v>2500000</v>
      </c>
      <c r="G26" s="13">
        <v>5</v>
      </c>
      <c r="H26" s="13">
        <f t="shared" si="1"/>
        <v>1825</v>
      </c>
      <c r="I26" s="20">
        <f t="shared" si="2"/>
        <v>1369.8630136986301</v>
      </c>
      <c r="J26" s="14">
        <v>43123</v>
      </c>
      <c r="K26" s="17">
        <f>(J26-B26)</f>
        <v>388</v>
      </c>
      <c r="L26" s="20">
        <f t="shared" si="3"/>
        <v>531506.84931506845</v>
      </c>
      <c r="M26" s="20">
        <f t="shared" si="4"/>
        <v>1968493.1506849315</v>
      </c>
      <c r="N26" t="s">
        <v>12</v>
      </c>
      <c r="O26" t="s">
        <v>31</v>
      </c>
      <c r="Q26" t="s">
        <v>14</v>
      </c>
      <c r="S26" t="s">
        <v>153</v>
      </c>
    </row>
    <row r="27" spans="2:19" x14ac:dyDescent="0.25">
      <c r="B27" s="1">
        <v>42735</v>
      </c>
      <c r="C27" t="s">
        <v>15</v>
      </c>
      <c r="D27" s="13">
        <v>2</v>
      </c>
      <c r="E27" s="20">
        <v>126000</v>
      </c>
      <c r="F27" s="20">
        <f t="shared" si="0"/>
        <v>252000</v>
      </c>
      <c r="G27" s="13">
        <v>5</v>
      </c>
      <c r="H27" s="13">
        <f t="shared" si="1"/>
        <v>1825</v>
      </c>
      <c r="I27" s="20">
        <f t="shared" si="2"/>
        <v>138.08219178082192</v>
      </c>
      <c r="J27" s="14">
        <v>43123</v>
      </c>
      <c r="K27" s="17">
        <f>(J27-B27)</f>
        <v>388</v>
      </c>
      <c r="L27" s="20">
        <f t="shared" si="3"/>
        <v>53575.890410958906</v>
      </c>
      <c r="M27" s="20">
        <f t="shared" si="4"/>
        <v>198424.10958904109</v>
      </c>
      <c r="N27" t="s">
        <v>12</v>
      </c>
      <c r="O27" t="s">
        <v>31</v>
      </c>
      <c r="Q27" t="s">
        <v>14</v>
      </c>
      <c r="S27" t="s">
        <v>153</v>
      </c>
    </row>
    <row r="28" spans="2:19" x14ac:dyDescent="0.25">
      <c r="B28" s="1">
        <v>42735</v>
      </c>
      <c r="C28" t="s">
        <v>33</v>
      </c>
      <c r="D28" s="13">
        <v>2</v>
      </c>
      <c r="E28" s="20">
        <v>65000</v>
      </c>
      <c r="F28" s="20">
        <f t="shared" si="0"/>
        <v>130000</v>
      </c>
      <c r="G28" s="13">
        <v>5</v>
      </c>
      <c r="H28" s="13">
        <f t="shared" si="1"/>
        <v>1825</v>
      </c>
      <c r="I28" s="20">
        <f t="shared" si="2"/>
        <v>71.232876712328761</v>
      </c>
      <c r="J28" s="14">
        <v>43123</v>
      </c>
      <c r="K28" s="17">
        <f>(J28-B28)</f>
        <v>388</v>
      </c>
      <c r="L28" s="20">
        <f t="shared" si="3"/>
        <v>27638.35616438356</v>
      </c>
      <c r="M28" s="20">
        <f t="shared" si="4"/>
        <v>102361.64383561644</v>
      </c>
      <c r="N28" t="s">
        <v>12</v>
      </c>
      <c r="O28" t="s">
        <v>31</v>
      </c>
      <c r="Q28" t="s">
        <v>14</v>
      </c>
      <c r="S28" t="s">
        <v>153</v>
      </c>
    </row>
    <row r="29" spans="2:19" x14ac:dyDescent="0.25">
      <c r="B29" s="1">
        <v>42735</v>
      </c>
      <c r="C29" t="s">
        <v>24</v>
      </c>
      <c r="D29" s="13">
        <v>1</v>
      </c>
      <c r="E29" s="20">
        <v>18600</v>
      </c>
      <c r="F29" s="20">
        <f t="shared" si="0"/>
        <v>18600</v>
      </c>
      <c r="G29" s="13">
        <v>1</v>
      </c>
      <c r="H29" s="13">
        <f t="shared" si="1"/>
        <v>365</v>
      </c>
      <c r="I29" s="20">
        <f t="shared" si="2"/>
        <v>50.958904109589042</v>
      </c>
      <c r="J29" s="14">
        <v>43123</v>
      </c>
      <c r="K29" s="17">
        <f>(J29-B29)</f>
        <v>388</v>
      </c>
      <c r="L29" s="20">
        <f t="shared" si="3"/>
        <v>19772.054794520547</v>
      </c>
      <c r="M29" s="20">
        <v>0</v>
      </c>
      <c r="N29" t="s">
        <v>12</v>
      </c>
      <c r="O29" t="s">
        <v>31</v>
      </c>
      <c r="S29" t="s">
        <v>160</v>
      </c>
    </row>
    <row r="30" spans="2:19" x14ac:dyDescent="0.25">
      <c r="B30" s="1">
        <v>42735</v>
      </c>
      <c r="C30" t="s">
        <v>20</v>
      </c>
      <c r="D30" s="13">
        <v>4</v>
      </c>
      <c r="E30" s="20">
        <v>51000</v>
      </c>
      <c r="F30" s="20">
        <f t="shared" si="0"/>
        <v>204000</v>
      </c>
      <c r="G30" s="13">
        <v>4</v>
      </c>
      <c r="H30" s="13">
        <f t="shared" si="1"/>
        <v>1460</v>
      </c>
      <c r="I30" s="20">
        <f t="shared" si="2"/>
        <v>139.72602739726028</v>
      </c>
      <c r="J30" s="14">
        <v>43123</v>
      </c>
      <c r="K30" s="17">
        <f>(J30-B30)</f>
        <v>388</v>
      </c>
      <c r="L30" s="20">
        <f t="shared" si="3"/>
        <v>54213.698630136991</v>
      </c>
      <c r="M30" s="20">
        <f t="shared" si="4"/>
        <v>149786.30136986301</v>
      </c>
      <c r="N30" t="s">
        <v>12</v>
      </c>
      <c r="O30" t="s">
        <v>31</v>
      </c>
      <c r="Q30" t="s">
        <v>164</v>
      </c>
      <c r="S30" t="s">
        <v>153</v>
      </c>
    </row>
    <row r="31" spans="2:19" x14ac:dyDescent="0.25">
      <c r="B31" s="1">
        <v>43116</v>
      </c>
      <c r="C31" t="s">
        <v>25</v>
      </c>
      <c r="D31" s="13">
        <v>1</v>
      </c>
      <c r="E31" s="20">
        <v>2500</v>
      </c>
      <c r="F31" s="20">
        <f t="shared" si="0"/>
        <v>2500</v>
      </c>
      <c r="G31" s="13">
        <v>1</v>
      </c>
      <c r="H31" s="13">
        <f t="shared" si="1"/>
        <v>365</v>
      </c>
      <c r="I31" s="20">
        <f t="shared" si="2"/>
        <v>6.8493150684931505</v>
      </c>
      <c r="J31" s="14">
        <v>43123</v>
      </c>
      <c r="K31" s="17">
        <f>(J31-B31)</f>
        <v>7</v>
      </c>
      <c r="L31" s="20">
        <f t="shared" si="3"/>
        <v>47.945205479452056</v>
      </c>
      <c r="M31" s="20">
        <f t="shared" si="4"/>
        <v>2452.0547945205481</v>
      </c>
      <c r="N31" t="s">
        <v>12</v>
      </c>
      <c r="O31" t="s">
        <v>31</v>
      </c>
      <c r="S31" t="s">
        <v>160</v>
      </c>
    </row>
    <row r="32" spans="2:19" x14ac:dyDescent="0.25">
      <c r="B32" s="1">
        <v>42735</v>
      </c>
      <c r="C32" t="s">
        <v>34</v>
      </c>
      <c r="D32" s="13">
        <v>2</v>
      </c>
      <c r="E32" s="20">
        <v>10000</v>
      </c>
      <c r="F32" s="20">
        <f t="shared" si="0"/>
        <v>20000</v>
      </c>
      <c r="G32" s="13">
        <v>1</v>
      </c>
      <c r="H32" s="13">
        <f t="shared" si="1"/>
        <v>365</v>
      </c>
      <c r="I32" s="20">
        <f t="shared" si="2"/>
        <v>54.794520547945204</v>
      </c>
      <c r="J32" s="14">
        <v>43123</v>
      </c>
      <c r="K32" s="17">
        <f>(J32-B32)</f>
        <v>388</v>
      </c>
      <c r="L32" s="20">
        <f t="shared" si="3"/>
        <v>21260.273972602739</v>
      </c>
      <c r="M32" s="20">
        <v>0</v>
      </c>
      <c r="N32" t="s">
        <v>12</v>
      </c>
      <c r="O32" t="s">
        <v>31</v>
      </c>
      <c r="S32" t="s">
        <v>160</v>
      </c>
    </row>
    <row r="33" spans="2:19" x14ac:dyDescent="0.25">
      <c r="B33" s="1">
        <v>42735</v>
      </c>
      <c r="C33" t="s">
        <v>28</v>
      </c>
      <c r="D33" s="13">
        <v>4</v>
      </c>
      <c r="E33" s="20">
        <v>70000</v>
      </c>
      <c r="F33" s="20">
        <f t="shared" si="0"/>
        <v>280000</v>
      </c>
      <c r="G33" s="13">
        <v>4</v>
      </c>
      <c r="H33" s="13">
        <f t="shared" si="1"/>
        <v>1460</v>
      </c>
      <c r="I33" s="20">
        <f t="shared" si="2"/>
        <v>191.78082191780823</v>
      </c>
      <c r="J33" s="14">
        <v>43123</v>
      </c>
      <c r="K33" s="17">
        <f>(J33-B33)</f>
        <v>388</v>
      </c>
      <c r="L33" s="20">
        <f t="shared" si="3"/>
        <v>74410.95890410959</v>
      </c>
      <c r="M33" s="20">
        <f t="shared" si="4"/>
        <v>205589.0410958904</v>
      </c>
      <c r="N33" t="s">
        <v>12</v>
      </c>
      <c r="O33" t="s">
        <v>31</v>
      </c>
      <c r="S33" t="s">
        <v>153</v>
      </c>
    </row>
    <row r="34" spans="2:19" x14ac:dyDescent="0.25">
      <c r="B34" s="1">
        <v>42735</v>
      </c>
      <c r="C34" t="s">
        <v>35</v>
      </c>
      <c r="D34" s="13">
        <v>1</v>
      </c>
      <c r="E34" s="20">
        <v>125100</v>
      </c>
      <c r="F34" s="20">
        <f t="shared" si="0"/>
        <v>125100</v>
      </c>
      <c r="G34" s="13">
        <v>4</v>
      </c>
      <c r="H34" s="13">
        <f t="shared" si="1"/>
        <v>1460</v>
      </c>
      <c r="I34" s="20">
        <f t="shared" si="2"/>
        <v>85.68493150684931</v>
      </c>
      <c r="J34" s="14">
        <v>43123</v>
      </c>
      <c r="K34" s="17">
        <f>(J34-B34)</f>
        <v>388</v>
      </c>
      <c r="L34" s="20">
        <f t="shared" si="3"/>
        <v>33245.753424657531</v>
      </c>
      <c r="M34" s="20">
        <f t="shared" si="4"/>
        <v>91854.246575342462</v>
      </c>
      <c r="N34" t="s">
        <v>12</v>
      </c>
      <c r="O34" t="s">
        <v>31</v>
      </c>
      <c r="Q34" t="s">
        <v>50</v>
      </c>
      <c r="S34" t="s">
        <v>153</v>
      </c>
    </row>
    <row r="35" spans="2:19" x14ac:dyDescent="0.25">
      <c r="B35" s="1">
        <v>42813</v>
      </c>
      <c r="C35" t="s">
        <v>36</v>
      </c>
      <c r="D35" s="13">
        <v>1</v>
      </c>
      <c r="E35" s="20">
        <v>56400</v>
      </c>
      <c r="F35" s="20">
        <f t="shared" si="0"/>
        <v>56400</v>
      </c>
      <c r="G35" s="13">
        <v>1</v>
      </c>
      <c r="H35" s="13">
        <f t="shared" si="1"/>
        <v>365</v>
      </c>
      <c r="I35" s="20">
        <f t="shared" si="2"/>
        <v>154.52054794520549</v>
      </c>
      <c r="J35" s="14">
        <v>43123</v>
      </c>
      <c r="K35" s="17">
        <f>(J35-B35)</f>
        <v>310</v>
      </c>
      <c r="L35" s="20">
        <f t="shared" si="3"/>
        <v>47901.369863013701</v>
      </c>
      <c r="M35" s="20">
        <f t="shared" si="4"/>
        <v>8498.6301369862995</v>
      </c>
      <c r="N35" t="s">
        <v>12</v>
      </c>
      <c r="O35" t="s">
        <v>31</v>
      </c>
      <c r="S35" t="s">
        <v>160</v>
      </c>
    </row>
    <row r="36" spans="2:19" x14ac:dyDescent="0.25">
      <c r="B36" s="1">
        <v>42735</v>
      </c>
      <c r="C36" t="s">
        <v>26</v>
      </c>
      <c r="D36" s="13">
        <v>4</v>
      </c>
      <c r="E36" s="20">
        <v>155000</v>
      </c>
      <c r="F36" s="20">
        <f t="shared" si="0"/>
        <v>620000</v>
      </c>
      <c r="G36" s="13">
        <v>1</v>
      </c>
      <c r="H36" s="13">
        <f t="shared" si="1"/>
        <v>365</v>
      </c>
      <c r="I36" s="20">
        <f t="shared" si="2"/>
        <v>1698.6301369863013</v>
      </c>
      <c r="J36" s="14">
        <v>43123</v>
      </c>
      <c r="K36" s="17">
        <f>(J36-B36)</f>
        <v>388</v>
      </c>
      <c r="L36" s="20">
        <f t="shared" si="3"/>
        <v>659068.49315068487</v>
      </c>
      <c r="M36" s="20">
        <v>0</v>
      </c>
      <c r="N36" t="s">
        <v>12</v>
      </c>
      <c r="O36" t="s">
        <v>31</v>
      </c>
      <c r="S36" t="s">
        <v>160</v>
      </c>
    </row>
    <row r="37" spans="2:19" x14ac:dyDescent="0.25">
      <c r="B37" s="1">
        <v>42735</v>
      </c>
      <c r="C37" t="s">
        <v>37</v>
      </c>
      <c r="D37" s="13">
        <v>2</v>
      </c>
      <c r="E37" s="20">
        <v>150000</v>
      </c>
      <c r="F37" s="20">
        <f t="shared" si="0"/>
        <v>300000</v>
      </c>
      <c r="G37" s="13">
        <v>4</v>
      </c>
      <c r="H37" s="13">
        <f t="shared" si="1"/>
        <v>1460</v>
      </c>
      <c r="I37" s="20">
        <f t="shared" si="2"/>
        <v>205.47945205479451</v>
      </c>
      <c r="J37" s="14">
        <v>43123</v>
      </c>
      <c r="K37" s="17">
        <f>(J37-B37)</f>
        <v>388</v>
      </c>
      <c r="L37" s="20">
        <f t="shared" si="3"/>
        <v>79726.027397260274</v>
      </c>
      <c r="M37" s="20">
        <f t="shared" si="4"/>
        <v>220273.97260273973</v>
      </c>
      <c r="N37" t="s">
        <v>12</v>
      </c>
      <c r="O37" t="s">
        <v>31</v>
      </c>
      <c r="Q37" t="s">
        <v>163</v>
      </c>
      <c r="S37" t="s">
        <v>153</v>
      </c>
    </row>
    <row r="38" spans="2:19" x14ac:dyDescent="0.25">
      <c r="B38" s="1">
        <v>42735</v>
      </c>
      <c r="C38" t="s">
        <v>11</v>
      </c>
      <c r="D38" s="13">
        <v>2</v>
      </c>
      <c r="E38" s="20">
        <v>880000</v>
      </c>
      <c r="F38" s="20">
        <f t="shared" si="0"/>
        <v>1760000</v>
      </c>
      <c r="G38" s="13">
        <v>5</v>
      </c>
      <c r="H38" s="13">
        <f t="shared" si="1"/>
        <v>1825</v>
      </c>
      <c r="I38" s="20">
        <f t="shared" si="2"/>
        <v>964.38356164383561</v>
      </c>
      <c r="J38" s="14">
        <v>43123</v>
      </c>
      <c r="K38" s="17">
        <f>(J38-B38)</f>
        <v>388</v>
      </c>
      <c r="L38" s="20">
        <f t="shared" si="3"/>
        <v>374180.82191780821</v>
      </c>
      <c r="M38" s="20">
        <f t="shared" si="4"/>
        <v>1385819.1780821919</v>
      </c>
      <c r="N38" t="s">
        <v>12</v>
      </c>
      <c r="O38" t="s">
        <v>38</v>
      </c>
      <c r="Q38" t="s">
        <v>14</v>
      </c>
      <c r="S38" t="s">
        <v>153</v>
      </c>
    </row>
    <row r="39" spans="2:19" x14ac:dyDescent="0.25">
      <c r="B39" s="1">
        <v>42735</v>
      </c>
      <c r="C39" t="s">
        <v>19</v>
      </c>
      <c r="D39" s="13">
        <v>2</v>
      </c>
      <c r="E39" s="20">
        <v>2000000</v>
      </c>
      <c r="F39" s="20">
        <f t="shared" si="0"/>
        <v>4000000</v>
      </c>
      <c r="G39" s="13">
        <v>5</v>
      </c>
      <c r="H39" s="13">
        <f t="shared" si="1"/>
        <v>1825</v>
      </c>
      <c r="I39" s="20">
        <f t="shared" si="2"/>
        <v>2191.7808219178082</v>
      </c>
      <c r="J39" s="14">
        <v>43123</v>
      </c>
      <c r="K39" s="17">
        <f>(J39-B39)</f>
        <v>388</v>
      </c>
      <c r="L39" s="20">
        <f t="shared" si="3"/>
        <v>850410.95890410955</v>
      </c>
      <c r="M39" s="20">
        <f t="shared" si="4"/>
        <v>3149589.0410958906</v>
      </c>
      <c r="N39" t="s">
        <v>12</v>
      </c>
      <c r="O39" t="s">
        <v>38</v>
      </c>
      <c r="Q39" t="s">
        <v>14</v>
      </c>
      <c r="S39" t="s">
        <v>153</v>
      </c>
    </row>
    <row r="40" spans="2:19" x14ac:dyDescent="0.25">
      <c r="B40" s="1">
        <v>42735</v>
      </c>
      <c r="C40" t="s">
        <v>16</v>
      </c>
      <c r="D40" s="13">
        <v>2</v>
      </c>
      <c r="E40" s="20">
        <v>65000</v>
      </c>
      <c r="F40" s="20">
        <f t="shared" si="0"/>
        <v>130000</v>
      </c>
      <c r="G40" s="13">
        <v>5</v>
      </c>
      <c r="H40" s="13">
        <f t="shared" si="1"/>
        <v>1825</v>
      </c>
      <c r="I40" s="20">
        <f t="shared" si="2"/>
        <v>71.232876712328761</v>
      </c>
      <c r="J40" s="14">
        <v>43123</v>
      </c>
      <c r="K40" s="17">
        <f>(J40-B40)</f>
        <v>388</v>
      </c>
      <c r="L40" s="20">
        <f t="shared" si="3"/>
        <v>27638.35616438356</v>
      </c>
      <c r="M40" s="20">
        <f t="shared" si="4"/>
        <v>102361.64383561644</v>
      </c>
      <c r="N40" t="s">
        <v>12</v>
      </c>
      <c r="O40" t="s">
        <v>38</v>
      </c>
      <c r="Q40" t="s">
        <v>14</v>
      </c>
      <c r="S40" t="s">
        <v>153</v>
      </c>
    </row>
    <row r="41" spans="2:19" x14ac:dyDescent="0.25">
      <c r="B41" s="1">
        <v>42735</v>
      </c>
      <c r="C41" t="s">
        <v>15</v>
      </c>
      <c r="D41" s="13">
        <v>2</v>
      </c>
      <c r="E41" s="20">
        <v>126000</v>
      </c>
      <c r="F41" s="20">
        <f t="shared" si="0"/>
        <v>252000</v>
      </c>
      <c r="G41" s="13">
        <v>5</v>
      </c>
      <c r="H41" s="13">
        <f t="shared" si="1"/>
        <v>1825</v>
      </c>
      <c r="I41" s="20">
        <f t="shared" si="2"/>
        <v>138.08219178082192</v>
      </c>
      <c r="J41" s="14">
        <v>43123</v>
      </c>
      <c r="K41" s="17">
        <f>(J41-B41)</f>
        <v>388</v>
      </c>
      <c r="L41" s="20">
        <f t="shared" si="3"/>
        <v>53575.890410958906</v>
      </c>
      <c r="M41" s="20">
        <f t="shared" si="4"/>
        <v>198424.10958904109</v>
      </c>
      <c r="N41" t="s">
        <v>12</v>
      </c>
      <c r="O41" t="s">
        <v>38</v>
      </c>
      <c r="Q41" t="s">
        <v>14</v>
      </c>
      <c r="S41" t="s">
        <v>153</v>
      </c>
    </row>
    <row r="42" spans="2:19" x14ac:dyDescent="0.25">
      <c r="B42" s="1">
        <v>42735</v>
      </c>
      <c r="C42" t="s">
        <v>39</v>
      </c>
      <c r="D42" s="13">
        <v>1</v>
      </c>
      <c r="E42" s="20">
        <v>2200000</v>
      </c>
      <c r="F42" s="20">
        <f t="shared" si="0"/>
        <v>2200000</v>
      </c>
      <c r="G42" s="13">
        <v>5</v>
      </c>
      <c r="H42" s="13">
        <f t="shared" si="1"/>
        <v>1825</v>
      </c>
      <c r="I42" s="20">
        <f t="shared" si="2"/>
        <v>1205.4794520547946</v>
      </c>
      <c r="J42" s="14">
        <v>43123</v>
      </c>
      <c r="K42" s="17">
        <f>(J42-B42)</f>
        <v>388</v>
      </c>
      <c r="L42" s="20">
        <f t="shared" si="3"/>
        <v>467726.0273972603</v>
      </c>
      <c r="M42" s="20">
        <f t="shared" si="4"/>
        <v>1732273.9726027397</v>
      </c>
      <c r="N42" t="s">
        <v>12</v>
      </c>
      <c r="O42" t="s">
        <v>38</v>
      </c>
      <c r="Q42" t="s">
        <v>166</v>
      </c>
      <c r="S42" t="s">
        <v>153</v>
      </c>
    </row>
    <row r="43" spans="2:19" x14ac:dyDescent="0.25">
      <c r="B43" s="1">
        <v>42627</v>
      </c>
      <c r="C43" t="s">
        <v>138</v>
      </c>
      <c r="D43" s="13">
        <v>1</v>
      </c>
      <c r="E43" s="20">
        <v>3290000</v>
      </c>
      <c r="F43" s="20">
        <f t="shared" si="0"/>
        <v>3290000</v>
      </c>
      <c r="G43" s="13">
        <v>5</v>
      </c>
      <c r="H43" s="13">
        <f t="shared" si="1"/>
        <v>1825</v>
      </c>
      <c r="I43" s="20">
        <f t="shared" si="2"/>
        <v>1802.7397260273972</v>
      </c>
      <c r="J43" s="14">
        <v>43123</v>
      </c>
      <c r="K43" s="17">
        <f>(J43-B43)</f>
        <v>496</v>
      </c>
      <c r="L43" s="20">
        <f t="shared" si="3"/>
        <v>894158.90410958906</v>
      </c>
      <c r="M43" s="20">
        <f t="shared" si="4"/>
        <v>2395841.0958904112</v>
      </c>
      <c r="N43" t="s">
        <v>12</v>
      </c>
      <c r="O43" t="s">
        <v>38</v>
      </c>
      <c r="P43" t="s">
        <v>40</v>
      </c>
      <c r="S43" t="s">
        <v>153</v>
      </c>
    </row>
    <row r="44" spans="2:19" x14ac:dyDescent="0.25">
      <c r="B44" s="1">
        <v>42735</v>
      </c>
      <c r="C44" t="s">
        <v>20</v>
      </c>
      <c r="D44" s="13">
        <v>1</v>
      </c>
      <c r="E44" s="20">
        <v>51000</v>
      </c>
      <c r="F44" s="20">
        <f t="shared" si="0"/>
        <v>51000</v>
      </c>
      <c r="G44" s="13">
        <v>4</v>
      </c>
      <c r="H44" s="13">
        <f t="shared" si="1"/>
        <v>1460</v>
      </c>
      <c r="I44" s="20">
        <f t="shared" si="2"/>
        <v>34.93150684931507</v>
      </c>
      <c r="J44" s="14">
        <v>43123</v>
      </c>
      <c r="K44" s="17">
        <f>(J44-B44)</f>
        <v>388</v>
      </c>
      <c r="L44" s="20">
        <f t="shared" si="3"/>
        <v>13553.424657534248</v>
      </c>
      <c r="M44" s="20">
        <f t="shared" si="4"/>
        <v>37446.575342465752</v>
      </c>
      <c r="N44" t="s">
        <v>12</v>
      </c>
      <c r="O44" t="s">
        <v>38</v>
      </c>
      <c r="P44" t="s">
        <v>40</v>
      </c>
      <c r="Q44" t="s">
        <v>164</v>
      </c>
      <c r="S44" t="s">
        <v>153</v>
      </c>
    </row>
    <row r="45" spans="2:19" x14ac:dyDescent="0.25">
      <c r="B45" s="1">
        <v>42735</v>
      </c>
      <c r="C45" t="s">
        <v>41</v>
      </c>
      <c r="D45" s="13">
        <v>1</v>
      </c>
      <c r="E45" s="20">
        <v>442000</v>
      </c>
      <c r="F45" s="20">
        <f t="shared" si="0"/>
        <v>442000</v>
      </c>
      <c r="G45" s="13">
        <v>5</v>
      </c>
      <c r="H45" s="13">
        <f t="shared" si="1"/>
        <v>1825</v>
      </c>
      <c r="I45" s="20">
        <f t="shared" si="2"/>
        <v>242.1917808219178</v>
      </c>
      <c r="J45" s="14">
        <v>43123</v>
      </c>
      <c r="K45" s="17">
        <f>(J45-B45)</f>
        <v>388</v>
      </c>
      <c r="L45" s="20">
        <f t="shared" si="3"/>
        <v>93970.410958904104</v>
      </c>
      <c r="M45" s="20">
        <f t="shared" si="4"/>
        <v>348029.58904109593</v>
      </c>
      <c r="N45" t="s">
        <v>12</v>
      </c>
      <c r="O45" t="s">
        <v>38</v>
      </c>
      <c r="S45" t="s">
        <v>153</v>
      </c>
    </row>
    <row r="46" spans="2:19" x14ac:dyDescent="0.25">
      <c r="B46" s="1">
        <v>42884</v>
      </c>
      <c r="C46" t="s">
        <v>42</v>
      </c>
      <c r="D46" s="13">
        <v>1</v>
      </c>
      <c r="E46" s="20">
        <v>1000000</v>
      </c>
      <c r="F46" s="20">
        <f t="shared" si="0"/>
        <v>1000000</v>
      </c>
      <c r="G46" s="13">
        <v>4</v>
      </c>
      <c r="H46" s="13">
        <f t="shared" si="1"/>
        <v>1460</v>
      </c>
      <c r="I46" s="20">
        <f t="shared" si="2"/>
        <v>684.93150684931504</v>
      </c>
      <c r="J46" s="14">
        <v>43123</v>
      </c>
      <c r="K46" s="17">
        <f>(J46-B46)</f>
        <v>239</v>
      </c>
      <c r="L46" s="20">
        <f t="shared" si="3"/>
        <v>163698.63013698629</v>
      </c>
      <c r="M46" s="20">
        <f t="shared" si="4"/>
        <v>836301.36986301374</v>
      </c>
      <c r="N46" t="s">
        <v>12</v>
      </c>
      <c r="O46" t="s">
        <v>31</v>
      </c>
      <c r="Q46" t="s">
        <v>163</v>
      </c>
      <c r="S46" t="s">
        <v>153</v>
      </c>
    </row>
    <row r="47" spans="2:19" x14ac:dyDescent="0.25">
      <c r="B47" s="1">
        <v>42735</v>
      </c>
      <c r="C47" t="s">
        <v>43</v>
      </c>
      <c r="D47" s="13">
        <v>1</v>
      </c>
      <c r="E47" s="20">
        <v>250000</v>
      </c>
      <c r="F47" s="20">
        <f t="shared" si="0"/>
        <v>250000</v>
      </c>
      <c r="G47" s="13">
        <v>4</v>
      </c>
      <c r="H47" s="13">
        <f t="shared" si="1"/>
        <v>1460</v>
      </c>
      <c r="I47" s="20">
        <f t="shared" si="2"/>
        <v>171.23287671232876</v>
      </c>
      <c r="J47" s="14">
        <v>43123</v>
      </c>
      <c r="K47" s="17">
        <f>(J47-B47)</f>
        <v>388</v>
      </c>
      <c r="L47" s="20">
        <f t="shared" si="3"/>
        <v>66438.356164383556</v>
      </c>
      <c r="M47" s="20">
        <f t="shared" si="4"/>
        <v>183561.64383561644</v>
      </c>
      <c r="N47" t="s">
        <v>12</v>
      </c>
      <c r="O47" t="s">
        <v>31</v>
      </c>
      <c r="Q47" t="s">
        <v>163</v>
      </c>
      <c r="S47" t="s">
        <v>153</v>
      </c>
    </row>
    <row r="48" spans="2:19" x14ac:dyDescent="0.25">
      <c r="B48" s="1">
        <v>42835</v>
      </c>
      <c r="C48" t="s">
        <v>44</v>
      </c>
      <c r="D48" s="13">
        <v>1</v>
      </c>
      <c r="E48" s="21">
        <v>112500</v>
      </c>
      <c r="F48" s="20">
        <f t="shared" si="0"/>
        <v>112500</v>
      </c>
      <c r="G48" s="13">
        <v>5</v>
      </c>
      <c r="H48" s="13">
        <f t="shared" si="1"/>
        <v>1825</v>
      </c>
      <c r="I48" s="20">
        <f t="shared" si="2"/>
        <v>61.643835616438359</v>
      </c>
      <c r="J48" s="14">
        <v>43123</v>
      </c>
      <c r="K48" s="17">
        <f>(J48-B48)</f>
        <v>288</v>
      </c>
      <c r="L48" s="20">
        <f t="shared" si="3"/>
        <v>17753.424657534248</v>
      </c>
      <c r="M48" s="20">
        <f t="shared" si="4"/>
        <v>94746.575342465745</v>
      </c>
      <c r="N48" t="s">
        <v>12</v>
      </c>
      <c r="O48" t="s">
        <v>45</v>
      </c>
      <c r="S48" t="s">
        <v>153</v>
      </c>
    </row>
    <row r="49" spans="2:19" x14ac:dyDescent="0.25">
      <c r="B49" s="1">
        <v>42735</v>
      </c>
      <c r="C49" t="s">
        <v>11</v>
      </c>
      <c r="D49" s="13">
        <v>2</v>
      </c>
      <c r="E49" s="20">
        <v>880000</v>
      </c>
      <c r="F49" s="20">
        <f t="shared" si="0"/>
        <v>1760000</v>
      </c>
      <c r="G49" s="13">
        <v>5</v>
      </c>
      <c r="H49" s="13">
        <f t="shared" si="1"/>
        <v>1825</v>
      </c>
      <c r="I49" s="20">
        <f t="shared" si="2"/>
        <v>964.38356164383561</v>
      </c>
      <c r="J49" s="14">
        <v>43123</v>
      </c>
      <c r="K49" s="17">
        <f>(J49-B49)</f>
        <v>388</v>
      </c>
      <c r="L49" s="20">
        <f t="shared" si="3"/>
        <v>374180.82191780821</v>
      </c>
      <c r="M49" s="20">
        <f t="shared" si="4"/>
        <v>1385819.1780821919</v>
      </c>
      <c r="N49" t="s">
        <v>12</v>
      </c>
      <c r="O49" t="s">
        <v>45</v>
      </c>
      <c r="Q49" t="s">
        <v>14</v>
      </c>
      <c r="S49" t="s">
        <v>153</v>
      </c>
    </row>
    <row r="50" spans="2:19" x14ac:dyDescent="0.25">
      <c r="B50" s="1">
        <v>42735</v>
      </c>
      <c r="C50" t="s">
        <v>33</v>
      </c>
      <c r="D50" s="13">
        <v>2</v>
      </c>
      <c r="E50" s="20">
        <v>65000</v>
      </c>
      <c r="F50" s="20">
        <f t="shared" si="0"/>
        <v>130000</v>
      </c>
      <c r="G50" s="13">
        <v>5</v>
      </c>
      <c r="H50" s="13">
        <f t="shared" si="1"/>
        <v>1825</v>
      </c>
      <c r="I50" s="20">
        <f t="shared" si="2"/>
        <v>71.232876712328761</v>
      </c>
      <c r="J50" s="14">
        <v>43123</v>
      </c>
      <c r="K50" s="17">
        <f>(J50-B50)</f>
        <v>388</v>
      </c>
      <c r="L50" s="20">
        <f t="shared" si="3"/>
        <v>27638.35616438356</v>
      </c>
      <c r="M50" s="20">
        <f t="shared" si="4"/>
        <v>102361.64383561644</v>
      </c>
      <c r="N50" t="s">
        <v>12</v>
      </c>
      <c r="O50" t="s">
        <v>45</v>
      </c>
      <c r="Q50" t="s">
        <v>14</v>
      </c>
      <c r="S50" t="s">
        <v>153</v>
      </c>
    </row>
    <row r="51" spans="2:19" x14ac:dyDescent="0.25">
      <c r="B51" s="1">
        <v>42735</v>
      </c>
      <c r="C51" t="s">
        <v>19</v>
      </c>
      <c r="D51" s="13">
        <v>2</v>
      </c>
      <c r="E51" s="20">
        <v>2000000</v>
      </c>
      <c r="F51" s="20">
        <f t="shared" si="0"/>
        <v>4000000</v>
      </c>
      <c r="G51" s="13">
        <v>5</v>
      </c>
      <c r="H51" s="13">
        <f t="shared" si="1"/>
        <v>1825</v>
      </c>
      <c r="I51" s="20">
        <f t="shared" si="2"/>
        <v>2191.7808219178082</v>
      </c>
      <c r="J51" s="14">
        <v>43123</v>
      </c>
      <c r="K51" s="17">
        <f>(J51-B51)</f>
        <v>388</v>
      </c>
      <c r="L51" s="20">
        <f t="shared" si="3"/>
        <v>850410.95890410955</v>
      </c>
      <c r="M51" s="20">
        <f t="shared" si="4"/>
        <v>3149589.0410958906</v>
      </c>
      <c r="N51" t="s">
        <v>12</v>
      </c>
      <c r="O51" t="s">
        <v>45</v>
      </c>
      <c r="Q51" t="s">
        <v>14</v>
      </c>
      <c r="S51" t="s">
        <v>153</v>
      </c>
    </row>
    <row r="52" spans="2:19" x14ac:dyDescent="0.25">
      <c r="B52" s="1">
        <v>42735</v>
      </c>
      <c r="C52" t="s">
        <v>15</v>
      </c>
      <c r="D52" s="13">
        <v>2</v>
      </c>
      <c r="E52" s="20">
        <v>126000</v>
      </c>
      <c r="F52" s="20">
        <f t="shared" si="0"/>
        <v>252000</v>
      </c>
      <c r="G52" s="13">
        <v>5</v>
      </c>
      <c r="H52" s="13">
        <f t="shared" si="1"/>
        <v>1825</v>
      </c>
      <c r="I52" s="20">
        <f t="shared" si="2"/>
        <v>138.08219178082192</v>
      </c>
      <c r="J52" s="14">
        <v>43123</v>
      </c>
      <c r="K52" s="17">
        <f>(J52-B52)</f>
        <v>388</v>
      </c>
      <c r="L52" s="20">
        <f t="shared" si="3"/>
        <v>53575.890410958906</v>
      </c>
      <c r="M52" s="20">
        <f t="shared" si="4"/>
        <v>198424.10958904109</v>
      </c>
      <c r="N52" t="s">
        <v>12</v>
      </c>
      <c r="O52" t="s">
        <v>45</v>
      </c>
      <c r="Q52" t="s">
        <v>14</v>
      </c>
      <c r="S52" t="s">
        <v>153</v>
      </c>
    </row>
    <row r="53" spans="2:19" x14ac:dyDescent="0.25">
      <c r="B53" s="1">
        <v>42686</v>
      </c>
      <c r="C53" t="s">
        <v>46</v>
      </c>
      <c r="D53" s="13">
        <v>1</v>
      </c>
      <c r="E53" s="20">
        <v>2295000</v>
      </c>
      <c r="F53" s="20">
        <f t="shared" si="0"/>
        <v>2295000</v>
      </c>
      <c r="G53" s="13">
        <v>5</v>
      </c>
      <c r="H53" s="13">
        <f t="shared" si="1"/>
        <v>1825</v>
      </c>
      <c r="I53" s="20">
        <f t="shared" si="2"/>
        <v>1257.5342465753424</v>
      </c>
      <c r="J53" s="14">
        <v>43123</v>
      </c>
      <c r="K53" s="17">
        <f>(J53-B53)</f>
        <v>437</v>
      </c>
      <c r="L53" s="20">
        <f t="shared" si="3"/>
        <v>549542.46575342468</v>
      </c>
      <c r="M53" s="20">
        <f t="shared" si="4"/>
        <v>1745457.5342465753</v>
      </c>
      <c r="N53" t="s">
        <v>12</v>
      </c>
      <c r="O53" t="s">
        <v>45</v>
      </c>
      <c r="Q53" t="s">
        <v>166</v>
      </c>
      <c r="S53" t="s">
        <v>153</v>
      </c>
    </row>
    <row r="54" spans="2:19" x14ac:dyDescent="0.25">
      <c r="B54" s="1">
        <v>42735</v>
      </c>
      <c r="C54" t="s">
        <v>34</v>
      </c>
      <c r="D54" s="13">
        <v>2</v>
      </c>
      <c r="E54" s="20">
        <v>10000</v>
      </c>
      <c r="F54" s="20">
        <f t="shared" si="0"/>
        <v>20000</v>
      </c>
      <c r="G54" s="13">
        <v>1</v>
      </c>
      <c r="H54" s="13">
        <f t="shared" si="1"/>
        <v>365</v>
      </c>
      <c r="I54" s="20">
        <f t="shared" si="2"/>
        <v>54.794520547945204</v>
      </c>
      <c r="J54" s="14">
        <v>43123</v>
      </c>
      <c r="K54" s="17">
        <f>(J54-B54)</f>
        <v>388</v>
      </c>
      <c r="L54" s="20">
        <f t="shared" si="3"/>
        <v>21260.273972602739</v>
      </c>
      <c r="M54" s="20">
        <v>0</v>
      </c>
      <c r="N54" t="s">
        <v>12</v>
      </c>
      <c r="O54" t="s">
        <v>45</v>
      </c>
      <c r="S54" t="s">
        <v>160</v>
      </c>
    </row>
    <row r="55" spans="2:19" x14ac:dyDescent="0.25">
      <c r="B55" s="1">
        <v>42735</v>
      </c>
      <c r="C55" t="s">
        <v>20</v>
      </c>
      <c r="D55" s="13">
        <v>2</v>
      </c>
      <c r="E55" s="20">
        <v>51000</v>
      </c>
      <c r="F55" s="20">
        <f t="shared" si="0"/>
        <v>102000</v>
      </c>
      <c r="G55" s="13">
        <v>4</v>
      </c>
      <c r="H55" s="13">
        <f t="shared" si="1"/>
        <v>1460</v>
      </c>
      <c r="I55" s="20">
        <f t="shared" si="2"/>
        <v>69.863013698630141</v>
      </c>
      <c r="J55" s="14">
        <v>43123</v>
      </c>
      <c r="K55" s="17">
        <f>(J55-B55)</f>
        <v>388</v>
      </c>
      <c r="L55" s="20">
        <f t="shared" si="3"/>
        <v>27106.849315068495</v>
      </c>
      <c r="M55" s="20">
        <f t="shared" si="4"/>
        <v>74893.150684931505</v>
      </c>
      <c r="N55" t="s">
        <v>12</v>
      </c>
      <c r="O55" t="s">
        <v>45</v>
      </c>
      <c r="Q55" t="s">
        <v>164</v>
      </c>
      <c r="S55" t="s">
        <v>153</v>
      </c>
    </row>
    <row r="56" spans="2:19" x14ac:dyDescent="0.25">
      <c r="B56" s="1">
        <v>42735</v>
      </c>
      <c r="C56" t="s">
        <v>26</v>
      </c>
      <c r="D56" s="13">
        <v>2</v>
      </c>
      <c r="E56" s="20">
        <v>155000</v>
      </c>
      <c r="F56" s="20">
        <f t="shared" si="0"/>
        <v>310000</v>
      </c>
      <c r="G56" s="13">
        <v>1</v>
      </c>
      <c r="H56" s="13">
        <f t="shared" si="1"/>
        <v>365</v>
      </c>
      <c r="I56" s="20">
        <f t="shared" si="2"/>
        <v>849.31506849315065</v>
      </c>
      <c r="J56" s="14">
        <v>43123</v>
      </c>
      <c r="K56" s="17">
        <f>(J56-B56)</f>
        <v>388</v>
      </c>
      <c r="L56" s="20">
        <f t="shared" si="3"/>
        <v>329534.24657534243</v>
      </c>
      <c r="M56" s="20">
        <v>0</v>
      </c>
      <c r="N56" t="s">
        <v>12</v>
      </c>
      <c r="O56" t="s">
        <v>45</v>
      </c>
      <c r="S56" t="s">
        <v>160</v>
      </c>
    </row>
    <row r="57" spans="2:19" x14ac:dyDescent="0.25">
      <c r="B57" s="1">
        <v>42735</v>
      </c>
      <c r="C57" t="s">
        <v>47</v>
      </c>
      <c r="D57" s="13">
        <v>7</v>
      </c>
      <c r="E57" s="20">
        <v>7000</v>
      </c>
      <c r="F57" s="20">
        <f t="shared" si="0"/>
        <v>49000</v>
      </c>
      <c r="G57" s="13">
        <v>1</v>
      </c>
      <c r="H57" s="13">
        <f t="shared" si="1"/>
        <v>365</v>
      </c>
      <c r="I57" s="20">
        <f t="shared" si="2"/>
        <v>134.24657534246575</v>
      </c>
      <c r="J57" s="14">
        <v>43123</v>
      </c>
      <c r="K57" s="17">
        <f>(J57-B57)</f>
        <v>388</v>
      </c>
      <c r="L57" s="20">
        <f t="shared" si="3"/>
        <v>52087.67123287671</v>
      </c>
      <c r="M57" s="20">
        <v>0</v>
      </c>
      <c r="N57" t="s">
        <v>12</v>
      </c>
      <c r="O57" t="s">
        <v>45</v>
      </c>
      <c r="S57" t="s">
        <v>160</v>
      </c>
    </row>
    <row r="58" spans="2:19" x14ac:dyDescent="0.25">
      <c r="B58" s="1">
        <v>42735</v>
      </c>
      <c r="C58" t="s">
        <v>28</v>
      </c>
      <c r="D58" s="13">
        <v>5</v>
      </c>
      <c r="E58" s="20">
        <v>70000</v>
      </c>
      <c r="F58" s="20">
        <f t="shared" si="0"/>
        <v>350000</v>
      </c>
      <c r="G58" s="13">
        <v>4</v>
      </c>
      <c r="H58" s="13">
        <f t="shared" si="1"/>
        <v>1460</v>
      </c>
      <c r="I58" s="20">
        <f t="shared" si="2"/>
        <v>239.72602739726028</v>
      </c>
      <c r="J58" s="14">
        <v>43123</v>
      </c>
      <c r="K58" s="17">
        <f>(J58-B58)</f>
        <v>388</v>
      </c>
      <c r="L58" s="20">
        <f t="shared" si="3"/>
        <v>93013.698630136991</v>
      </c>
      <c r="M58" s="20">
        <f t="shared" si="4"/>
        <v>256986.30136986301</v>
      </c>
      <c r="N58" t="s">
        <v>12</v>
      </c>
      <c r="O58" t="s">
        <v>45</v>
      </c>
      <c r="S58" t="s">
        <v>153</v>
      </c>
    </row>
    <row r="59" spans="2:19" x14ac:dyDescent="0.25">
      <c r="B59" s="1">
        <v>42735</v>
      </c>
      <c r="C59" t="s">
        <v>48</v>
      </c>
      <c r="D59" s="13">
        <v>7</v>
      </c>
      <c r="E59" s="20">
        <v>50000</v>
      </c>
      <c r="F59" s="20">
        <f t="shared" si="0"/>
        <v>350000</v>
      </c>
      <c r="G59" s="13">
        <v>4</v>
      </c>
      <c r="H59" s="13">
        <f t="shared" si="1"/>
        <v>1460</v>
      </c>
      <c r="I59" s="20">
        <f t="shared" si="2"/>
        <v>239.72602739726028</v>
      </c>
      <c r="J59" s="14">
        <v>43123</v>
      </c>
      <c r="K59" s="17">
        <f>(J59-B59)</f>
        <v>388</v>
      </c>
      <c r="L59" s="20">
        <f t="shared" si="3"/>
        <v>93013.698630136991</v>
      </c>
      <c r="M59" s="20">
        <f t="shared" si="4"/>
        <v>256986.30136986301</v>
      </c>
      <c r="N59" t="s">
        <v>12</v>
      </c>
      <c r="O59" t="s">
        <v>45</v>
      </c>
      <c r="S59" t="s">
        <v>153</v>
      </c>
    </row>
    <row r="60" spans="2:19" x14ac:dyDescent="0.25">
      <c r="B60" s="1">
        <v>41274</v>
      </c>
      <c r="C60" t="s">
        <v>49</v>
      </c>
      <c r="D60" s="13">
        <v>1</v>
      </c>
      <c r="E60" s="20">
        <v>1300000</v>
      </c>
      <c r="F60" s="20">
        <f t="shared" si="0"/>
        <v>1300000</v>
      </c>
      <c r="G60" s="13">
        <v>5</v>
      </c>
      <c r="H60" s="13">
        <f t="shared" si="1"/>
        <v>1825</v>
      </c>
      <c r="I60" s="20">
        <f t="shared" si="2"/>
        <v>712.32876712328766</v>
      </c>
      <c r="J60" s="14">
        <v>43123</v>
      </c>
      <c r="K60" s="17">
        <f>(J60-B60)</f>
        <v>1849</v>
      </c>
      <c r="L60" s="20">
        <f t="shared" si="3"/>
        <v>1317095.8904109588</v>
      </c>
      <c r="M60" s="20">
        <v>0</v>
      </c>
      <c r="N60" t="s">
        <v>12</v>
      </c>
      <c r="O60" t="s">
        <v>45</v>
      </c>
      <c r="S60" t="s">
        <v>153</v>
      </c>
    </row>
    <row r="61" spans="2:19" x14ac:dyDescent="0.25">
      <c r="B61" s="1">
        <v>42735</v>
      </c>
      <c r="C61" t="s">
        <v>35</v>
      </c>
      <c r="D61" s="13">
        <v>1</v>
      </c>
      <c r="E61" s="20">
        <v>125100</v>
      </c>
      <c r="F61" s="20">
        <f t="shared" si="0"/>
        <v>125100</v>
      </c>
      <c r="G61" s="13">
        <v>4</v>
      </c>
      <c r="H61" s="13">
        <f t="shared" si="1"/>
        <v>1460</v>
      </c>
      <c r="I61" s="20">
        <f t="shared" si="2"/>
        <v>85.68493150684931</v>
      </c>
      <c r="J61" s="14">
        <v>43123</v>
      </c>
      <c r="K61" s="17">
        <f>(J61-B61)</f>
        <v>388</v>
      </c>
      <c r="L61" s="20">
        <f t="shared" si="3"/>
        <v>33245.753424657531</v>
      </c>
      <c r="M61" s="20">
        <f t="shared" si="4"/>
        <v>91854.246575342462</v>
      </c>
      <c r="N61" t="s">
        <v>12</v>
      </c>
      <c r="O61" t="s">
        <v>50</v>
      </c>
      <c r="Q61" t="s">
        <v>50</v>
      </c>
      <c r="S61" t="s">
        <v>153</v>
      </c>
    </row>
    <row r="62" spans="2:19" x14ac:dyDescent="0.25">
      <c r="B62" s="1">
        <v>42735</v>
      </c>
      <c r="C62" t="s">
        <v>20</v>
      </c>
      <c r="D62" s="13">
        <v>1</v>
      </c>
      <c r="E62" s="20">
        <v>51000</v>
      </c>
      <c r="F62" s="20">
        <f t="shared" si="0"/>
        <v>51000</v>
      </c>
      <c r="G62" s="13">
        <v>4</v>
      </c>
      <c r="H62" s="13">
        <f t="shared" si="1"/>
        <v>1460</v>
      </c>
      <c r="I62" s="20">
        <f t="shared" si="2"/>
        <v>34.93150684931507</v>
      </c>
      <c r="J62" s="14">
        <v>43123</v>
      </c>
      <c r="K62" s="17">
        <f>(J62-B62)</f>
        <v>388</v>
      </c>
      <c r="L62" s="20">
        <f t="shared" si="3"/>
        <v>13553.424657534248</v>
      </c>
      <c r="M62" s="20">
        <f t="shared" si="4"/>
        <v>37446.575342465752</v>
      </c>
      <c r="N62" t="s">
        <v>12</v>
      </c>
      <c r="O62" t="s">
        <v>50</v>
      </c>
      <c r="Q62" t="s">
        <v>164</v>
      </c>
      <c r="S62" t="s">
        <v>153</v>
      </c>
    </row>
    <row r="63" spans="2:19" x14ac:dyDescent="0.25">
      <c r="B63" s="1">
        <v>42735</v>
      </c>
      <c r="C63" t="s">
        <v>51</v>
      </c>
      <c r="D63" s="13">
        <v>2</v>
      </c>
      <c r="E63" s="20">
        <v>490000</v>
      </c>
      <c r="F63" s="20">
        <f t="shared" si="0"/>
        <v>980000</v>
      </c>
      <c r="G63" s="13">
        <v>5</v>
      </c>
      <c r="H63" s="13">
        <f t="shared" si="1"/>
        <v>1825</v>
      </c>
      <c r="I63" s="20">
        <f t="shared" si="2"/>
        <v>536.98630136986299</v>
      </c>
      <c r="J63" s="14">
        <v>43123</v>
      </c>
      <c r="K63" s="17">
        <f>(J63-B63)</f>
        <v>388</v>
      </c>
      <c r="L63" s="20">
        <f t="shared" si="3"/>
        <v>208350.68493150684</v>
      </c>
      <c r="M63" s="20">
        <f t="shared" si="4"/>
        <v>771649.31506849313</v>
      </c>
      <c r="N63" t="s">
        <v>52</v>
      </c>
      <c r="O63" t="s">
        <v>53</v>
      </c>
      <c r="S63" t="s">
        <v>153</v>
      </c>
    </row>
    <row r="64" spans="2:19" x14ac:dyDescent="0.25">
      <c r="B64" s="1">
        <v>42735</v>
      </c>
      <c r="C64" t="s">
        <v>28</v>
      </c>
      <c r="D64" s="13">
        <v>3</v>
      </c>
      <c r="E64" s="20">
        <v>70000</v>
      </c>
      <c r="F64" s="20">
        <f t="shared" si="0"/>
        <v>210000</v>
      </c>
      <c r="G64" s="13">
        <v>4</v>
      </c>
      <c r="H64" s="13">
        <f t="shared" si="1"/>
        <v>1460</v>
      </c>
      <c r="I64" s="20">
        <f t="shared" si="2"/>
        <v>143.83561643835617</v>
      </c>
      <c r="J64" s="14">
        <v>43123</v>
      </c>
      <c r="K64" s="17">
        <f>(J64-B64)</f>
        <v>388</v>
      </c>
      <c r="L64" s="20">
        <f t="shared" si="3"/>
        <v>55808.219178082196</v>
      </c>
      <c r="M64" s="20">
        <f t="shared" si="4"/>
        <v>154191.78082191781</v>
      </c>
      <c r="N64" t="s">
        <v>52</v>
      </c>
      <c r="O64" t="s">
        <v>53</v>
      </c>
      <c r="S64" t="s">
        <v>153</v>
      </c>
    </row>
    <row r="65" spans="2:20" x14ac:dyDescent="0.25">
      <c r="B65" s="1">
        <v>42735</v>
      </c>
      <c r="C65" t="s">
        <v>54</v>
      </c>
      <c r="D65" s="13">
        <v>1</v>
      </c>
      <c r="E65" s="20">
        <v>200000</v>
      </c>
      <c r="F65" s="20">
        <f t="shared" si="0"/>
        <v>200000</v>
      </c>
      <c r="G65" s="13">
        <v>1</v>
      </c>
      <c r="H65" s="13">
        <f t="shared" si="1"/>
        <v>365</v>
      </c>
      <c r="I65" s="20">
        <f t="shared" si="2"/>
        <v>547.94520547945206</v>
      </c>
      <c r="J65" s="14">
        <v>43123</v>
      </c>
      <c r="K65" s="17">
        <f>(J65-B65)</f>
        <v>388</v>
      </c>
      <c r="L65" s="20">
        <f t="shared" si="3"/>
        <v>212602.73972602739</v>
      </c>
      <c r="M65" s="20">
        <f t="shared" si="4"/>
        <v>-12602.739726027386</v>
      </c>
      <c r="N65" t="s">
        <v>52</v>
      </c>
      <c r="O65" t="s">
        <v>53</v>
      </c>
      <c r="S65" t="s">
        <v>160</v>
      </c>
    </row>
    <row r="66" spans="2:20" x14ac:dyDescent="0.25">
      <c r="B66" s="1">
        <v>43110</v>
      </c>
      <c r="C66" t="s">
        <v>47</v>
      </c>
      <c r="D66" s="13">
        <v>2</v>
      </c>
      <c r="E66" s="20">
        <v>16100</v>
      </c>
      <c r="F66" s="20">
        <f t="shared" si="0"/>
        <v>32200</v>
      </c>
      <c r="G66" s="13">
        <v>1</v>
      </c>
      <c r="H66" s="13">
        <f t="shared" si="1"/>
        <v>365</v>
      </c>
      <c r="I66" s="20">
        <f t="shared" si="2"/>
        <v>88.219178082191775</v>
      </c>
      <c r="J66" s="14">
        <v>43123</v>
      </c>
      <c r="K66" s="17">
        <f>(J66-B66)</f>
        <v>13</v>
      </c>
      <c r="L66" s="20">
        <f t="shared" si="3"/>
        <v>1146.8493150684931</v>
      </c>
      <c r="M66" s="20">
        <f t="shared" si="4"/>
        <v>31053.150684931508</v>
      </c>
      <c r="N66" t="s">
        <v>52</v>
      </c>
      <c r="O66" t="s">
        <v>53</v>
      </c>
      <c r="S66" t="s">
        <v>160</v>
      </c>
      <c r="T66" t="s">
        <v>55</v>
      </c>
    </row>
    <row r="67" spans="2:20" x14ac:dyDescent="0.25">
      <c r="B67" s="1">
        <v>42735</v>
      </c>
      <c r="C67" t="s">
        <v>56</v>
      </c>
      <c r="D67" s="13">
        <v>1</v>
      </c>
      <c r="E67" s="20">
        <v>490000</v>
      </c>
      <c r="F67" s="20">
        <f t="shared" si="0"/>
        <v>490000</v>
      </c>
      <c r="G67" s="13">
        <v>5</v>
      </c>
      <c r="H67" s="13">
        <f t="shared" si="1"/>
        <v>1825</v>
      </c>
      <c r="I67" s="20">
        <f t="shared" si="2"/>
        <v>268.49315068493149</v>
      </c>
      <c r="J67" s="14">
        <v>43123</v>
      </c>
      <c r="K67" s="17">
        <f>(J67-B67)</f>
        <v>388</v>
      </c>
      <c r="L67" s="20">
        <f t="shared" si="3"/>
        <v>104175.34246575342</v>
      </c>
      <c r="M67" s="20">
        <f t="shared" si="4"/>
        <v>385824.65753424657</v>
      </c>
      <c r="N67" t="s">
        <v>52</v>
      </c>
      <c r="O67" t="s">
        <v>53</v>
      </c>
      <c r="S67" t="s">
        <v>153</v>
      </c>
    </row>
    <row r="68" spans="2:20" x14ac:dyDescent="0.25">
      <c r="B68" s="1">
        <v>42735</v>
      </c>
      <c r="C68" t="s">
        <v>57</v>
      </c>
      <c r="D68" s="13">
        <v>2</v>
      </c>
      <c r="E68" s="20">
        <v>50000</v>
      </c>
      <c r="F68" s="20">
        <f t="shared" ref="F68:F131" si="5">(E68*D68)</f>
        <v>100000</v>
      </c>
      <c r="G68" s="13">
        <v>1</v>
      </c>
      <c r="H68" s="13">
        <f t="shared" ref="H68:H131" si="6">(365*G68)</f>
        <v>365</v>
      </c>
      <c r="I68" s="20">
        <f t="shared" ref="I68:I131" si="7">(F68/H68)</f>
        <v>273.97260273972603</v>
      </c>
      <c r="J68" s="14">
        <v>43123</v>
      </c>
      <c r="K68" s="17">
        <f>(J68-B68)</f>
        <v>388</v>
      </c>
      <c r="L68" s="20">
        <f t="shared" ref="L68:L131" si="8">(K68*I68)</f>
        <v>106301.36986301369</v>
      </c>
      <c r="M68" s="20">
        <v>0</v>
      </c>
      <c r="N68" t="s">
        <v>52</v>
      </c>
      <c r="O68" t="s">
        <v>53</v>
      </c>
      <c r="S68" t="s">
        <v>160</v>
      </c>
    </row>
    <row r="69" spans="2:20" x14ac:dyDescent="0.25">
      <c r="B69" s="1">
        <v>42735</v>
      </c>
      <c r="C69" t="s">
        <v>11</v>
      </c>
      <c r="D69" s="13">
        <v>4</v>
      </c>
      <c r="E69" s="20">
        <v>880000</v>
      </c>
      <c r="F69" s="20">
        <f t="shared" si="5"/>
        <v>3520000</v>
      </c>
      <c r="G69" s="13">
        <v>5</v>
      </c>
      <c r="H69" s="13">
        <f t="shared" si="6"/>
        <v>1825</v>
      </c>
      <c r="I69" s="20">
        <f t="shared" si="7"/>
        <v>1928.7671232876712</v>
      </c>
      <c r="J69" s="14">
        <v>43123</v>
      </c>
      <c r="K69" s="17">
        <f>(J69-B69)</f>
        <v>388</v>
      </c>
      <c r="L69" s="20">
        <f t="shared" si="8"/>
        <v>748361.64383561641</v>
      </c>
      <c r="M69" s="20">
        <f t="shared" ref="M69:M131" si="9">(F69-L69)</f>
        <v>2771638.3561643837</v>
      </c>
      <c r="N69" t="s">
        <v>52</v>
      </c>
      <c r="O69" t="s">
        <v>53</v>
      </c>
      <c r="Q69" t="s">
        <v>14</v>
      </c>
      <c r="S69" t="s">
        <v>153</v>
      </c>
    </row>
    <row r="70" spans="2:20" x14ac:dyDescent="0.25">
      <c r="B70" s="1">
        <v>42735</v>
      </c>
      <c r="C70" t="s">
        <v>19</v>
      </c>
      <c r="D70" s="13">
        <v>4</v>
      </c>
      <c r="E70" s="20">
        <v>2000000</v>
      </c>
      <c r="F70" s="20">
        <f t="shared" si="5"/>
        <v>8000000</v>
      </c>
      <c r="G70" s="13">
        <v>5</v>
      </c>
      <c r="H70" s="13">
        <f t="shared" si="6"/>
        <v>1825</v>
      </c>
      <c r="I70" s="20">
        <f t="shared" si="7"/>
        <v>4383.5616438356165</v>
      </c>
      <c r="J70" s="14">
        <v>43123</v>
      </c>
      <c r="K70" s="17">
        <f>(J70-B70)</f>
        <v>388</v>
      </c>
      <c r="L70" s="20">
        <f t="shared" si="8"/>
        <v>1700821.9178082191</v>
      </c>
      <c r="M70" s="20">
        <f t="shared" si="9"/>
        <v>6299178.0821917811</v>
      </c>
      <c r="N70" t="s">
        <v>52</v>
      </c>
      <c r="O70" t="s">
        <v>53</v>
      </c>
      <c r="Q70" t="s">
        <v>14</v>
      </c>
      <c r="S70" t="s">
        <v>153</v>
      </c>
    </row>
    <row r="71" spans="2:20" x14ac:dyDescent="0.25">
      <c r="B71" s="1">
        <v>42735</v>
      </c>
      <c r="C71" t="s">
        <v>16</v>
      </c>
      <c r="D71" s="13">
        <v>4</v>
      </c>
      <c r="E71" s="20">
        <v>65000</v>
      </c>
      <c r="F71" s="20">
        <f t="shared" si="5"/>
        <v>260000</v>
      </c>
      <c r="G71" s="13">
        <v>5</v>
      </c>
      <c r="H71" s="13">
        <f t="shared" si="6"/>
        <v>1825</v>
      </c>
      <c r="I71" s="20">
        <f t="shared" si="7"/>
        <v>142.46575342465752</v>
      </c>
      <c r="J71" s="14">
        <v>43123</v>
      </c>
      <c r="K71" s="17">
        <f>(J71-B71)</f>
        <v>388</v>
      </c>
      <c r="L71" s="20">
        <f t="shared" si="8"/>
        <v>55276.71232876712</v>
      </c>
      <c r="M71" s="20">
        <f t="shared" si="9"/>
        <v>204723.28767123289</v>
      </c>
      <c r="N71" t="s">
        <v>52</v>
      </c>
      <c r="O71" t="s">
        <v>53</v>
      </c>
      <c r="Q71" t="s">
        <v>14</v>
      </c>
      <c r="S71" t="s">
        <v>153</v>
      </c>
    </row>
    <row r="72" spans="2:20" x14ac:dyDescent="0.25">
      <c r="B72" s="1">
        <v>42735</v>
      </c>
      <c r="C72" t="s">
        <v>15</v>
      </c>
      <c r="D72" s="13">
        <v>4</v>
      </c>
      <c r="E72" s="20">
        <v>126000</v>
      </c>
      <c r="F72" s="20">
        <f t="shared" si="5"/>
        <v>504000</v>
      </c>
      <c r="G72" s="13">
        <v>5</v>
      </c>
      <c r="H72" s="13">
        <f t="shared" si="6"/>
        <v>1825</v>
      </c>
      <c r="I72" s="20">
        <f t="shared" si="7"/>
        <v>276.16438356164383</v>
      </c>
      <c r="J72" s="14">
        <v>43123</v>
      </c>
      <c r="K72" s="17">
        <f>(J72-B72)</f>
        <v>388</v>
      </c>
      <c r="L72" s="20">
        <f t="shared" si="8"/>
        <v>107151.78082191781</v>
      </c>
      <c r="M72" s="20">
        <f t="shared" si="9"/>
        <v>396848.21917808219</v>
      </c>
      <c r="N72" t="s">
        <v>52</v>
      </c>
      <c r="O72" t="s">
        <v>53</v>
      </c>
      <c r="Q72" t="s">
        <v>14</v>
      </c>
      <c r="S72" t="s">
        <v>153</v>
      </c>
    </row>
    <row r="73" spans="2:20" x14ac:dyDescent="0.25">
      <c r="B73" s="1">
        <v>42735</v>
      </c>
      <c r="C73" t="s">
        <v>26</v>
      </c>
      <c r="D73" s="13">
        <v>1</v>
      </c>
      <c r="E73" s="20">
        <v>155000</v>
      </c>
      <c r="F73" s="20">
        <f t="shared" si="5"/>
        <v>155000</v>
      </c>
      <c r="G73" s="13">
        <v>1</v>
      </c>
      <c r="H73" s="13">
        <f t="shared" si="6"/>
        <v>365</v>
      </c>
      <c r="I73" s="20">
        <f t="shared" si="7"/>
        <v>424.65753424657532</v>
      </c>
      <c r="J73" s="14">
        <v>43123</v>
      </c>
      <c r="K73" s="17">
        <f>(J73-B73)</f>
        <v>388</v>
      </c>
      <c r="L73" s="20">
        <f t="shared" si="8"/>
        <v>164767.12328767122</v>
      </c>
      <c r="M73" s="20">
        <v>0</v>
      </c>
      <c r="N73" t="s">
        <v>52</v>
      </c>
      <c r="O73" t="s">
        <v>53</v>
      </c>
      <c r="S73" t="s">
        <v>160</v>
      </c>
    </row>
    <row r="74" spans="2:20" x14ac:dyDescent="0.25">
      <c r="B74" s="1">
        <v>42735</v>
      </c>
      <c r="C74" t="s">
        <v>20</v>
      </c>
      <c r="D74" s="13">
        <v>2</v>
      </c>
      <c r="E74" s="20">
        <v>51000</v>
      </c>
      <c r="F74" s="20">
        <f t="shared" si="5"/>
        <v>102000</v>
      </c>
      <c r="G74" s="13">
        <v>4</v>
      </c>
      <c r="H74" s="13">
        <f t="shared" si="6"/>
        <v>1460</v>
      </c>
      <c r="I74" s="20">
        <f t="shared" si="7"/>
        <v>69.863013698630141</v>
      </c>
      <c r="J74" s="14">
        <v>43123</v>
      </c>
      <c r="K74" s="17">
        <f>(J74-B74)</f>
        <v>388</v>
      </c>
      <c r="L74" s="20">
        <f t="shared" si="8"/>
        <v>27106.849315068495</v>
      </c>
      <c r="M74" s="20">
        <f t="shared" si="9"/>
        <v>74893.150684931505</v>
      </c>
      <c r="N74" t="s">
        <v>52</v>
      </c>
      <c r="O74" t="s">
        <v>53</v>
      </c>
      <c r="Q74" t="s">
        <v>164</v>
      </c>
      <c r="S74" t="s">
        <v>153</v>
      </c>
    </row>
    <row r="75" spans="2:20" x14ac:dyDescent="0.25">
      <c r="B75" s="1">
        <v>42735</v>
      </c>
      <c r="C75" t="s">
        <v>41</v>
      </c>
      <c r="D75" s="13">
        <v>4</v>
      </c>
      <c r="E75" s="20">
        <v>442000</v>
      </c>
      <c r="F75" s="20">
        <f t="shared" si="5"/>
        <v>1768000</v>
      </c>
      <c r="G75" s="13">
        <v>5</v>
      </c>
      <c r="H75" s="13">
        <f t="shared" si="6"/>
        <v>1825</v>
      </c>
      <c r="I75" s="20">
        <f t="shared" si="7"/>
        <v>968.76712328767121</v>
      </c>
      <c r="J75" s="14">
        <v>43123</v>
      </c>
      <c r="K75" s="17">
        <f>(J75-B75)</f>
        <v>388</v>
      </c>
      <c r="L75" s="20">
        <f t="shared" si="8"/>
        <v>375881.64383561641</v>
      </c>
      <c r="M75" s="20">
        <f t="shared" si="9"/>
        <v>1392118.3561643837</v>
      </c>
      <c r="N75" t="s">
        <v>52</v>
      </c>
      <c r="O75" t="s">
        <v>53</v>
      </c>
      <c r="S75" t="s">
        <v>153</v>
      </c>
    </row>
    <row r="76" spans="2:20" x14ac:dyDescent="0.25">
      <c r="B76" s="1">
        <v>42735</v>
      </c>
      <c r="C76" t="s">
        <v>58</v>
      </c>
      <c r="D76" s="13">
        <v>1</v>
      </c>
      <c r="E76" s="20">
        <v>70000</v>
      </c>
      <c r="F76" s="20">
        <f t="shared" si="5"/>
        <v>70000</v>
      </c>
      <c r="G76" s="13">
        <v>4</v>
      </c>
      <c r="H76" s="13">
        <f t="shared" si="6"/>
        <v>1460</v>
      </c>
      <c r="I76" s="20">
        <f t="shared" si="7"/>
        <v>47.945205479452056</v>
      </c>
      <c r="J76" s="14">
        <v>43123</v>
      </c>
      <c r="K76" s="17">
        <f>(J76-B76)</f>
        <v>388</v>
      </c>
      <c r="L76" s="20">
        <f t="shared" si="8"/>
        <v>18602.739726027397</v>
      </c>
      <c r="M76" s="20">
        <f t="shared" si="9"/>
        <v>51397.260273972599</v>
      </c>
      <c r="N76" t="s">
        <v>52</v>
      </c>
      <c r="O76" t="s">
        <v>53</v>
      </c>
      <c r="S76" t="s">
        <v>160</v>
      </c>
    </row>
    <row r="77" spans="2:20" x14ac:dyDescent="0.25">
      <c r="B77" s="1">
        <v>42735</v>
      </c>
      <c r="C77" t="s">
        <v>59</v>
      </c>
      <c r="D77" s="13">
        <v>1</v>
      </c>
      <c r="E77" s="20">
        <v>50000</v>
      </c>
      <c r="F77" s="20">
        <f t="shared" si="5"/>
        <v>50000</v>
      </c>
      <c r="G77" s="13">
        <v>4</v>
      </c>
      <c r="H77" s="13">
        <f t="shared" si="6"/>
        <v>1460</v>
      </c>
      <c r="I77" s="20">
        <f t="shared" si="7"/>
        <v>34.246575342465754</v>
      </c>
      <c r="J77" s="14">
        <v>43123</v>
      </c>
      <c r="K77" s="17">
        <f>(J77-B77)</f>
        <v>388</v>
      </c>
      <c r="L77" s="20">
        <f t="shared" si="8"/>
        <v>13287.671232876712</v>
      </c>
      <c r="M77" s="20">
        <f t="shared" si="9"/>
        <v>36712.32876712329</v>
      </c>
      <c r="N77" t="s">
        <v>52</v>
      </c>
      <c r="O77" t="s">
        <v>53</v>
      </c>
      <c r="S77" t="s">
        <v>153</v>
      </c>
    </row>
    <row r="78" spans="2:20" x14ac:dyDescent="0.25">
      <c r="B78" s="1">
        <v>42735</v>
      </c>
      <c r="C78" t="s">
        <v>35</v>
      </c>
      <c r="D78" s="13">
        <v>1</v>
      </c>
      <c r="E78" s="20">
        <v>125100</v>
      </c>
      <c r="F78" s="20">
        <f t="shared" si="5"/>
        <v>125100</v>
      </c>
      <c r="G78" s="13">
        <v>4</v>
      </c>
      <c r="H78" s="13">
        <f t="shared" si="6"/>
        <v>1460</v>
      </c>
      <c r="I78" s="20">
        <f t="shared" si="7"/>
        <v>85.68493150684931</v>
      </c>
      <c r="J78" s="14">
        <v>43123</v>
      </c>
      <c r="K78" s="17">
        <f>(J78-B78)</f>
        <v>388</v>
      </c>
      <c r="L78" s="20">
        <f t="shared" si="8"/>
        <v>33245.753424657531</v>
      </c>
      <c r="M78" s="20">
        <f t="shared" si="9"/>
        <v>91854.246575342462</v>
      </c>
      <c r="N78" t="s">
        <v>52</v>
      </c>
      <c r="O78" t="s">
        <v>50</v>
      </c>
      <c r="Q78" t="s">
        <v>50</v>
      </c>
      <c r="S78" t="s">
        <v>153</v>
      </c>
    </row>
    <row r="79" spans="2:20" x14ac:dyDescent="0.25">
      <c r="B79" s="1">
        <v>42735</v>
      </c>
      <c r="C79" t="s">
        <v>57</v>
      </c>
      <c r="D79" s="13">
        <v>1</v>
      </c>
      <c r="E79" s="20">
        <v>50000</v>
      </c>
      <c r="F79" s="20">
        <f t="shared" si="5"/>
        <v>50000</v>
      </c>
      <c r="G79" s="13">
        <v>1</v>
      </c>
      <c r="H79" s="13">
        <f t="shared" si="6"/>
        <v>365</v>
      </c>
      <c r="I79" s="20">
        <f t="shared" si="7"/>
        <v>136.98630136986301</v>
      </c>
      <c r="J79" s="14">
        <v>43123</v>
      </c>
      <c r="K79" s="17">
        <f>(J79-B79)</f>
        <v>388</v>
      </c>
      <c r="L79" s="20">
        <f t="shared" si="8"/>
        <v>53150.684931506847</v>
      </c>
      <c r="M79" s="20">
        <v>0</v>
      </c>
      <c r="N79" t="s">
        <v>52</v>
      </c>
      <c r="O79" t="s">
        <v>50</v>
      </c>
      <c r="S79" t="s">
        <v>160</v>
      </c>
    </row>
    <row r="80" spans="2:20" x14ac:dyDescent="0.25">
      <c r="B80" s="1">
        <v>42735</v>
      </c>
      <c r="C80" t="s">
        <v>60</v>
      </c>
      <c r="D80" s="13">
        <v>1</v>
      </c>
      <c r="E80" s="20">
        <v>823000</v>
      </c>
      <c r="F80" s="20">
        <f t="shared" si="5"/>
        <v>823000</v>
      </c>
      <c r="G80" s="13">
        <v>8</v>
      </c>
      <c r="H80" s="13">
        <f t="shared" si="6"/>
        <v>2920</v>
      </c>
      <c r="I80" s="20">
        <f t="shared" si="7"/>
        <v>281.84931506849313</v>
      </c>
      <c r="J80" s="14">
        <v>43123</v>
      </c>
      <c r="K80" s="17">
        <f>(J80-B80)</f>
        <v>388</v>
      </c>
      <c r="L80" s="20">
        <f t="shared" si="8"/>
        <v>109357.53424657533</v>
      </c>
      <c r="M80" s="20">
        <f t="shared" si="9"/>
        <v>713642.46575342468</v>
      </c>
      <c r="N80" t="s">
        <v>52</v>
      </c>
      <c r="O80" t="s">
        <v>61</v>
      </c>
      <c r="S80" t="s">
        <v>160</v>
      </c>
    </row>
    <row r="81" spans="2:19" x14ac:dyDescent="0.25">
      <c r="B81" s="1">
        <v>42735</v>
      </c>
      <c r="C81" t="s">
        <v>62</v>
      </c>
      <c r="D81" s="13">
        <v>2</v>
      </c>
      <c r="E81" s="20">
        <v>27500</v>
      </c>
      <c r="F81" s="20">
        <f t="shared" si="5"/>
        <v>55000</v>
      </c>
      <c r="G81" s="13">
        <v>1</v>
      </c>
      <c r="H81" s="13">
        <f t="shared" si="6"/>
        <v>365</v>
      </c>
      <c r="I81" s="20">
        <f t="shared" si="7"/>
        <v>150.68493150684932</v>
      </c>
      <c r="J81" s="14">
        <v>43123</v>
      </c>
      <c r="K81" s="17">
        <f>(J81-B81)</f>
        <v>388</v>
      </c>
      <c r="L81" s="20">
        <f t="shared" si="8"/>
        <v>58465.753424657538</v>
      </c>
      <c r="M81" s="20">
        <v>0</v>
      </c>
      <c r="N81" t="s">
        <v>52</v>
      </c>
      <c r="O81" t="s">
        <v>61</v>
      </c>
      <c r="S81" t="s">
        <v>160</v>
      </c>
    </row>
    <row r="82" spans="2:19" x14ac:dyDescent="0.25">
      <c r="B82" s="1">
        <v>42735</v>
      </c>
      <c r="C82" t="s">
        <v>63</v>
      </c>
      <c r="D82" s="13">
        <v>1</v>
      </c>
      <c r="E82" s="20">
        <v>45000</v>
      </c>
      <c r="F82" s="20">
        <f t="shared" si="5"/>
        <v>45000</v>
      </c>
      <c r="G82" s="13">
        <v>1</v>
      </c>
      <c r="H82" s="13">
        <f t="shared" si="6"/>
        <v>365</v>
      </c>
      <c r="I82" s="20">
        <f t="shared" si="7"/>
        <v>123.28767123287672</v>
      </c>
      <c r="J82" s="14">
        <v>43123</v>
      </c>
      <c r="K82" s="17">
        <f>(J82-B82)</f>
        <v>388</v>
      </c>
      <c r="L82" s="20">
        <f t="shared" si="8"/>
        <v>47835.61643835617</v>
      </c>
      <c r="M82" s="20">
        <v>0</v>
      </c>
      <c r="N82" t="s">
        <v>52</v>
      </c>
      <c r="O82" t="s">
        <v>61</v>
      </c>
      <c r="S82" t="s">
        <v>160</v>
      </c>
    </row>
    <row r="83" spans="2:19" x14ac:dyDescent="0.25">
      <c r="B83" s="1">
        <v>43110</v>
      </c>
      <c r="C83" t="s">
        <v>47</v>
      </c>
      <c r="D83" s="13">
        <v>1</v>
      </c>
      <c r="E83" s="20">
        <v>16100</v>
      </c>
      <c r="F83" s="20">
        <f t="shared" si="5"/>
        <v>16100</v>
      </c>
      <c r="G83" s="13">
        <v>1</v>
      </c>
      <c r="H83" s="13">
        <f t="shared" si="6"/>
        <v>365</v>
      </c>
      <c r="I83" s="20">
        <f t="shared" si="7"/>
        <v>44.109589041095887</v>
      </c>
      <c r="J83" s="14">
        <v>43123</v>
      </c>
      <c r="K83" s="17">
        <f>(J83-B83)</f>
        <v>13</v>
      </c>
      <c r="L83" s="20">
        <f t="shared" si="8"/>
        <v>573.42465753424653</v>
      </c>
      <c r="M83" s="20">
        <f t="shared" si="9"/>
        <v>15526.575342465754</v>
      </c>
      <c r="N83" t="s">
        <v>52</v>
      </c>
      <c r="O83" t="s">
        <v>61</v>
      </c>
      <c r="S83" t="s">
        <v>160</v>
      </c>
    </row>
    <row r="84" spans="2:19" x14ac:dyDescent="0.25">
      <c r="B84" s="1">
        <v>42735</v>
      </c>
      <c r="C84" t="s">
        <v>11</v>
      </c>
      <c r="D84" s="13">
        <v>4</v>
      </c>
      <c r="E84" s="20">
        <v>880000</v>
      </c>
      <c r="F84" s="20">
        <f t="shared" si="5"/>
        <v>3520000</v>
      </c>
      <c r="G84" s="13">
        <v>5</v>
      </c>
      <c r="H84" s="13">
        <f t="shared" si="6"/>
        <v>1825</v>
      </c>
      <c r="I84" s="20">
        <f t="shared" si="7"/>
        <v>1928.7671232876712</v>
      </c>
      <c r="J84" s="14">
        <v>43123</v>
      </c>
      <c r="K84" s="17">
        <f>(J84-B84)</f>
        <v>388</v>
      </c>
      <c r="L84" s="20">
        <f t="shared" si="8"/>
        <v>748361.64383561641</v>
      </c>
      <c r="M84" s="20">
        <f t="shared" si="9"/>
        <v>2771638.3561643837</v>
      </c>
      <c r="N84" t="s">
        <v>52</v>
      </c>
      <c r="O84" t="s">
        <v>61</v>
      </c>
      <c r="Q84" t="s">
        <v>14</v>
      </c>
      <c r="S84" t="s">
        <v>153</v>
      </c>
    </row>
    <row r="85" spans="2:19" x14ac:dyDescent="0.25">
      <c r="B85" s="1">
        <v>42735</v>
      </c>
      <c r="C85" t="s">
        <v>32</v>
      </c>
      <c r="D85" s="13">
        <v>2</v>
      </c>
      <c r="E85" s="20">
        <v>2500000</v>
      </c>
      <c r="F85" s="20">
        <f t="shared" si="5"/>
        <v>5000000</v>
      </c>
      <c r="G85" s="13">
        <v>5</v>
      </c>
      <c r="H85" s="13">
        <f t="shared" si="6"/>
        <v>1825</v>
      </c>
      <c r="I85" s="20">
        <f t="shared" si="7"/>
        <v>2739.7260273972602</v>
      </c>
      <c r="J85" s="14">
        <v>43123</v>
      </c>
      <c r="K85" s="17">
        <f>(J85-B85)</f>
        <v>388</v>
      </c>
      <c r="L85" s="20">
        <f t="shared" si="8"/>
        <v>1063013.6986301369</v>
      </c>
      <c r="M85" s="20">
        <f t="shared" si="9"/>
        <v>3936986.3013698631</v>
      </c>
      <c r="N85" t="s">
        <v>52</v>
      </c>
      <c r="O85" t="s">
        <v>61</v>
      </c>
      <c r="Q85" t="s">
        <v>14</v>
      </c>
      <c r="S85" t="s">
        <v>153</v>
      </c>
    </row>
    <row r="86" spans="2:19" x14ac:dyDescent="0.25">
      <c r="B86" s="1">
        <v>42735</v>
      </c>
      <c r="C86" t="s">
        <v>64</v>
      </c>
      <c r="D86" s="13">
        <v>2</v>
      </c>
      <c r="E86" s="20">
        <v>2000000</v>
      </c>
      <c r="F86" s="20">
        <f t="shared" si="5"/>
        <v>4000000</v>
      </c>
      <c r="G86" s="13">
        <v>5</v>
      </c>
      <c r="H86" s="13">
        <f t="shared" si="6"/>
        <v>1825</v>
      </c>
      <c r="I86" s="20">
        <f t="shared" si="7"/>
        <v>2191.7808219178082</v>
      </c>
      <c r="J86" s="14">
        <v>43123</v>
      </c>
      <c r="K86" s="17">
        <f>(J86-B86)</f>
        <v>388</v>
      </c>
      <c r="L86" s="20">
        <f t="shared" si="8"/>
        <v>850410.95890410955</v>
      </c>
      <c r="M86" s="20">
        <f t="shared" si="9"/>
        <v>3149589.0410958906</v>
      </c>
      <c r="N86" t="s">
        <v>52</v>
      </c>
      <c r="O86" t="s">
        <v>61</v>
      </c>
      <c r="Q86" t="s">
        <v>14</v>
      </c>
      <c r="S86" t="s">
        <v>153</v>
      </c>
    </row>
    <row r="87" spans="2:19" x14ac:dyDescent="0.25">
      <c r="B87" s="1">
        <v>42735</v>
      </c>
      <c r="C87" t="s">
        <v>33</v>
      </c>
      <c r="D87" s="13">
        <v>4</v>
      </c>
      <c r="E87" s="20">
        <v>65000</v>
      </c>
      <c r="F87" s="20">
        <f t="shared" si="5"/>
        <v>260000</v>
      </c>
      <c r="G87" s="13">
        <v>5</v>
      </c>
      <c r="H87" s="13">
        <f t="shared" si="6"/>
        <v>1825</v>
      </c>
      <c r="I87" s="20">
        <f t="shared" si="7"/>
        <v>142.46575342465752</v>
      </c>
      <c r="J87" s="14">
        <v>43123</v>
      </c>
      <c r="K87" s="17">
        <f>(J87-B87)</f>
        <v>388</v>
      </c>
      <c r="L87" s="20">
        <f t="shared" si="8"/>
        <v>55276.71232876712</v>
      </c>
      <c r="M87" s="20">
        <f t="shared" si="9"/>
        <v>204723.28767123289</v>
      </c>
      <c r="N87" t="s">
        <v>52</v>
      </c>
      <c r="O87" t="s">
        <v>61</v>
      </c>
      <c r="Q87" t="s">
        <v>14</v>
      </c>
      <c r="S87" t="s">
        <v>153</v>
      </c>
    </row>
    <row r="88" spans="2:19" x14ac:dyDescent="0.25">
      <c r="B88" s="1">
        <v>42735</v>
      </c>
      <c r="C88" t="s">
        <v>15</v>
      </c>
      <c r="D88" s="13">
        <v>4</v>
      </c>
      <c r="E88" s="20">
        <v>126000</v>
      </c>
      <c r="F88" s="20">
        <f t="shared" si="5"/>
        <v>504000</v>
      </c>
      <c r="G88" s="13">
        <v>5</v>
      </c>
      <c r="H88" s="13">
        <f t="shared" si="6"/>
        <v>1825</v>
      </c>
      <c r="I88" s="20">
        <f t="shared" si="7"/>
        <v>276.16438356164383</v>
      </c>
      <c r="J88" s="14">
        <v>43123</v>
      </c>
      <c r="K88" s="17">
        <f>(J88-B88)</f>
        <v>388</v>
      </c>
      <c r="L88" s="20">
        <f t="shared" si="8"/>
        <v>107151.78082191781</v>
      </c>
      <c r="M88" s="20">
        <f t="shared" si="9"/>
        <v>396848.21917808219</v>
      </c>
      <c r="N88" t="s">
        <v>52</v>
      </c>
      <c r="O88" t="s">
        <v>61</v>
      </c>
      <c r="Q88" t="s">
        <v>14</v>
      </c>
      <c r="S88" t="s">
        <v>153</v>
      </c>
    </row>
    <row r="89" spans="2:19" x14ac:dyDescent="0.25">
      <c r="B89" s="1">
        <v>42735</v>
      </c>
      <c r="C89" t="s">
        <v>20</v>
      </c>
      <c r="D89" s="13">
        <v>3</v>
      </c>
      <c r="E89" s="20">
        <v>51000</v>
      </c>
      <c r="F89" s="20">
        <f t="shared" si="5"/>
        <v>153000</v>
      </c>
      <c r="G89" s="13">
        <v>4</v>
      </c>
      <c r="H89" s="13">
        <f t="shared" si="6"/>
        <v>1460</v>
      </c>
      <c r="I89" s="20">
        <f t="shared" si="7"/>
        <v>104.79452054794521</v>
      </c>
      <c r="J89" s="14">
        <v>43123</v>
      </c>
      <c r="K89" s="17">
        <f>(J89-B89)</f>
        <v>388</v>
      </c>
      <c r="L89" s="20">
        <f t="shared" si="8"/>
        <v>40660.273972602743</v>
      </c>
      <c r="M89" s="20">
        <f t="shared" si="9"/>
        <v>112339.72602739726</v>
      </c>
      <c r="N89" t="s">
        <v>52</v>
      </c>
      <c r="O89" t="s">
        <v>61</v>
      </c>
      <c r="Q89" t="s">
        <v>164</v>
      </c>
      <c r="S89" t="s">
        <v>153</v>
      </c>
    </row>
    <row r="90" spans="2:19" x14ac:dyDescent="0.25">
      <c r="B90" s="1">
        <v>42735</v>
      </c>
      <c r="C90" t="s">
        <v>41</v>
      </c>
      <c r="D90" s="13">
        <v>5</v>
      </c>
      <c r="E90" s="20">
        <v>442000</v>
      </c>
      <c r="F90" s="20">
        <f t="shared" si="5"/>
        <v>2210000</v>
      </c>
      <c r="G90" s="13">
        <v>5</v>
      </c>
      <c r="H90" s="13">
        <f t="shared" si="6"/>
        <v>1825</v>
      </c>
      <c r="I90" s="20">
        <f t="shared" si="7"/>
        <v>1210.958904109589</v>
      </c>
      <c r="J90" s="14">
        <v>43123</v>
      </c>
      <c r="K90" s="17">
        <f>(J90-B90)</f>
        <v>388</v>
      </c>
      <c r="L90" s="20">
        <f t="shared" si="8"/>
        <v>469852.05479452049</v>
      </c>
      <c r="M90" s="20">
        <f t="shared" si="9"/>
        <v>1740147.9452054794</v>
      </c>
      <c r="N90" t="s">
        <v>52</v>
      </c>
      <c r="O90" t="s">
        <v>61</v>
      </c>
      <c r="S90" t="s">
        <v>153</v>
      </c>
    </row>
    <row r="91" spans="2:19" x14ac:dyDescent="0.25">
      <c r="B91" s="1">
        <v>42735</v>
      </c>
      <c r="C91" t="s">
        <v>60</v>
      </c>
      <c r="D91" s="13">
        <v>1</v>
      </c>
      <c r="E91" s="20">
        <v>442000</v>
      </c>
      <c r="F91" s="20">
        <f t="shared" si="5"/>
        <v>442000</v>
      </c>
      <c r="G91" s="13">
        <v>8</v>
      </c>
      <c r="H91" s="13">
        <f t="shared" si="6"/>
        <v>2920</v>
      </c>
      <c r="I91" s="20">
        <f t="shared" si="7"/>
        <v>151.36986301369862</v>
      </c>
      <c r="J91" s="14">
        <v>43123</v>
      </c>
      <c r="K91" s="17">
        <f>(J91-B91)</f>
        <v>388</v>
      </c>
      <c r="L91" s="20">
        <f t="shared" si="8"/>
        <v>58731.506849315061</v>
      </c>
      <c r="M91" s="20">
        <f t="shared" si="9"/>
        <v>383268.49315068492</v>
      </c>
      <c r="N91" t="s">
        <v>52</v>
      </c>
      <c r="O91" t="s">
        <v>61</v>
      </c>
      <c r="S91" t="s">
        <v>160</v>
      </c>
    </row>
    <row r="92" spans="2:19" x14ac:dyDescent="0.25">
      <c r="B92" s="1">
        <v>42735</v>
      </c>
      <c r="C92" t="s">
        <v>65</v>
      </c>
      <c r="D92" s="13">
        <v>3</v>
      </c>
      <c r="E92" s="20">
        <v>350000</v>
      </c>
      <c r="F92" s="20">
        <f t="shared" si="5"/>
        <v>1050000</v>
      </c>
      <c r="G92" s="13">
        <v>5</v>
      </c>
      <c r="H92" s="13">
        <f t="shared" si="6"/>
        <v>1825</v>
      </c>
      <c r="I92" s="20">
        <f t="shared" si="7"/>
        <v>575.34246575342468</v>
      </c>
      <c r="J92" s="14">
        <v>43123</v>
      </c>
      <c r="K92" s="17">
        <f>(J92-B92)</f>
        <v>388</v>
      </c>
      <c r="L92" s="20">
        <f t="shared" si="8"/>
        <v>223232.87671232878</v>
      </c>
      <c r="M92" s="20">
        <f t="shared" si="9"/>
        <v>826767.12328767125</v>
      </c>
      <c r="N92" t="s">
        <v>52</v>
      </c>
      <c r="O92" t="s">
        <v>61</v>
      </c>
      <c r="S92" t="s">
        <v>153</v>
      </c>
    </row>
    <row r="93" spans="2:19" x14ac:dyDescent="0.25">
      <c r="B93" s="1">
        <v>42735</v>
      </c>
      <c r="C93" t="s">
        <v>66</v>
      </c>
      <c r="D93" s="13">
        <v>2</v>
      </c>
      <c r="E93" s="20">
        <v>350000</v>
      </c>
      <c r="F93" s="20">
        <f t="shared" si="5"/>
        <v>700000</v>
      </c>
      <c r="G93" s="13">
        <v>5</v>
      </c>
      <c r="H93" s="13">
        <f t="shared" si="6"/>
        <v>1825</v>
      </c>
      <c r="I93" s="20">
        <f t="shared" si="7"/>
        <v>383.56164383561645</v>
      </c>
      <c r="J93" s="14">
        <v>43123</v>
      </c>
      <c r="K93" s="17">
        <f>(J93-B93)</f>
        <v>388</v>
      </c>
      <c r="L93" s="20">
        <f t="shared" si="8"/>
        <v>148821.91780821918</v>
      </c>
      <c r="M93" s="20">
        <f t="shared" si="9"/>
        <v>551178.08219178079</v>
      </c>
      <c r="N93" t="s">
        <v>52</v>
      </c>
      <c r="O93" t="s">
        <v>61</v>
      </c>
      <c r="S93" t="s">
        <v>153</v>
      </c>
    </row>
    <row r="94" spans="2:19" x14ac:dyDescent="0.25">
      <c r="B94" s="1">
        <v>42735</v>
      </c>
      <c r="C94" t="s">
        <v>11</v>
      </c>
      <c r="D94" s="13">
        <v>4</v>
      </c>
      <c r="E94" s="20">
        <v>880000</v>
      </c>
      <c r="F94" s="20">
        <f t="shared" si="5"/>
        <v>3520000</v>
      </c>
      <c r="G94" s="13">
        <v>5</v>
      </c>
      <c r="H94" s="13">
        <f t="shared" si="6"/>
        <v>1825</v>
      </c>
      <c r="I94" s="20">
        <f t="shared" si="7"/>
        <v>1928.7671232876712</v>
      </c>
      <c r="J94" s="14">
        <v>43123</v>
      </c>
      <c r="K94" s="17">
        <f>(J94-B94)</f>
        <v>388</v>
      </c>
      <c r="L94" s="20">
        <f t="shared" si="8"/>
        <v>748361.64383561641</v>
      </c>
      <c r="M94" s="20">
        <f t="shared" si="9"/>
        <v>2771638.3561643837</v>
      </c>
      <c r="N94" t="s">
        <v>52</v>
      </c>
      <c r="O94" t="s">
        <v>67</v>
      </c>
      <c r="Q94" t="s">
        <v>14</v>
      </c>
      <c r="S94" t="s">
        <v>153</v>
      </c>
    </row>
    <row r="95" spans="2:19" x14ac:dyDescent="0.25">
      <c r="B95" s="1">
        <v>42735</v>
      </c>
      <c r="C95" t="s">
        <v>15</v>
      </c>
      <c r="D95" s="13">
        <v>4</v>
      </c>
      <c r="E95" s="20">
        <v>126000</v>
      </c>
      <c r="F95" s="20">
        <f t="shared" si="5"/>
        <v>504000</v>
      </c>
      <c r="G95" s="13">
        <v>5</v>
      </c>
      <c r="H95" s="13">
        <f t="shared" si="6"/>
        <v>1825</v>
      </c>
      <c r="I95" s="20">
        <f t="shared" si="7"/>
        <v>276.16438356164383</v>
      </c>
      <c r="J95" s="14">
        <v>43123</v>
      </c>
      <c r="K95" s="17">
        <f>(J95-B95)</f>
        <v>388</v>
      </c>
      <c r="L95" s="20">
        <f t="shared" si="8"/>
        <v>107151.78082191781</v>
      </c>
      <c r="M95" s="20">
        <f t="shared" si="9"/>
        <v>396848.21917808219</v>
      </c>
      <c r="N95" t="s">
        <v>52</v>
      </c>
      <c r="O95" t="s">
        <v>67</v>
      </c>
      <c r="Q95" t="s">
        <v>14</v>
      </c>
      <c r="S95" t="s">
        <v>153</v>
      </c>
    </row>
    <row r="96" spans="2:19" x14ac:dyDescent="0.25">
      <c r="B96" s="1">
        <v>42735</v>
      </c>
      <c r="C96" t="s">
        <v>33</v>
      </c>
      <c r="D96" s="13">
        <v>4</v>
      </c>
      <c r="E96" s="20">
        <v>65000</v>
      </c>
      <c r="F96" s="20">
        <f t="shared" si="5"/>
        <v>260000</v>
      </c>
      <c r="G96" s="13">
        <v>5</v>
      </c>
      <c r="H96" s="13">
        <f t="shared" si="6"/>
        <v>1825</v>
      </c>
      <c r="I96" s="20">
        <f t="shared" si="7"/>
        <v>142.46575342465752</v>
      </c>
      <c r="J96" s="14">
        <v>43123</v>
      </c>
      <c r="K96" s="17">
        <f>(J96-B96)</f>
        <v>388</v>
      </c>
      <c r="L96" s="20">
        <f t="shared" si="8"/>
        <v>55276.71232876712</v>
      </c>
      <c r="M96" s="20">
        <f t="shared" si="9"/>
        <v>204723.28767123289</v>
      </c>
      <c r="N96" t="s">
        <v>52</v>
      </c>
      <c r="O96" t="s">
        <v>67</v>
      </c>
      <c r="Q96" t="s">
        <v>14</v>
      </c>
      <c r="S96" t="s">
        <v>153</v>
      </c>
    </row>
    <row r="97" spans="2:19" x14ac:dyDescent="0.25">
      <c r="B97" s="1">
        <v>42735</v>
      </c>
      <c r="C97" t="s">
        <v>64</v>
      </c>
      <c r="D97" s="13">
        <v>2</v>
      </c>
      <c r="E97" s="20">
        <v>2000000</v>
      </c>
      <c r="F97" s="20">
        <f t="shared" si="5"/>
        <v>4000000</v>
      </c>
      <c r="G97" s="13">
        <v>5</v>
      </c>
      <c r="H97" s="13">
        <f t="shared" si="6"/>
        <v>1825</v>
      </c>
      <c r="I97" s="20">
        <f t="shared" si="7"/>
        <v>2191.7808219178082</v>
      </c>
      <c r="J97" s="14">
        <v>43123</v>
      </c>
      <c r="K97" s="17">
        <f>(J97-B97)</f>
        <v>388</v>
      </c>
      <c r="L97" s="20">
        <f t="shared" si="8"/>
        <v>850410.95890410955</v>
      </c>
      <c r="M97" s="20">
        <f t="shared" si="9"/>
        <v>3149589.0410958906</v>
      </c>
      <c r="N97" t="s">
        <v>52</v>
      </c>
      <c r="O97" t="s">
        <v>67</v>
      </c>
      <c r="Q97" t="s">
        <v>14</v>
      </c>
      <c r="S97" t="s">
        <v>153</v>
      </c>
    </row>
    <row r="98" spans="2:19" x14ac:dyDescent="0.25">
      <c r="B98" s="1">
        <v>42735</v>
      </c>
      <c r="C98" t="s">
        <v>32</v>
      </c>
      <c r="D98" s="13">
        <v>2</v>
      </c>
      <c r="E98" s="20">
        <v>2500000</v>
      </c>
      <c r="F98" s="20">
        <f t="shared" si="5"/>
        <v>5000000</v>
      </c>
      <c r="G98" s="13">
        <v>5</v>
      </c>
      <c r="H98" s="13">
        <f t="shared" si="6"/>
        <v>1825</v>
      </c>
      <c r="I98" s="20">
        <f t="shared" si="7"/>
        <v>2739.7260273972602</v>
      </c>
      <c r="J98" s="14">
        <v>43123</v>
      </c>
      <c r="K98" s="17">
        <f>(J98-B98)</f>
        <v>388</v>
      </c>
      <c r="L98" s="20">
        <f t="shared" si="8"/>
        <v>1063013.6986301369</v>
      </c>
      <c r="M98" s="20">
        <f t="shared" si="9"/>
        <v>3936986.3013698631</v>
      </c>
      <c r="N98" t="s">
        <v>52</v>
      </c>
      <c r="O98" t="s">
        <v>67</v>
      </c>
      <c r="Q98" t="s">
        <v>14</v>
      </c>
      <c r="S98" t="s">
        <v>153</v>
      </c>
    </row>
    <row r="99" spans="2:19" x14ac:dyDescent="0.25">
      <c r="B99" s="1">
        <v>42735</v>
      </c>
      <c r="C99" t="s">
        <v>20</v>
      </c>
      <c r="D99" s="13">
        <v>4</v>
      </c>
      <c r="E99" s="20">
        <v>51000</v>
      </c>
      <c r="F99" s="20">
        <f t="shared" si="5"/>
        <v>204000</v>
      </c>
      <c r="G99" s="13">
        <v>4</v>
      </c>
      <c r="H99" s="13">
        <f t="shared" si="6"/>
        <v>1460</v>
      </c>
      <c r="I99" s="20">
        <f t="shared" si="7"/>
        <v>139.72602739726028</v>
      </c>
      <c r="J99" s="14">
        <v>43123</v>
      </c>
      <c r="K99" s="17">
        <f>(J99-B99)</f>
        <v>388</v>
      </c>
      <c r="L99" s="20">
        <f t="shared" si="8"/>
        <v>54213.698630136991</v>
      </c>
      <c r="M99" s="20">
        <f t="shared" si="9"/>
        <v>149786.30136986301</v>
      </c>
      <c r="N99" t="s">
        <v>52</v>
      </c>
      <c r="O99" t="s">
        <v>67</v>
      </c>
      <c r="Q99" t="s">
        <v>164</v>
      </c>
      <c r="S99" t="s">
        <v>153</v>
      </c>
    </row>
    <row r="100" spans="2:19" x14ac:dyDescent="0.25">
      <c r="B100" s="1">
        <v>42735</v>
      </c>
      <c r="C100" t="s">
        <v>136</v>
      </c>
      <c r="D100" s="13">
        <v>1</v>
      </c>
      <c r="E100" s="20">
        <v>3750000</v>
      </c>
      <c r="F100" s="20">
        <v>3750000</v>
      </c>
      <c r="G100" s="13">
        <v>5</v>
      </c>
      <c r="H100" s="13">
        <f t="shared" si="6"/>
        <v>1825</v>
      </c>
      <c r="I100" s="20">
        <f t="shared" si="7"/>
        <v>2054.794520547945</v>
      </c>
      <c r="J100" s="14">
        <v>43123</v>
      </c>
      <c r="K100" s="17">
        <f>(J100-B100)</f>
        <v>388</v>
      </c>
      <c r="L100" s="20">
        <f t="shared" si="8"/>
        <v>797260.27397260268</v>
      </c>
      <c r="M100" s="20">
        <f t="shared" si="9"/>
        <v>2952739.7260273974</v>
      </c>
      <c r="N100" t="s">
        <v>52</v>
      </c>
      <c r="O100" t="s">
        <v>67</v>
      </c>
      <c r="S100" t="s">
        <v>153</v>
      </c>
    </row>
    <row r="101" spans="2:19" x14ac:dyDescent="0.25">
      <c r="B101" s="1">
        <v>42735</v>
      </c>
      <c r="C101" t="s">
        <v>25</v>
      </c>
      <c r="D101" s="13">
        <v>2</v>
      </c>
      <c r="E101" s="20">
        <v>10000</v>
      </c>
      <c r="F101" s="20">
        <f t="shared" si="5"/>
        <v>20000</v>
      </c>
      <c r="G101" s="13">
        <v>1</v>
      </c>
      <c r="H101" s="13">
        <f t="shared" si="6"/>
        <v>365</v>
      </c>
      <c r="I101" s="20">
        <f t="shared" si="7"/>
        <v>54.794520547945204</v>
      </c>
      <c r="J101" s="14">
        <v>43123</v>
      </c>
      <c r="K101" s="17">
        <f>(J101-B101)</f>
        <v>388</v>
      </c>
      <c r="L101" s="20">
        <f t="shared" si="8"/>
        <v>21260.273972602739</v>
      </c>
      <c r="M101" s="20">
        <v>0</v>
      </c>
      <c r="N101" t="s">
        <v>52</v>
      </c>
      <c r="O101" t="s">
        <v>68</v>
      </c>
      <c r="S101" t="s">
        <v>160</v>
      </c>
    </row>
    <row r="102" spans="2:19" x14ac:dyDescent="0.25">
      <c r="B102" s="1">
        <v>42735</v>
      </c>
      <c r="C102" t="s">
        <v>34</v>
      </c>
      <c r="D102" s="13">
        <v>1</v>
      </c>
      <c r="E102" s="20">
        <v>10000</v>
      </c>
      <c r="F102" s="20">
        <f t="shared" si="5"/>
        <v>10000</v>
      </c>
      <c r="G102" s="13">
        <v>1</v>
      </c>
      <c r="H102" s="13">
        <f t="shared" si="6"/>
        <v>365</v>
      </c>
      <c r="I102" s="20">
        <f t="shared" si="7"/>
        <v>27.397260273972602</v>
      </c>
      <c r="J102" s="14">
        <v>43123</v>
      </c>
      <c r="K102" s="17">
        <f>(J102-B102)</f>
        <v>388</v>
      </c>
      <c r="L102" s="20">
        <f t="shared" si="8"/>
        <v>10630.13698630137</v>
      </c>
      <c r="M102" s="20">
        <v>0</v>
      </c>
      <c r="N102" t="s">
        <v>52</v>
      </c>
      <c r="O102" t="s">
        <v>68</v>
      </c>
      <c r="S102" t="s">
        <v>160</v>
      </c>
    </row>
    <row r="103" spans="2:19" x14ac:dyDescent="0.25">
      <c r="B103" s="1">
        <v>42369</v>
      </c>
      <c r="C103" t="s">
        <v>69</v>
      </c>
      <c r="D103" s="13">
        <v>1</v>
      </c>
      <c r="E103" s="20">
        <v>200000</v>
      </c>
      <c r="F103" s="20">
        <f t="shared" si="5"/>
        <v>200000</v>
      </c>
      <c r="G103" s="13">
        <v>4</v>
      </c>
      <c r="H103" s="13">
        <f t="shared" si="6"/>
        <v>1460</v>
      </c>
      <c r="I103" s="20">
        <f t="shared" si="7"/>
        <v>136.98630136986301</v>
      </c>
      <c r="J103" s="14">
        <v>43123</v>
      </c>
      <c r="K103" s="17">
        <f>(J103-B103)</f>
        <v>754</v>
      </c>
      <c r="L103" s="20">
        <f t="shared" si="8"/>
        <v>103287.67123287672</v>
      </c>
      <c r="M103" s="20">
        <f t="shared" si="9"/>
        <v>96712.328767123283</v>
      </c>
      <c r="N103" t="s">
        <v>52</v>
      </c>
      <c r="O103" t="s">
        <v>68</v>
      </c>
      <c r="S103" t="s">
        <v>160</v>
      </c>
    </row>
    <row r="104" spans="2:19" x14ac:dyDescent="0.25">
      <c r="B104" s="1">
        <v>42369</v>
      </c>
      <c r="C104" t="s">
        <v>70</v>
      </c>
      <c r="D104" s="13">
        <v>1</v>
      </c>
      <c r="E104" s="20">
        <v>200000</v>
      </c>
      <c r="F104" s="20">
        <f t="shared" si="5"/>
        <v>200000</v>
      </c>
      <c r="G104" s="13">
        <v>4</v>
      </c>
      <c r="H104" s="13">
        <f t="shared" si="6"/>
        <v>1460</v>
      </c>
      <c r="I104" s="20">
        <f t="shared" si="7"/>
        <v>136.98630136986301</v>
      </c>
      <c r="J104" s="14">
        <v>43123</v>
      </c>
      <c r="K104" s="17">
        <f>(J104-B104)</f>
        <v>754</v>
      </c>
      <c r="L104" s="20">
        <f t="shared" si="8"/>
        <v>103287.67123287672</v>
      </c>
      <c r="M104" s="20">
        <f t="shared" si="9"/>
        <v>96712.328767123283</v>
      </c>
      <c r="N104" t="s">
        <v>52</v>
      </c>
      <c r="O104" t="s">
        <v>68</v>
      </c>
      <c r="S104" t="s">
        <v>160</v>
      </c>
    </row>
    <row r="105" spans="2:19" x14ac:dyDescent="0.25">
      <c r="B105" s="1">
        <v>42369</v>
      </c>
      <c r="C105" t="s">
        <v>71</v>
      </c>
      <c r="D105" s="13">
        <v>1</v>
      </c>
      <c r="E105" s="20">
        <v>150000</v>
      </c>
      <c r="F105" s="20">
        <f t="shared" si="5"/>
        <v>150000</v>
      </c>
      <c r="G105" s="13">
        <v>4</v>
      </c>
      <c r="H105" s="13">
        <f t="shared" si="6"/>
        <v>1460</v>
      </c>
      <c r="I105" s="20">
        <f t="shared" si="7"/>
        <v>102.73972602739725</v>
      </c>
      <c r="J105" s="14">
        <v>43123</v>
      </c>
      <c r="K105" s="17">
        <f>(J105-B105)</f>
        <v>754</v>
      </c>
      <c r="L105" s="20">
        <f t="shared" si="8"/>
        <v>77465.753424657523</v>
      </c>
      <c r="M105" s="20">
        <f t="shared" si="9"/>
        <v>72534.246575342477</v>
      </c>
      <c r="N105" t="s">
        <v>52</v>
      </c>
      <c r="O105" t="s">
        <v>68</v>
      </c>
      <c r="S105" t="s">
        <v>160</v>
      </c>
    </row>
    <row r="106" spans="2:19" x14ac:dyDescent="0.25">
      <c r="B106" s="1">
        <v>42735</v>
      </c>
      <c r="C106" t="s">
        <v>72</v>
      </c>
      <c r="D106" s="13">
        <v>3</v>
      </c>
      <c r="E106" s="20">
        <v>823000</v>
      </c>
      <c r="F106" s="20">
        <f t="shared" si="5"/>
        <v>2469000</v>
      </c>
      <c r="G106" s="13">
        <v>8</v>
      </c>
      <c r="H106" s="13">
        <f t="shared" si="6"/>
        <v>2920</v>
      </c>
      <c r="I106" s="20">
        <f t="shared" si="7"/>
        <v>845.54794520547944</v>
      </c>
      <c r="J106" s="14">
        <v>43123</v>
      </c>
      <c r="K106" s="17">
        <f>(J106-B106)</f>
        <v>388</v>
      </c>
      <c r="L106" s="20">
        <f t="shared" si="8"/>
        <v>328072.60273972602</v>
      </c>
      <c r="M106" s="20">
        <f t="shared" si="9"/>
        <v>2140927.3972602738</v>
      </c>
      <c r="N106" t="s">
        <v>52</v>
      </c>
      <c r="O106" t="s">
        <v>68</v>
      </c>
      <c r="S106" t="s">
        <v>160</v>
      </c>
    </row>
    <row r="107" spans="2:19" x14ac:dyDescent="0.25">
      <c r="B107" s="1">
        <v>42735</v>
      </c>
      <c r="C107" t="s">
        <v>47</v>
      </c>
      <c r="D107" s="13">
        <v>1</v>
      </c>
      <c r="E107" s="20">
        <v>7000</v>
      </c>
      <c r="F107" s="20">
        <f t="shared" si="5"/>
        <v>7000</v>
      </c>
      <c r="G107" s="13">
        <v>1</v>
      </c>
      <c r="H107" s="13">
        <f t="shared" si="6"/>
        <v>365</v>
      </c>
      <c r="I107" s="20">
        <f t="shared" si="7"/>
        <v>19.17808219178082</v>
      </c>
      <c r="J107" s="14">
        <v>43123</v>
      </c>
      <c r="K107" s="17">
        <f>(J107-B107)</f>
        <v>388</v>
      </c>
      <c r="L107" s="20">
        <f t="shared" si="8"/>
        <v>7441.0958904109584</v>
      </c>
      <c r="M107" s="20">
        <v>0</v>
      </c>
      <c r="N107" t="s">
        <v>52</v>
      </c>
      <c r="O107" t="s">
        <v>68</v>
      </c>
      <c r="S107" t="s">
        <v>160</v>
      </c>
    </row>
    <row r="108" spans="2:19" x14ac:dyDescent="0.25">
      <c r="B108" s="1">
        <v>42735</v>
      </c>
      <c r="C108" t="s">
        <v>73</v>
      </c>
      <c r="D108" s="13">
        <v>1</v>
      </c>
      <c r="E108" s="20">
        <v>150000</v>
      </c>
      <c r="F108" s="20">
        <f t="shared" si="5"/>
        <v>150000</v>
      </c>
      <c r="G108" s="13">
        <v>5</v>
      </c>
      <c r="H108" s="13">
        <f t="shared" si="6"/>
        <v>1825</v>
      </c>
      <c r="I108" s="20">
        <f t="shared" si="7"/>
        <v>82.191780821917803</v>
      </c>
      <c r="J108" s="14">
        <v>43123</v>
      </c>
      <c r="K108" s="17">
        <f>(J108-B108)</f>
        <v>388</v>
      </c>
      <c r="L108" s="20">
        <f t="shared" si="8"/>
        <v>31890.410958904107</v>
      </c>
      <c r="M108" s="20">
        <f t="shared" si="9"/>
        <v>118109.5890410959</v>
      </c>
      <c r="N108" t="s">
        <v>52</v>
      </c>
      <c r="O108" t="s">
        <v>68</v>
      </c>
      <c r="S108" t="s">
        <v>153</v>
      </c>
    </row>
    <row r="109" spans="2:19" x14ac:dyDescent="0.25">
      <c r="B109" s="1">
        <v>42735</v>
      </c>
      <c r="C109" t="s">
        <v>28</v>
      </c>
      <c r="D109" s="13">
        <v>3</v>
      </c>
      <c r="E109" s="20">
        <v>70000</v>
      </c>
      <c r="F109" s="20">
        <f t="shared" si="5"/>
        <v>210000</v>
      </c>
      <c r="G109" s="13">
        <v>4</v>
      </c>
      <c r="H109" s="13">
        <f t="shared" si="6"/>
        <v>1460</v>
      </c>
      <c r="I109" s="20">
        <f t="shared" si="7"/>
        <v>143.83561643835617</v>
      </c>
      <c r="J109" s="14">
        <v>43123</v>
      </c>
      <c r="K109" s="17">
        <f>(J109-B109)</f>
        <v>388</v>
      </c>
      <c r="L109" s="20">
        <f t="shared" si="8"/>
        <v>55808.219178082196</v>
      </c>
      <c r="M109" s="20">
        <f t="shared" si="9"/>
        <v>154191.78082191781</v>
      </c>
      <c r="N109" t="s">
        <v>52</v>
      </c>
      <c r="O109" t="s">
        <v>68</v>
      </c>
      <c r="S109" t="s">
        <v>153</v>
      </c>
    </row>
    <row r="110" spans="2:19" x14ac:dyDescent="0.25">
      <c r="B110" s="1">
        <v>42735</v>
      </c>
      <c r="C110" t="s">
        <v>59</v>
      </c>
      <c r="D110" s="13">
        <v>1</v>
      </c>
      <c r="E110" s="20">
        <v>50000</v>
      </c>
      <c r="F110" s="20">
        <f t="shared" si="5"/>
        <v>50000</v>
      </c>
      <c r="G110" s="13">
        <v>4</v>
      </c>
      <c r="H110" s="13">
        <f t="shared" si="6"/>
        <v>1460</v>
      </c>
      <c r="I110" s="20">
        <f t="shared" si="7"/>
        <v>34.246575342465754</v>
      </c>
      <c r="J110" s="14">
        <v>43123</v>
      </c>
      <c r="K110" s="17">
        <f>(J110-B110)</f>
        <v>388</v>
      </c>
      <c r="L110" s="20">
        <f t="shared" si="8"/>
        <v>13287.671232876712</v>
      </c>
      <c r="M110" s="20">
        <f t="shared" si="9"/>
        <v>36712.32876712329</v>
      </c>
      <c r="N110" t="s">
        <v>52</v>
      </c>
      <c r="O110" t="s">
        <v>68</v>
      </c>
      <c r="S110" t="s">
        <v>153</v>
      </c>
    </row>
    <row r="111" spans="2:19" x14ac:dyDescent="0.25">
      <c r="B111" s="1">
        <v>43091</v>
      </c>
      <c r="C111" t="s">
        <v>74</v>
      </c>
      <c r="D111" s="13">
        <v>1</v>
      </c>
      <c r="E111" s="20">
        <v>200000</v>
      </c>
      <c r="F111" s="20">
        <f t="shared" si="5"/>
        <v>200000</v>
      </c>
      <c r="G111" s="13">
        <v>1</v>
      </c>
      <c r="H111" s="13">
        <f t="shared" si="6"/>
        <v>365</v>
      </c>
      <c r="I111" s="20">
        <f t="shared" si="7"/>
        <v>547.94520547945206</v>
      </c>
      <c r="J111" s="14">
        <v>43123</v>
      </c>
      <c r="K111" s="17">
        <f>(J111-B111)</f>
        <v>32</v>
      </c>
      <c r="L111" s="20">
        <f t="shared" si="8"/>
        <v>17534.246575342466</v>
      </c>
      <c r="M111" s="20">
        <f t="shared" si="9"/>
        <v>182465.75342465754</v>
      </c>
      <c r="N111" t="s">
        <v>52</v>
      </c>
      <c r="O111" t="s">
        <v>68</v>
      </c>
      <c r="Q111" t="s">
        <v>162</v>
      </c>
      <c r="S111" t="s">
        <v>153</v>
      </c>
    </row>
    <row r="112" spans="2:19" x14ac:dyDescent="0.25">
      <c r="B112" s="1">
        <v>42735</v>
      </c>
      <c r="C112" t="s">
        <v>75</v>
      </c>
      <c r="D112" s="13">
        <v>500</v>
      </c>
      <c r="E112" s="20">
        <v>5000</v>
      </c>
      <c r="F112" s="20">
        <f t="shared" si="5"/>
        <v>2500000</v>
      </c>
      <c r="G112" s="13">
        <v>1</v>
      </c>
      <c r="H112" s="13">
        <f t="shared" si="6"/>
        <v>365</v>
      </c>
      <c r="I112" s="20">
        <f t="shared" si="7"/>
        <v>6849.3150684931506</v>
      </c>
      <c r="J112" s="14">
        <v>43123</v>
      </c>
      <c r="K112" s="17">
        <f>(J112-B112)</f>
        <v>388</v>
      </c>
      <c r="L112" s="20">
        <f t="shared" si="8"/>
        <v>2657534.2465753425</v>
      </c>
      <c r="M112" s="20">
        <v>0</v>
      </c>
      <c r="N112" t="s">
        <v>52</v>
      </c>
      <c r="O112" t="s">
        <v>68</v>
      </c>
      <c r="S112" t="s">
        <v>160</v>
      </c>
    </row>
    <row r="113" spans="2:20" x14ac:dyDescent="0.25">
      <c r="B113" s="1">
        <v>42735</v>
      </c>
      <c r="C113" t="s">
        <v>41</v>
      </c>
      <c r="D113" s="13">
        <v>3</v>
      </c>
      <c r="E113" s="20">
        <v>442000</v>
      </c>
      <c r="F113" s="20">
        <f t="shared" si="5"/>
        <v>1326000</v>
      </c>
      <c r="G113" s="13">
        <v>5</v>
      </c>
      <c r="H113" s="13">
        <f t="shared" si="6"/>
        <v>1825</v>
      </c>
      <c r="I113" s="20">
        <f t="shared" si="7"/>
        <v>726.57534246575347</v>
      </c>
      <c r="J113" s="14">
        <v>43123</v>
      </c>
      <c r="K113" s="17">
        <f>(J113-B113)</f>
        <v>388</v>
      </c>
      <c r="L113" s="20">
        <f t="shared" si="8"/>
        <v>281911.23287671234</v>
      </c>
      <c r="M113" s="20">
        <f t="shared" si="9"/>
        <v>1044088.7671232877</v>
      </c>
      <c r="N113" t="s">
        <v>52</v>
      </c>
      <c r="O113" t="s">
        <v>68</v>
      </c>
      <c r="S113" t="s">
        <v>153</v>
      </c>
    </row>
    <row r="114" spans="2:20" x14ac:dyDescent="0.25">
      <c r="B114" s="1">
        <v>42735</v>
      </c>
      <c r="C114" t="s">
        <v>76</v>
      </c>
      <c r="D114" s="13">
        <v>1</v>
      </c>
      <c r="E114" s="20">
        <v>1350000</v>
      </c>
      <c r="F114" s="20">
        <f t="shared" si="5"/>
        <v>1350000</v>
      </c>
      <c r="G114" s="13">
        <v>5</v>
      </c>
      <c r="H114" s="13">
        <f t="shared" si="6"/>
        <v>1825</v>
      </c>
      <c r="I114" s="20">
        <f t="shared" si="7"/>
        <v>739.72602739726028</v>
      </c>
      <c r="J114" s="14">
        <v>43123</v>
      </c>
      <c r="K114" s="17">
        <f>(J114-B114)</f>
        <v>388</v>
      </c>
      <c r="L114" s="20">
        <f t="shared" si="8"/>
        <v>287013.69863013696</v>
      </c>
      <c r="M114" s="20">
        <f t="shared" si="9"/>
        <v>1062986.3013698631</v>
      </c>
      <c r="N114" t="s">
        <v>52</v>
      </c>
      <c r="O114" t="s">
        <v>68</v>
      </c>
      <c r="Q114" t="s">
        <v>162</v>
      </c>
      <c r="S114" t="s">
        <v>153</v>
      </c>
    </row>
    <row r="115" spans="2:20" x14ac:dyDescent="0.25">
      <c r="B115" s="1">
        <v>42735</v>
      </c>
      <c r="C115" t="s">
        <v>60</v>
      </c>
      <c r="D115" s="13">
        <v>2</v>
      </c>
      <c r="E115" s="20">
        <v>823000</v>
      </c>
      <c r="F115" s="20">
        <f t="shared" si="5"/>
        <v>1646000</v>
      </c>
      <c r="G115" s="13">
        <v>8</v>
      </c>
      <c r="H115" s="13">
        <f t="shared" si="6"/>
        <v>2920</v>
      </c>
      <c r="I115" s="20">
        <f t="shared" si="7"/>
        <v>563.69863013698625</v>
      </c>
      <c r="J115" s="14">
        <v>43123</v>
      </c>
      <c r="K115" s="17">
        <f>(J115-B115)</f>
        <v>388</v>
      </c>
      <c r="L115" s="20">
        <f t="shared" si="8"/>
        <v>218715.06849315067</v>
      </c>
      <c r="M115" s="20">
        <f t="shared" si="9"/>
        <v>1427284.9315068494</v>
      </c>
      <c r="N115" t="s">
        <v>52</v>
      </c>
      <c r="O115" t="s">
        <v>68</v>
      </c>
      <c r="S115" t="s">
        <v>160</v>
      </c>
    </row>
    <row r="116" spans="2:20" x14ac:dyDescent="0.25">
      <c r="B116" s="1">
        <v>42735</v>
      </c>
      <c r="C116" t="s">
        <v>72</v>
      </c>
      <c r="D116" s="13">
        <v>2</v>
      </c>
      <c r="E116" s="20">
        <v>823000</v>
      </c>
      <c r="F116" s="20">
        <f t="shared" si="5"/>
        <v>1646000</v>
      </c>
      <c r="G116" s="13">
        <v>8</v>
      </c>
      <c r="H116" s="13">
        <f t="shared" si="6"/>
        <v>2920</v>
      </c>
      <c r="I116" s="20">
        <f t="shared" si="7"/>
        <v>563.69863013698625</v>
      </c>
      <c r="J116" s="14">
        <v>43123</v>
      </c>
      <c r="K116" s="17">
        <f>(J116-B116)</f>
        <v>388</v>
      </c>
      <c r="L116" s="20">
        <f t="shared" si="8"/>
        <v>218715.06849315067</v>
      </c>
      <c r="M116" s="20">
        <f t="shared" si="9"/>
        <v>1427284.9315068494</v>
      </c>
      <c r="N116" t="s">
        <v>52</v>
      </c>
      <c r="O116" t="s">
        <v>68</v>
      </c>
      <c r="S116" t="s">
        <v>160</v>
      </c>
    </row>
    <row r="117" spans="2:20" x14ac:dyDescent="0.25">
      <c r="B117" s="1">
        <v>42735</v>
      </c>
      <c r="C117" t="s">
        <v>63</v>
      </c>
      <c r="D117" s="13">
        <v>1</v>
      </c>
      <c r="E117" s="20">
        <v>45000</v>
      </c>
      <c r="F117" s="20">
        <f t="shared" si="5"/>
        <v>45000</v>
      </c>
      <c r="G117" s="13">
        <v>1</v>
      </c>
      <c r="H117" s="13">
        <f t="shared" si="6"/>
        <v>365</v>
      </c>
      <c r="I117" s="20">
        <f t="shared" si="7"/>
        <v>123.28767123287672</v>
      </c>
      <c r="J117" s="14">
        <v>43123</v>
      </c>
      <c r="K117" s="17">
        <f>(J117-B117)</f>
        <v>388</v>
      </c>
      <c r="L117" s="20">
        <f t="shared" si="8"/>
        <v>47835.61643835617</v>
      </c>
      <c r="M117" s="20">
        <v>0</v>
      </c>
      <c r="N117" t="s">
        <v>52</v>
      </c>
      <c r="O117" t="s">
        <v>68</v>
      </c>
      <c r="S117" t="s">
        <v>160</v>
      </c>
    </row>
    <row r="118" spans="2:20" x14ac:dyDescent="0.25">
      <c r="B118" s="1">
        <v>43112</v>
      </c>
      <c r="C118" t="s">
        <v>62</v>
      </c>
      <c r="D118" s="13">
        <v>1</v>
      </c>
      <c r="E118" s="20">
        <v>27500</v>
      </c>
      <c r="F118" s="20">
        <f t="shared" si="5"/>
        <v>27500</v>
      </c>
      <c r="G118" s="13">
        <v>1</v>
      </c>
      <c r="H118" s="13">
        <f t="shared" si="6"/>
        <v>365</v>
      </c>
      <c r="I118" s="20">
        <f t="shared" si="7"/>
        <v>75.342465753424662</v>
      </c>
      <c r="J118" s="14">
        <v>43123</v>
      </c>
      <c r="K118" s="17">
        <f>(J118-B118)</f>
        <v>11</v>
      </c>
      <c r="L118" s="20">
        <f t="shared" si="8"/>
        <v>828.76712328767132</v>
      </c>
      <c r="M118" s="20">
        <f t="shared" si="9"/>
        <v>26671.232876712329</v>
      </c>
      <c r="N118" t="s">
        <v>52</v>
      </c>
      <c r="O118" t="s">
        <v>68</v>
      </c>
      <c r="S118" t="s">
        <v>160</v>
      </c>
      <c r="T118" t="s">
        <v>77</v>
      </c>
    </row>
    <row r="119" spans="2:20" x14ac:dyDescent="0.25">
      <c r="B119" s="1">
        <v>42735</v>
      </c>
      <c r="C119" t="s">
        <v>78</v>
      </c>
      <c r="D119" s="13">
        <v>1</v>
      </c>
      <c r="E119" s="20">
        <v>25000</v>
      </c>
      <c r="F119" s="20">
        <f t="shared" si="5"/>
        <v>25000</v>
      </c>
      <c r="G119" s="13">
        <v>1</v>
      </c>
      <c r="H119" s="13">
        <f t="shared" si="6"/>
        <v>365</v>
      </c>
      <c r="I119" s="20">
        <f t="shared" si="7"/>
        <v>68.493150684931507</v>
      </c>
      <c r="J119" s="14">
        <v>43123</v>
      </c>
      <c r="K119" s="17">
        <f>(J119-B119)</f>
        <v>388</v>
      </c>
      <c r="L119" s="20">
        <f t="shared" si="8"/>
        <v>26575.342465753423</v>
      </c>
      <c r="M119" s="20">
        <v>0</v>
      </c>
      <c r="N119" t="s">
        <v>52</v>
      </c>
      <c r="O119" t="s">
        <v>68</v>
      </c>
      <c r="S119" t="s">
        <v>160</v>
      </c>
    </row>
    <row r="120" spans="2:20" x14ac:dyDescent="0.25">
      <c r="B120" s="1">
        <v>42735</v>
      </c>
      <c r="C120" t="s">
        <v>28</v>
      </c>
      <c r="D120" s="13">
        <v>3</v>
      </c>
      <c r="E120" s="20">
        <v>70000</v>
      </c>
      <c r="F120" s="20">
        <f t="shared" si="5"/>
        <v>210000</v>
      </c>
      <c r="G120" s="13">
        <v>4</v>
      </c>
      <c r="H120" s="13">
        <f t="shared" si="6"/>
        <v>1460</v>
      </c>
      <c r="I120" s="20">
        <f t="shared" si="7"/>
        <v>143.83561643835617</v>
      </c>
      <c r="J120" s="14">
        <v>43123</v>
      </c>
      <c r="K120" s="17">
        <f>(J120-B120)</f>
        <v>388</v>
      </c>
      <c r="L120" s="20">
        <f t="shared" si="8"/>
        <v>55808.219178082196</v>
      </c>
      <c r="M120" s="20">
        <f t="shared" si="9"/>
        <v>154191.78082191781</v>
      </c>
      <c r="N120" t="s">
        <v>52</v>
      </c>
      <c r="O120" t="s">
        <v>68</v>
      </c>
      <c r="S120" t="s">
        <v>153</v>
      </c>
    </row>
    <row r="121" spans="2:20" x14ac:dyDescent="0.25">
      <c r="B121" s="1">
        <v>42735</v>
      </c>
      <c r="C121" t="s">
        <v>79</v>
      </c>
      <c r="D121" s="13">
        <v>1</v>
      </c>
      <c r="E121" s="20">
        <v>350000</v>
      </c>
      <c r="F121" s="20">
        <f t="shared" si="5"/>
        <v>350000</v>
      </c>
      <c r="G121" s="13">
        <v>5</v>
      </c>
      <c r="H121" s="13">
        <f t="shared" si="6"/>
        <v>1825</v>
      </c>
      <c r="I121" s="20">
        <f t="shared" si="7"/>
        <v>191.78082191780823</v>
      </c>
      <c r="J121" s="14">
        <v>43123</v>
      </c>
      <c r="K121" s="17">
        <f>(J121-B121)</f>
        <v>388</v>
      </c>
      <c r="L121" s="20">
        <f t="shared" si="8"/>
        <v>74410.95890410959</v>
      </c>
      <c r="M121" s="20">
        <f t="shared" si="9"/>
        <v>275589.0410958904</v>
      </c>
      <c r="N121" t="s">
        <v>52</v>
      </c>
      <c r="O121" t="s">
        <v>68</v>
      </c>
      <c r="S121" t="s">
        <v>160</v>
      </c>
    </row>
    <row r="122" spans="2:20" x14ac:dyDescent="0.25">
      <c r="B122" s="1">
        <v>42735</v>
      </c>
      <c r="C122" t="s">
        <v>72</v>
      </c>
      <c r="D122" s="13">
        <v>1</v>
      </c>
      <c r="E122" s="20">
        <v>8230000</v>
      </c>
      <c r="F122" s="20">
        <f t="shared" si="5"/>
        <v>8230000</v>
      </c>
      <c r="G122" s="13">
        <v>8</v>
      </c>
      <c r="H122" s="13">
        <f t="shared" si="6"/>
        <v>2920</v>
      </c>
      <c r="I122" s="20">
        <f t="shared" si="7"/>
        <v>2818.4931506849316</v>
      </c>
      <c r="J122" s="14">
        <v>43123</v>
      </c>
      <c r="K122" s="17">
        <f>(J122-B122)</f>
        <v>388</v>
      </c>
      <c r="L122" s="20">
        <f t="shared" si="8"/>
        <v>1093575.3424657534</v>
      </c>
      <c r="M122" s="20">
        <f t="shared" si="9"/>
        <v>7136424.6575342463</v>
      </c>
      <c r="N122" t="s">
        <v>52</v>
      </c>
      <c r="O122" t="s">
        <v>68</v>
      </c>
      <c r="S122" t="s">
        <v>160</v>
      </c>
    </row>
    <row r="123" spans="2:20" x14ac:dyDescent="0.25">
      <c r="B123" s="1">
        <v>42735</v>
      </c>
      <c r="C123" t="s">
        <v>20</v>
      </c>
      <c r="D123" s="13">
        <v>1</v>
      </c>
      <c r="E123" s="20">
        <v>51000</v>
      </c>
      <c r="F123" s="20">
        <f t="shared" si="5"/>
        <v>51000</v>
      </c>
      <c r="G123" s="13">
        <v>4</v>
      </c>
      <c r="H123" s="13">
        <f t="shared" si="6"/>
        <v>1460</v>
      </c>
      <c r="I123" s="20">
        <f t="shared" si="7"/>
        <v>34.93150684931507</v>
      </c>
      <c r="J123" s="14">
        <v>43123</v>
      </c>
      <c r="K123" s="17">
        <f>(J123-B123)</f>
        <v>388</v>
      </c>
      <c r="L123" s="20">
        <f t="shared" si="8"/>
        <v>13553.424657534248</v>
      </c>
      <c r="M123" s="20">
        <f t="shared" si="9"/>
        <v>37446.575342465752</v>
      </c>
      <c r="N123" t="s">
        <v>52</v>
      </c>
      <c r="O123" t="s">
        <v>68</v>
      </c>
      <c r="Q123" t="s">
        <v>164</v>
      </c>
      <c r="S123" t="s">
        <v>153</v>
      </c>
    </row>
    <row r="124" spans="2:20" x14ac:dyDescent="0.25">
      <c r="B124" s="1">
        <v>42735</v>
      </c>
      <c r="C124" t="s">
        <v>26</v>
      </c>
      <c r="D124" s="13">
        <v>1</v>
      </c>
      <c r="E124" s="20">
        <v>155000</v>
      </c>
      <c r="F124" s="20">
        <f t="shared" si="5"/>
        <v>155000</v>
      </c>
      <c r="G124" s="13">
        <v>1</v>
      </c>
      <c r="H124" s="13">
        <f t="shared" si="6"/>
        <v>365</v>
      </c>
      <c r="I124" s="20">
        <f t="shared" si="7"/>
        <v>424.65753424657532</v>
      </c>
      <c r="J124" s="14">
        <v>43123</v>
      </c>
      <c r="K124" s="17">
        <f>(J124-B124)</f>
        <v>388</v>
      </c>
      <c r="L124" s="20">
        <f t="shared" si="8"/>
        <v>164767.12328767122</v>
      </c>
      <c r="M124" s="20">
        <v>0</v>
      </c>
      <c r="N124" t="s">
        <v>52</v>
      </c>
      <c r="O124" t="s">
        <v>68</v>
      </c>
      <c r="S124" t="s">
        <v>160</v>
      </c>
    </row>
    <row r="125" spans="2:20" x14ac:dyDescent="0.25">
      <c r="B125" s="1">
        <v>42735</v>
      </c>
      <c r="C125" t="s">
        <v>80</v>
      </c>
      <c r="D125" s="13">
        <v>1</v>
      </c>
      <c r="E125" s="20">
        <v>100000</v>
      </c>
      <c r="F125" s="20">
        <f t="shared" si="5"/>
        <v>100000</v>
      </c>
      <c r="G125" s="13">
        <v>1</v>
      </c>
      <c r="H125" s="13">
        <f t="shared" si="6"/>
        <v>365</v>
      </c>
      <c r="I125" s="20">
        <f t="shared" si="7"/>
        <v>273.97260273972603</v>
      </c>
      <c r="J125" s="14">
        <v>43123</v>
      </c>
      <c r="K125" s="17">
        <f>(J125-B125)</f>
        <v>388</v>
      </c>
      <c r="L125" s="20">
        <f t="shared" si="8"/>
        <v>106301.36986301369</v>
      </c>
      <c r="M125" s="20">
        <f t="shared" si="9"/>
        <v>-6301.3698630136932</v>
      </c>
      <c r="N125" t="s">
        <v>52</v>
      </c>
      <c r="O125" t="s">
        <v>68</v>
      </c>
      <c r="S125" t="s">
        <v>160</v>
      </c>
    </row>
    <row r="126" spans="2:20" x14ac:dyDescent="0.25">
      <c r="B126" s="1">
        <v>42735</v>
      </c>
      <c r="C126" t="s">
        <v>60</v>
      </c>
      <c r="D126" s="13">
        <v>3</v>
      </c>
      <c r="E126" s="20">
        <v>823000</v>
      </c>
      <c r="F126" s="20">
        <f t="shared" si="5"/>
        <v>2469000</v>
      </c>
      <c r="G126" s="13">
        <v>8</v>
      </c>
      <c r="H126" s="13">
        <f t="shared" si="6"/>
        <v>2920</v>
      </c>
      <c r="I126" s="20">
        <f t="shared" si="7"/>
        <v>845.54794520547944</v>
      </c>
      <c r="J126" s="14">
        <v>43123</v>
      </c>
      <c r="K126" s="17">
        <f>(J126-B126)</f>
        <v>388</v>
      </c>
      <c r="L126" s="20">
        <f t="shared" si="8"/>
        <v>328072.60273972602</v>
      </c>
      <c r="M126" s="20">
        <f t="shared" si="9"/>
        <v>2140927.3972602738</v>
      </c>
      <c r="N126" t="s">
        <v>52</v>
      </c>
      <c r="O126" t="s">
        <v>68</v>
      </c>
      <c r="S126" t="s">
        <v>160</v>
      </c>
    </row>
    <row r="127" spans="2:20" x14ac:dyDescent="0.25">
      <c r="B127" s="1">
        <v>42735</v>
      </c>
      <c r="C127" t="s">
        <v>72</v>
      </c>
      <c r="D127" s="13">
        <v>1</v>
      </c>
      <c r="E127" s="20">
        <v>823000</v>
      </c>
      <c r="F127" s="20">
        <f t="shared" si="5"/>
        <v>823000</v>
      </c>
      <c r="G127" s="13">
        <v>8</v>
      </c>
      <c r="H127" s="13">
        <f t="shared" si="6"/>
        <v>2920</v>
      </c>
      <c r="I127" s="20">
        <f t="shared" si="7"/>
        <v>281.84931506849313</v>
      </c>
      <c r="J127" s="14">
        <v>43123</v>
      </c>
      <c r="K127" s="17">
        <f>(J127-B127)</f>
        <v>388</v>
      </c>
      <c r="L127" s="20">
        <f t="shared" si="8"/>
        <v>109357.53424657533</v>
      </c>
      <c r="M127" s="20">
        <f t="shared" si="9"/>
        <v>713642.46575342468</v>
      </c>
      <c r="N127" t="s">
        <v>52</v>
      </c>
      <c r="O127" t="s">
        <v>68</v>
      </c>
      <c r="S127" t="s">
        <v>160</v>
      </c>
    </row>
    <row r="128" spans="2:20" x14ac:dyDescent="0.25">
      <c r="B128" s="1">
        <v>42735</v>
      </c>
      <c r="C128" t="s">
        <v>28</v>
      </c>
      <c r="D128" s="13">
        <v>1</v>
      </c>
      <c r="E128" s="20">
        <v>70000</v>
      </c>
      <c r="F128" s="20">
        <f t="shared" si="5"/>
        <v>70000</v>
      </c>
      <c r="G128" s="13">
        <v>4</v>
      </c>
      <c r="H128" s="13">
        <f t="shared" si="6"/>
        <v>1460</v>
      </c>
      <c r="I128" s="20">
        <f t="shared" si="7"/>
        <v>47.945205479452056</v>
      </c>
      <c r="J128" s="14">
        <v>43123</v>
      </c>
      <c r="K128" s="17">
        <f>(J128-B128)</f>
        <v>388</v>
      </c>
      <c r="L128" s="20">
        <f t="shared" si="8"/>
        <v>18602.739726027397</v>
      </c>
      <c r="M128" s="20">
        <f t="shared" si="9"/>
        <v>51397.260273972599</v>
      </c>
      <c r="N128" t="s">
        <v>52</v>
      </c>
      <c r="O128" t="s">
        <v>81</v>
      </c>
      <c r="S128" t="s">
        <v>153</v>
      </c>
    </row>
    <row r="129" spans="2:19" x14ac:dyDescent="0.25">
      <c r="B129" s="1">
        <v>42735</v>
      </c>
      <c r="C129" t="s">
        <v>41</v>
      </c>
      <c r="D129" s="13">
        <v>2</v>
      </c>
      <c r="E129" s="20">
        <v>442000</v>
      </c>
      <c r="F129" s="20">
        <f t="shared" si="5"/>
        <v>884000</v>
      </c>
      <c r="G129" s="13">
        <v>5</v>
      </c>
      <c r="H129" s="13">
        <f t="shared" si="6"/>
        <v>1825</v>
      </c>
      <c r="I129" s="20">
        <f t="shared" si="7"/>
        <v>484.38356164383561</v>
      </c>
      <c r="J129" s="14">
        <v>43123</v>
      </c>
      <c r="K129" s="17">
        <f>(J129-B129)</f>
        <v>388</v>
      </c>
      <c r="L129" s="20">
        <f t="shared" si="8"/>
        <v>187940.82191780821</v>
      </c>
      <c r="M129" s="20">
        <f t="shared" si="9"/>
        <v>696059.17808219185</v>
      </c>
      <c r="N129" t="s">
        <v>52</v>
      </c>
      <c r="O129" t="s">
        <v>81</v>
      </c>
      <c r="S129" t="s">
        <v>153</v>
      </c>
    </row>
    <row r="130" spans="2:19" x14ac:dyDescent="0.25">
      <c r="B130" s="1">
        <v>42735</v>
      </c>
      <c r="C130" t="s">
        <v>82</v>
      </c>
      <c r="D130" s="13">
        <v>1</v>
      </c>
      <c r="E130" s="20">
        <v>2500000</v>
      </c>
      <c r="F130" s="20">
        <f>(E130*D130)</f>
        <v>2500000</v>
      </c>
      <c r="G130" s="13">
        <v>5</v>
      </c>
      <c r="H130" s="13">
        <f t="shared" si="6"/>
        <v>1825</v>
      </c>
      <c r="I130" s="20">
        <f t="shared" si="7"/>
        <v>1369.8630136986301</v>
      </c>
      <c r="J130" s="14">
        <v>43123</v>
      </c>
      <c r="K130" s="17">
        <f>(J130-B130)</f>
        <v>388</v>
      </c>
      <c r="L130" s="20">
        <f t="shared" si="8"/>
        <v>531506.84931506845</v>
      </c>
      <c r="M130" s="20">
        <f t="shared" si="9"/>
        <v>1968493.1506849315</v>
      </c>
      <c r="N130" t="s">
        <v>52</v>
      </c>
      <c r="O130" t="s">
        <v>81</v>
      </c>
      <c r="Q130" t="s">
        <v>190</v>
      </c>
      <c r="S130" t="s">
        <v>153</v>
      </c>
    </row>
    <row r="131" spans="2:19" x14ac:dyDescent="0.25">
      <c r="B131" s="1">
        <v>42735</v>
      </c>
      <c r="C131" t="s">
        <v>83</v>
      </c>
      <c r="D131" s="13">
        <v>2</v>
      </c>
      <c r="E131" s="20">
        <v>600000</v>
      </c>
      <c r="F131" s="20">
        <f t="shared" si="5"/>
        <v>1200000</v>
      </c>
      <c r="G131" s="13">
        <v>5</v>
      </c>
      <c r="H131" s="13">
        <f t="shared" si="6"/>
        <v>1825</v>
      </c>
      <c r="I131" s="20">
        <f t="shared" si="7"/>
        <v>657.53424657534242</v>
      </c>
      <c r="J131" s="14">
        <v>43123</v>
      </c>
      <c r="K131" s="17">
        <f>(J131-B131)</f>
        <v>388</v>
      </c>
      <c r="L131" s="20">
        <f t="shared" si="8"/>
        <v>255123.28767123286</v>
      </c>
      <c r="M131" s="20">
        <f t="shared" si="9"/>
        <v>944876.71232876717</v>
      </c>
      <c r="N131" t="s">
        <v>84</v>
      </c>
      <c r="O131" t="s">
        <v>85</v>
      </c>
      <c r="S131" t="s">
        <v>153</v>
      </c>
    </row>
    <row r="132" spans="2:19" x14ac:dyDescent="0.25">
      <c r="B132" s="1">
        <v>42735</v>
      </c>
      <c r="C132" t="s">
        <v>28</v>
      </c>
      <c r="D132" s="13">
        <v>2</v>
      </c>
      <c r="E132" s="20">
        <v>70000</v>
      </c>
      <c r="F132" s="20">
        <f t="shared" ref="F132:F195" si="10">(E132*D132)</f>
        <v>140000</v>
      </c>
      <c r="G132" s="13">
        <v>4</v>
      </c>
      <c r="H132" s="13">
        <f t="shared" ref="H132:H195" si="11">(365*G132)</f>
        <v>1460</v>
      </c>
      <c r="I132" s="20">
        <f t="shared" ref="I132:I195" si="12">(F132/H132)</f>
        <v>95.890410958904113</v>
      </c>
      <c r="J132" s="14">
        <v>43123</v>
      </c>
      <c r="K132" s="17">
        <f>(J132-B132)</f>
        <v>388</v>
      </c>
      <c r="L132" s="20">
        <f t="shared" ref="L132:L195" si="13">(K132*I132)</f>
        <v>37205.479452054795</v>
      </c>
      <c r="M132" s="20">
        <f t="shared" ref="M132:M195" si="14">(F132-L132)</f>
        <v>102794.5205479452</v>
      </c>
      <c r="N132" t="s">
        <v>84</v>
      </c>
      <c r="O132" t="s">
        <v>86</v>
      </c>
      <c r="S132" t="s">
        <v>153</v>
      </c>
    </row>
    <row r="133" spans="2:19" x14ac:dyDescent="0.25">
      <c r="B133" s="1">
        <v>42735</v>
      </c>
      <c r="C133" t="s">
        <v>79</v>
      </c>
      <c r="D133" s="13">
        <v>2</v>
      </c>
      <c r="E133" s="20">
        <v>350000</v>
      </c>
      <c r="F133" s="20">
        <f t="shared" si="10"/>
        <v>700000</v>
      </c>
      <c r="G133" s="13">
        <v>5</v>
      </c>
      <c r="H133" s="13">
        <f t="shared" si="11"/>
        <v>1825</v>
      </c>
      <c r="I133" s="20">
        <f t="shared" si="12"/>
        <v>383.56164383561645</v>
      </c>
      <c r="J133" s="14">
        <v>43123</v>
      </c>
      <c r="K133" s="17">
        <f>(J133-B133)</f>
        <v>388</v>
      </c>
      <c r="L133" s="20">
        <f t="shared" si="13"/>
        <v>148821.91780821918</v>
      </c>
      <c r="M133" s="20">
        <f t="shared" si="14"/>
        <v>551178.08219178079</v>
      </c>
      <c r="N133" t="s">
        <v>84</v>
      </c>
      <c r="O133" t="s">
        <v>86</v>
      </c>
      <c r="S133" t="s">
        <v>153</v>
      </c>
    </row>
    <row r="134" spans="2:19" x14ac:dyDescent="0.25">
      <c r="B134" s="1">
        <v>42842</v>
      </c>
      <c r="C134" t="s">
        <v>46</v>
      </c>
      <c r="D134" s="13">
        <v>1</v>
      </c>
      <c r="E134" s="20">
        <v>2295000</v>
      </c>
      <c r="F134" s="20">
        <f t="shared" si="10"/>
        <v>2295000</v>
      </c>
      <c r="G134" s="13">
        <v>5</v>
      </c>
      <c r="H134" s="13">
        <f t="shared" si="11"/>
        <v>1825</v>
      </c>
      <c r="I134" s="20">
        <f t="shared" si="12"/>
        <v>1257.5342465753424</v>
      </c>
      <c r="J134" s="14">
        <v>43123</v>
      </c>
      <c r="K134" s="17">
        <f>(J134-B134)</f>
        <v>281</v>
      </c>
      <c r="L134" s="20">
        <f t="shared" si="13"/>
        <v>353367.12328767125</v>
      </c>
      <c r="M134" s="20">
        <f t="shared" si="14"/>
        <v>1941632.8767123288</v>
      </c>
      <c r="N134" t="s">
        <v>84</v>
      </c>
      <c r="O134" t="s">
        <v>86</v>
      </c>
      <c r="Q134" t="s">
        <v>166</v>
      </c>
      <c r="S134" t="s">
        <v>153</v>
      </c>
    </row>
    <row r="135" spans="2:19" x14ac:dyDescent="0.25">
      <c r="B135" s="1">
        <v>42735</v>
      </c>
      <c r="C135" t="s">
        <v>11</v>
      </c>
      <c r="D135" s="13">
        <v>1</v>
      </c>
      <c r="E135" s="20">
        <v>880000</v>
      </c>
      <c r="F135" s="20">
        <f t="shared" si="10"/>
        <v>880000</v>
      </c>
      <c r="G135" s="13">
        <v>5</v>
      </c>
      <c r="H135" s="13">
        <f t="shared" si="11"/>
        <v>1825</v>
      </c>
      <c r="I135" s="20">
        <f t="shared" si="12"/>
        <v>482.1917808219178</v>
      </c>
      <c r="J135" s="14">
        <v>43123</v>
      </c>
      <c r="K135" s="17">
        <f>(J135-B135)</f>
        <v>388</v>
      </c>
      <c r="L135" s="20">
        <f t="shared" si="13"/>
        <v>187090.4109589041</v>
      </c>
      <c r="M135" s="20">
        <f t="shared" si="14"/>
        <v>692909.58904109593</v>
      </c>
      <c r="N135" t="s">
        <v>84</v>
      </c>
      <c r="O135" t="s">
        <v>86</v>
      </c>
      <c r="Q135" t="s">
        <v>14</v>
      </c>
      <c r="S135" t="s">
        <v>153</v>
      </c>
    </row>
    <row r="136" spans="2:19" x14ac:dyDescent="0.25">
      <c r="B136" s="1">
        <v>42735</v>
      </c>
      <c r="C136" t="s">
        <v>32</v>
      </c>
      <c r="D136" s="13">
        <v>1</v>
      </c>
      <c r="E136" s="20">
        <v>2500000</v>
      </c>
      <c r="F136" s="20">
        <f t="shared" si="10"/>
        <v>2500000</v>
      </c>
      <c r="G136" s="13">
        <v>5</v>
      </c>
      <c r="H136" s="13">
        <f t="shared" si="11"/>
        <v>1825</v>
      </c>
      <c r="I136" s="20">
        <f t="shared" si="12"/>
        <v>1369.8630136986301</v>
      </c>
      <c r="J136" s="14">
        <v>43123</v>
      </c>
      <c r="K136" s="17">
        <f>(J136-B136)</f>
        <v>388</v>
      </c>
      <c r="L136" s="20">
        <f t="shared" si="13"/>
        <v>531506.84931506845</v>
      </c>
      <c r="M136" s="20">
        <f t="shared" si="14"/>
        <v>1968493.1506849315</v>
      </c>
      <c r="N136" t="s">
        <v>84</v>
      </c>
      <c r="O136" t="s">
        <v>86</v>
      </c>
      <c r="Q136" t="s">
        <v>14</v>
      </c>
      <c r="S136" t="s">
        <v>153</v>
      </c>
    </row>
    <row r="137" spans="2:19" x14ac:dyDescent="0.25">
      <c r="B137" s="1">
        <v>42739</v>
      </c>
      <c r="C137" t="s">
        <v>15</v>
      </c>
      <c r="D137" s="13">
        <v>1</v>
      </c>
      <c r="E137" s="20">
        <v>126000</v>
      </c>
      <c r="F137" s="20">
        <f t="shared" si="10"/>
        <v>126000</v>
      </c>
      <c r="G137" s="13">
        <v>5</v>
      </c>
      <c r="H137" s="13">
        <f t="shared" si="11"/>
        <v>1825</v>
      </c>
      <c r="I137" s="20">
        <f t="shared" si="12"/>
        <v>69.041095890410958</v>
      </c>
      <c r="J137" s="14">
        <v>43123</v>
      </c>
      <c r="K137" s="17">
        <f>(J137-B137)</f>
        <v>384</v>
      </c>
      <c r="L137" s="20">
        <f t="shared" si="13"/>
        <v>26511.780821917808</v>
      </c>
      <c r="M137" s="20">
        <f t="shared" si="14"/>
        <v>99488.219178082189</v>
      </c>
      <c r="N137" t="s">
        <v>84</v>
      </c>
      <c r="O137" t="s">
        <v>86</v>
      </c>
      <c r="Q137" t="s">
        <v>14</v>
      </c>
      <c r="S137" t="s">
        <v>153</v>
      </c>
    </row>
    <row r="138" spans="2:19" x14ac:dyDescent="0.25">
      <c r="B138" s="1">
        <v>42735</v>
      </c>
      <c r="C138" t="s">
        <v>33</v>
      </c>
      <c r="D138" s="13">
        <v>1</v>
      </c>
      <c r="E138" s="20">
        <v>65000</v>
      </c>
      <c r="F138" s="20">
        <f t="shared" si="10"/>
        <v>65000</v>
      </c>
      <c r="G138" s="13">
        <v>5</v>
      </c>
      <c r="H138" s="13">
        <f t="shared" si="11"/>
        <v>1825</v>
      </c>
      <c r="I138" s="20">
        <f t="shared" si="12"/>
        <v>35.61643835616438</v>
      </c>
      <c r="J138" s="14">
        <v>43123</v>
      </c>
      <c r="K138" s="17">
        <f>(J138-B138)</f>
        <v>388</v>
      </c>
      <c r="L138" s="20">
        <f t="shared" si="13"/>
        <v>13819.17808219178</v>
      </c>
      <c r="M138" s="20">
        <f t="shared" si="14"/>
        <v>51180.821917808222</v>
      </c>
      <c r="N138" t="s">
        <v>84</v>
      </c>
      <c r="O138" t="s">
        <v>86</v>
      </c>
      <c r="Q138" t="s">
        <v>14</v>
      </c>
      <c r="S138" t="s">
        <v>153</v>
      </c>
    </row>
    <row r="139" spans="2:19" x14ac:dyDescent="0.25">
      <c r="B139" s="1">
        <v>43056</v>
      </c>
      <c r="C139" t="s">
        <v>25</v>
      </c>
      <c r="D139" s="13">
        <v>1</v>
      </c>
      <c r="E139" s="20">
        <v>20000</v>
      </c>
      <c r="F139" s="20">
        <f t="shared" si="10"/>
        <v>20000</v>
      </c>
      <c r="G139" s="13">
        <v>1</v>
      </c>
      <c r="H139" s="13">
        <f t="shared" si="11"/>
        <v>365</v>
      </c>
      <c r="I139" s="20">
        <f t="shared" si="12"/>
        <v>54.794520547945204</v>
      </c>
      <c r="J139" s="14">
        <v>43123</v>
      </c>
      <c r="K139" s="17">
        <f>(J139-B139)</f>
        <v>67</v>
      </c>
      <c r="L139" s="20">
        <f t="shared" si="13"/>
        <v>3671.2328767123286</v>
      </c>
      <c r="M139" s="20">
        <f t="shared" si="14"/>
        <v>16328.767123287671</v>
      </c>
      <c r="N139" t="s">
        <v>84</v>
      </c>
      <c r="O139" t="s">
        <v>86</v>
      </c>
      <c r="S139" t="s">
        <v>160</v>
      </c>
    </row>
    <row r="140" spans="2:19" x14ac:dyDescent="0.25">
      <c r="B140" s="1">
        <v>42735</v>
      </c>
      <c r="C140" t="s">
        <v>34</v>
      </c>
      <c r="D140" s="13">
        <v>1</v>
      </c>
      <c r="E140" s="20">
        <v>10000</v>
      </c>
      <c r="F140" s="20">
        <f t="shared" si="10"/>
        <v>10000</v>
      </c>
      <c r="G140" s="13">
        <v>1</v>
      </c>
      <c r="H140" s="13">
        <f t="shared" si="11"/>
        <v>365</v>
      </c>
      <c r="I140" s="20">
        <f t="shared" si="12"/>
        <v>27.397260273972602</v>
      </c>
      <c r="J140" s="14">
        <v>43123</v>
      </c>
      <c r="K140" s="17">
        <f>(J140-B140)</f>
        <v>388</v>
      </c>
      <c r="L140" s="20">
        <f t="shared" si="13"/>
        <v>10630.13698630137</v>
      </c>
      <c r="M140" s="20">
        <v>0</v>
      </c>
      <c r="N140" t="s">
        <v>84</v>
      </c>
      <c r="O140" t="s">
        <v>86</v>
      </c>
      <c r="S140" t="s">
        <v>160</v>
      </c>
    </row>
    <row r="141" spans="2:19" x14ac:dyDescent="0.25">
      <c r="B141" s="1">
        <v>42735</v>
      </c>
      <c r="C141" t="s">
        <v>87</v>
      </c>
      <c r="D141" s="13">
        <v>1</v>
      </c>
      <c r="E141" s="20">
        <v>50000</v>
      </c>
      <c r="F141" s="20">
        <f t="shared" si="10"/>
        <v>50000</v>
      </c>
      <c r="G141" s="13">
        <v>1</v>
      </c>
      <c r="H141" s="13">
        <f t="shared" si="11"/>
        <v>365</v>
      </c>
      <c r="I141" s="20">
        <f t="shared" si="12"/>
        <v>136.98630136986301</v>
      </c>
      <c r="J141" s="14">
        <v>43123</v>
      </c>
      <c r="K141" s="17">
        <f>(J141-B141)</f>
        <v>388</v>
      </c>
      <c r="L141" s="20">
        <f t="shared" si="13"/>
        <v>53150.684931506847</v>
      </c>
      <c r="M141" s="20">
        <v>0</v>
      </c>
      <c r="N141" t="s">
        <v>84</v>
      </c>
      <c r="O141" t="s">
        <v>86</v>
      </c>
      <c r="S141" t="s">
        <v>160</v>
      </c>
    </row>
    <row r="142" spans="2:19" x14ac:dyDescent="0.25">
      <c r="B142" s="1">
        <v>42804</v>
      </c>
      <c r="C142" t="s">
        <v>36</v>
      </c>
      <c r="D142" s="13">
        <v>1</v>
      </c>
      <c r="E142" s="20">
        <v>56400</v>
      </c>
      <c r="F142" s="20">
        <f t="shared" si="10"/>
        <v>56400</v>
      </c>
      <c r="G142" s="13">
        <v>1</v>
      </c>
      <c r="H142" s="13">
        <f t="shared" si="11"/>
        <v>365</v>
      </c>
      <c r="I142" s="20">
        <f t="shared" si="12"/>
        <v>154.52054794520549</v>
      </c>
      <c r="J142" s="14">
        <v>43123</v>
      </c>
      <c r="K142" s="17">
        <f>(J142-B142)</f>
        <v>319</v>
      </c>
      <c r="L142" s="20">
        <f t="shared" si="13"/>
        <v>49292.054794520554</v>
      </c>
      <c r="M142" s="20">
        <f t="shared" si="14"/>
        <v>7107.9452054794456</v>
      </c>
      <c r="N142" t="s">
        <v>84</v>
      </c>
      <c r="O142" t="s">
        <v>86</v>
      </c>
      <c r="S142" t="s">
        <v>160</v>
      </c>
    </row>
    <row r="143" spans="2:19" x14ac:dyDescent="0.25">
      <c r="B143" s="1">
        <v>42735</v>
      </c>
      <c r="C143" t="s">
        <v>24</v>
      </c>
      <c r="D143" s="13">
        <v>1</v>
      </c>
      <c r="E143" s="20">
        <v>18600</v>
      </c>
      <c r="F143" s="20">
        <f t="shared" si="10"/>
        <v>18600</v>
      </c>
      <c r="G143" s="13">
        <v>1</v>
      </c>
      <c r="H143" s="13">
        <f t="shared" si="11"/>
        <v>365</v>
      </c>
      <c r="I143" s="20">
        <f t="shared" si="12"/>
        <v>50.958904109589042</v>
      </c>
      <c r="J143" s="14">
        <v>43123</v>
      </c>
      <c r="K143" s="17">
        <f>(J143-B143)</f>
        <v>388</v>
      </c>
      <c r="L143" s="20">
        <f t="shared" si="13"/>
        <v>19772.054794520547</v>
      </c>
      <c r="M143" s="20">
        <v>0</v>
      </c>
      <c r="N143" t="s">
        <v>84</v>
      </c>
      <c r="O143" t="s">
        <v>86</v>
      </c>
      <c r="S143" t="s">
        <v>160</v>
      </c>
    </row>
    <row r="144" spans="2:19" x14ac:dyDescent="0.25">
      <c r="B144" s="1">
        <v>43100</v>
      </c>
      <c r="C144" t="s">
        <v>88</v>
      </c>
      <c r="D144" s="13">
        <v>1</v>
      </c>
      <c r="E144" s="20">
        <v>3000</v>
      </c>
      <c r="F144" s="20">
        <f t="shared" si="10"/>
        <v>3000</v>
      </c>
      <c r="G144" s="13">
        <v>1</v>
      </c>
      <c r="H144" s="13">
        <f t="shared" si="11"/>
        <v>365</v>
      </c>
      <c r="I144" s="20">
        <f t="shared" si="12"/>
        <v>8.2191780821917817</v>
      </c>
      <c r="J144" s="14">
        <v>43123</v>
      </c>
      <c r="K144" s="17">
        <f>(J144-B144)</f>
        <v>23</v>
      </c>
      <c r="L144" s="20">
        <f t="shared" si="13"/>
        <v>189.04109589041099</v>
      </c>
      <c r="M144" s="20">
        <f t="shared" si="14"/>
        <v>2810.9589041095892</v>
      </c>
      <c r="N144" t="s">
        <v>84</v>
      </c>
      <c r="O144" t="s">
        <v>86</v>
      </c>
      <c r="S144" t="s">
        <v>160</v>
      </c>
    </row>
    <row r="145" spans="2:20" x14ac:dyDescent="0.25">
      <c r="B145" s="1">
        <v>42369</v>
      </c>
      <c r="C145" t="s">
        <v>89</v>
      </c>
      <c r="D145" s="13">
        <v>1</v>
      </c>
      <c r="E145" s="20">
        <v>350000</v>
      </c>
      <c r="F145" s="20">
        <f t="shared" si="10"/>
        <v>350000</v>
      </c>
      <c r="G145" s="13">
        <v>5</v>
      </c>
      <c r="H145" s="13">
        <f t="shared" si="11"/>
        <v>1825</v>
      </c>
      <c r="I145" s="20">
        <f t="shared" si="12"/>
        <v>191.78082191780823</v>
      </c>
      <c r="J145" s="14">
        <v>43123</v>
      </c>
      <c r="K145" s="17">
        <f>(J145-B145)</f>
        <v>754</v>
      </c>
      <c r="L145" s="20">
        <f t="shared" si="13"/>
        <v>144602.73972602742</v>
      </c>
      <c r="M145" s="20">
        <f t="shared" si="14"/>
        <v>205397.26027397258</v>
      </c>
      <c r="N145" t="s">
        <v>84</v>
      </c>
      <c r="O145" t="s">
        <v>86</v>
      </c>
      <c r="S145" t="s">
        <v>160</v>
      </c>
    </row>
    <row r="146" spans="2:20" x14ac:dyDescent="0.25">
      <c r="B146" s="1">
        <v>42735</v>
      </c>
      <c r="C146" t="s">
        <v>20</v>
      </c>
      <c r="D146" s="13">
        <v>1</v>
      </c>
      <c r="E146" s="20">
        <v>51000</v>
      </c>
      <c r="F146" s="20">
        <f t="shared" si="10"/>
        <v>51000</v>
      </c>
      <c r="G146" s="13">
        <v>4</v>
      </c>
      <c r="H146" s="13">
        <f t="shared" si="11"/>
        <v>1460</v>
      </c>
      <c r="I146" s="20">
        <f t="shared" si="12"/>
        <v>34.93150684931507</v>
      </c>
      <c r="J146" s="14">
        <v>43123</v>
      </c>
      <c r="K146" s="17">
        <f>(J146-B146)</f>
        <v>388</v>
      </c>
      <c r="L146" s="20">
        <f t="shared" si="13"/>
        <v>13553.424657534248</v>
      </c>
      <c r="M146" s="20">
        <f t="shared" si="14"/>
        <v>37446.575342465752</v>
      </c>
      <c r="N146" t="s">
        <v>84</v>
      </c>
      <c r="O146" t="s">
        <v>86</v>
      </c>
      <c r="Q146" t="s">
        <v>164</v>
      </c>
      <c r="S146" t="s">
        <v>153</v>
      </c>
    </row>
    <row r="147" spans="2:20" x14ac:dyDescent="0.25">
      <c r="B147" s="1">
        <v>42369</v>
      </c>
      <c r="C147" t="s">
        <v>90</v>
      </c>
      <c r="D147" s="13">
        <v>1</v>
      </c>
      <c r="E147" s="20">
        <v>490000</v>
      </c>
      <c r="F147" s="20">
        <f t="shared" si="10"/>
        <v>490000</v>
      </c>
      <c r="G147" s="13">
        <v>5</v>
      </c>
      <c r="H147" s="13">
        <f t="shared" si="11"/>
        <v>1825</v>
      </c>
      <c r="I147" s="20">
        <f t="shared" si="12"/>
        <v>268.49315068493149</v>
      </c>
      <c r="J147" s="14">
        <v>43123</v>
      </c>
      <c r="K147" s="17">
        <f>(J147-B147)</f>
        <v>754</v>
      </c>
      <c r="L147" s="20">
        <f t="shared" si="13"/>
        <v>202443.83561643836</v>
      </c>
      <c r="M147" s="20">
        <f t="shared" si="14"/>
        <v>287556.16438356164</v>
      </c>
      <c r="N147" t="s">
        <v>84</v>
      </c>
      <c r="O147" t="s">
        <v>85</v>
      </c>
      <c r="S147" t="s">
        <v>153</v>
      </c>
    </row>
    <row r="148" spans="2:20" x14ac:dyDescent="0.25">
      <c r="B148" s="1">
        <v>42735</v>
      </c>
      <c r="C148" t="s">
        <v>62</v>
      </c>
      <c r="D148" s="13">
        <v>1</v>
      </c>
      <c r="E148" s="20">
        <v>27500</v>
      </c>
      <c r="F148" s="20">
        <f t="shared" si="10"/>
        <v>27500</v>
      </c>
      <c r="G148" s="13">
        <v>1</v>
      </c>
      <c r="H148" s="13">
        <f t="shared" si="11"/>
        <v>365</v>
      </c>
      <c r="I148" s="20">
        <f t="shared" si="12"/>
        <v>75.342465753424662</v>
      </c>
      <c r="J148" s="14">
        <v>43123</v>
      </c>
      <c r="K148" s="17">
        <f>(J148-B148)</f>
        <v>388</v>
      </c>
      <c r="L148" s="20">
        <f t="shared" si="13"/>
        <v>29232.876712328769</v>
      </c>
      <c r="M148" s="20">
        <v>0</v>
      </c>
      <c r="N148" t="s">
        <v>84</v>
      </c>
      <c r="O148" t="s">
        <v>85</v>
      </c>
      <c r="S148" t="s">
        <v>160</v>
      </c>
    </row>
    <row r="149" spans="2:20" x14ac:dyDescent="0.25">
      <c r="B149" s="1">
        <v>43100</v>
      </c>
      <c r="C149" t="s">
        <v>62</v>
      </c>
      <c r="D149" s="13">
        <v>1</v>
      </c>
      <c r="E149" s="20">
        <v>27500</v>
      </c>
      <c r="F149" s="20">
        <f t="shared" si="10"/>
        <v>27500</v>
      </c>
      <c r="G149" s="13">
        <v>1</v>
      </c>
      <c r="H149" s="13">
        <f t="shared" si="11"/>
        <v>365</v>
      </c>
      <c r="I149" s="20">
        <f t="shared" si="12"/>
        <v>75.342465753424662</v>
      </c>
      <c r="J149" s="14">
        <v>43123</v>
      </c>
      <c r="K149" s="17">
        <f>(J149-B149)</f>
        <v>23</v>
      </c>
      <c r="L149" s="20">
        <f t="shared" si="13"/>
        <v>1732.8767123287673</v>
      </c>
      <c r="M149" s="20">
        <f t="shared" si="14"/>
        <v>25767.123287671231</v>
      </c>
      <c r="N149" t="s">
        <v>84</v>
      </c>
      <c r="O149" t="s">
        <v>85</v>
      </c>
      <c r="S149" t="s">
        <v>160</v>
      </c>
      <c r="T149" t="s">
        <v>77</v>
      </c>
    </row>
    <row r="150" spans="2:20" x14ac:dyDescent="0.25">
      <c r="B150" s="1">
        <v>43100</v>
      </c>
      <c r="C150" t="s">
        <v>63</v>
      </c>
      <c r="D150" s="13">
        <v>1</v>
      </c>
      <c r="E150" s="20">
        <v>45000</v>
      </c>
      <c r="F150" s="20">
        <f t="shared" si="10"/>
        <v>45000</v>
      </c>
      <c r="G150" s="13">
        <v>1</v>
      </c>
      <c r="H150" s="13">
        <f t="shared" si="11"/>
        <v>365</v>
      </c>
      <c r="I150" s="20">
        <f t="shared" si="12"/>
        <v>123.28767123287672</v>
      </c>
      <c r="J150" s="14">
        <v>43123</v>
      </c>
      <c r="K150" s="17">
        <f>(J150-B150)</f>
        <v>23</v>
      </c>
      <c r="L150" s="20">
        <f t="shared" si="13"/>
        <v>2835.6164383561645</v>
      </c>
      <c r="M150" s="20">
        <f t="shared" si="14"/>
        <v>42164.383561643837</v>
      </c>
      <c r="N150" t="s">
        <v>84</v>
      </c>
      <c r="O150" t="s">
        <v>85</v>
      </c>
      <c r="S150" t="s">
        <v>160</v>
      </c>
    </row>
    <row r="151" spans="2:20" x14ac:dyDescent="0.25">
      <c r="B151" s="1">
        <v>43112</v>
      </c>
      <c r="C151" t="s">
        <v>91</v>
      </c>
      <c r="D151" s="13">
        <v>1</v>
      </c>
      <c r="E151" s="20">
        <v>35500</v>
      </c>
      <c r="F151" s="20">
        <f t="shared" si="10"/>
        <v>35500</v>
      </c>
      <c r="G151" s="13">
        <v>1</v>
      </c>
      <c r="H151" s="13">
        <f t="shared" si="11"/>
        <v>365</v>
      </c>
      <c r="I151" s="20">
        <f t="shared" si="12"/>
        <v>97.260273972602747</v>
      </c>
      <c r="J151" s="14">
        <v>43123</v>
      </c>
      <c r="K151" s="17">
        <f>(J151-B151)</f>
        <v>11</v>
      </c>
      <c r="L151" s="20">
        <f t="shared" si="13"/>
        <v>1069.8630136986303</v>
      </c>
      <c r="M151" s="20">
        <f t="shared" si="14"/>
        <v>34430.136986301368</v>
      </c>
      <c r="N151" t="s">
        <v>84</v>
      </c>
      <c r="O151" t="s">
        <v>85</v>
      </c>
      <c r="S151" t="s">
        <v>160</v>
      </c>
      <c r="T151" t="s">
        <v>55</v>
      </c>
    </row>
    <row r="152" spans="2:20" x14ac:dyDescent="0.25">
      <c r="B152" s="1">
        <v>42369</v>
      </c>
      <c r="C152" t="s">
        <v>90</v>
      </c>
      <c r="D152" s="13">
        <v>1</v>
      </c>
      <c r="E152" s="20">
        <v>490000</v>
      </c>
      <c r="F152" s="20">
        <f t="shared" si="10"/>
        <v>490000</v>
      </c>
      <c r="G152" s="13">
        <v>5</v>
      </c>
      <c r="H152" s="13">
        <f t="shared" si="11"/>
        <v>1825</v>
      </c>
      <c r="I152" s="20">
        <f t="shared" si="12"/>
        <v>268.49315068493149</v>
      </c>
      <c r="J152" s="14">
        <v>43123</v>
      </c>
      <c r="K152" s="17">
        <f>(J152-B152)</f>
        <v>754</v>
      </c>
      <c r="L152" s="20">
        <f t="shared" si="13"/>
        <v>202443.83561643836</v>
      </c>
      <c r="M152" s="20">
        <f t="shared" si="14"/>
        <v>287556.16438356164</v>
      </c>
      <c r="N152" t="s">
        <v>84</v>
      </c>
      <c r="O152" t="s">
        <v>85</v>
      </c>
      <c r="S152" t="s">
        <v>153</v>
      </c>
    </row>
    <row r="153" spans="2:20" x14ac:dyDescent="0.25">
      <c r="B153" s="1">
        <v>42369</v>
      </c>
      <c r="C153" t="s">
        <v>73</v>
      </c>
      <c r="D153" s="13">
        <v>1</v>
      </c>
      <c r="E153" s="20">
        <v>100000</v>
      </c>
      <c r="F153" s="20">
        <f t="shared" si="10"/>
        <v>100000</v>
      </c>
      <c r="G153" s="13">
        <v>5</v>
      </c>
      <c r="H153" s="13">
        <f t="shared" si="11"/>
        <v>1825</v>
      </c>
      <c r="I153" s="20">
        <f t="shared" si="12"/>
        <v>54.794520547945204</v>
      </c>
      <c r="J153" s="14">
        <v>43123</v>
      </c>
      <c r="K153" s="17">
        <f>(J153-B153)</f>
        <v>754</v>
      </c>
      <c r="L153" s="20">
        <f t="shared" si="13"/>
        <v>41315.068493150684</v>
      </c>
      <c r="M153" s="20">
        <f t="shared" si="14"/>
        <v>58684.931506849316</v>
      </c>
      <c r="N153" t="s">
        <v>84</v>
      </c>
      <c r="O153" t="s">
        <v>85</v>
      </c>
      <c r="S153" t="s">
        <v>153</v>
      </c>
    </row>
    <row r="154" spans="2:20" x14ac:dyDescent="0.25">
      <c r="B154" s="1">
        <v>42369</v>
      </c>
      <c r="C154" t="s">
        <v>92</v>
      </c>
      <c r="D154" s="13">
        <v>1</v>
      </c>
      <c r="E154" s="20">
        <v>490000</v>
      </c>
      <c r="F154" s="20">
        <f t="shared" si="10"/>
        <v>490000</v>
      </c>
      <c r="G154" s="13">
        <v>5</v>
      </c>
      <c r="H154" s="13">
        <f t="shared" si="11"/>
        <v>1825</v>
      </c>
      <c r="I154" s="20">
        <f t="shared" si="12"/>
        <v>268.49315068493149</v>
      </c>
      <c r="J154" s="14">
        <v>43123</v>
      </c>
      <c r="K154" s="17">
        <f>(J154-B154)</f>
        <v>754</v>
      </c>
      <c r="L154" s="20">
        <f t="shared" si="13"/>
        <v>202443.83561643836</v>
      </c>
      <c r="M154" s="20">
        <f t="shared" si="14"/>
        <v>287556.16438356164</v>
      </c>
      <c r="N154" t="s">
        <v>84</v>
      </c>
      <c r="O154" t="s">
        <v>85</v>
      </c>
      <c r="S154" t="s">
        <v>153</v>
      </c>
    </row>
    <row r="155" spans="2:20" x14ac:dyDescent="0.25">
      <c r="B155" s="1">
        <v>42735</v>
      </c>
      <c r="C155" t="s">
        <v>41</v>
      </c>
      <c r="D155" s="13">
        <v>2</v>
      </c>
      <c r="E155" s="20">
        <v>442000</v>
      </c>
      <c r="F155" s="20">
        <f t="shared" si="10"/>
        <v>884000</v>
      </c>
      <c r="G155" s="13">
        <v>5</v>
      </c>
      <c r="H155" s="13">
        <f t="shared" si="11"/>
        <v>1825</v>
      </c>
      <c r="I155" s="20">
        <f t="shared" si="12"/>
        <v>484.38356164383561</v>
      </c>
      <c r="J155" s="14">
        <v>43123</v>
      </c>
      <c r="K155" s="17">
        <f>(J155-B155)</f>
        <v>388</v>
      </c>
      <c r="L155" s="20">
        <f t="shared" si="13"/>
        <v>187940.82191780821</v>
      </c>
      <c r="M155" s="20">
        <f t="shared" si="14"/>
        <v>696059.17808219185</v>
      </c>
      <c r="N155" t="s">
        <v>84</v>
      </c>
      <c r="O155" t="s">
        <v>85</v>
      </c>
      <c r="S155" t="s">
        <v>153</v>
      </c>
    </row>
    <row r="156" spans="2:20" x14ac:dyDescent="0.25">
      <c r="B156" s="1">
        <v>42735</v>
      </c>
      <c r="C156" t="s">
        <v>62</v>
      </c>
      <c r="D156" s="13">
        <v>1</v>
      </c>
      <c r="E156" s="20">
        <v>27500</v>
      </c>
      <c r="F156" s="20">
        <f t="shared" si="10"/>
        <v>27500</v>
      </c>
      <c r="G156" s="13">
        <v>1</v>
      </c>
      <c r="H156" s="13">
        <f t="shared" si="11"/>
        <v>365</v>
      </c>
      <c r="I156" s="20">
        <f t="shared" si="12"/>
        <v>75.342465753424662</v>
      </c>
      <c r="J156" s="14">
        <v>43123</v>
      </c>
      <c r="K156" s="17">
        <f>(J156-B156)</f>
        <v>388</v>
      </c>
      <c r="L156" s="20">
        <f t="shared" si="13"/>
        <v>29232.876712328769</v>
      </c>
      <c r="M156" s="20">
        <v>0</v>
      </c>
      <c r="N156" t="s">
        <v>84</v>
      </c>
      <c r="O156" t="s">
        <v>85</v>
      </c>
      <c r="S156" t="s">
        <v>160</v>
      </c>
    </row>
    <row r="157" spans="2:20" x14ac:dyDescent="0.25">
      <c r="B157" s="1">
        <v>42369</v>
      </c>
      <c r="C157" t="s">
        <v>93</v>
      </c>
      <c r="D157" s="13">
        <v>1</v>
      </c>
      <c r="E157" s="20">
        <v>401250</v>
      </c>
      <c r="F157" s="20">
        <f t="shared" si="10"/>
        <v>401250</v>
      </c>
      <c r="G157" s="13">
        <v>5</v>
      </c>
      <c r="H157" s="13">
        <f t="shared" si="11"/>
        <v>1825</v>
      </c>
      <c r="I157" s="20">
        <f t="shared" si="12"/>
        <v>219.86301369863014</v>
      </c>
      <c r="J157" s="14">
        <v>43123</v>
      </c>
      <c r="K157" s="17">
        <f>(J157-B157)</f>
        <v>754</v>
      </c>
      <c r="L157" s="20">
        <f t="shared" si="13"/>
        <v>165776.71232876711</v>
      </c>
      <c r="M157" s="20">
        <f t="shared" si="14"/>
        <v>235473.28767123289</v>
      </c>
      <c r="N157" t="s">
        <v>84</v>
      </c>
      <c r="O157" t="s">
        <v>94</v>
      </c>
      <c r="S157" t="s">
        <v>160</v>
      </c>
    </row>
    <row r="158" spans="2:20" x14ac:dyDescent="0.25">
      <c r="B158" s="1">
        <v>42369</v>
      </c>
      <c r="C158" t="s">
        <v>95</v>
      </c>
      <c r="D158" s="13">
        <v>1</v>
      </c>
      <c r="E158" s="20">
        <v>150000</v>
      </c>
      <c r="F158" s="20">
        <f t="shared" si="10"/>
        <v>150000</v>
      </c>
      <c r="G158" s="13">
        <v>5</v>
      </c>
      <c r="H158" s="13">
        <f t="shared" si="11"/>
        <v>1825</v>
      </c>
      <c r="I158" s="20">
        <f t="shared" si="12"/>
        <v>82.191780821917803</v>
      </c>
      <c r="J158" s="14">
        <v>43123</v>
      </c>
      <c r="K158" s="17">
        <f>(J158-B158)</f>
        <v>754</v>
      </c>
      <c r="L158" s="20">
        <f t="shared" si="13"/>
        <v>61972.602739726026</v>
      </c>
      <c r="M158" s="20">
        <f t="shared" si="14"/>
        <v>88027.397260273981</v>
      </c>
      <c r="N158" t="s">
        <v>84</v>
      </c>
      <c r="O158" t="s">
        <v>94</v>
      </c>
      <c r="Q158" t="s">
        <v>161</v>
      </c>
      <c r="S158" t="s">
        <v>153</v>
      </c>
    </row>
    <row r="159" spans="2:20" x14ac:dyDescent="0.25">
      <c r="B159" s="1">
        <v>42735</v>
      </c>
      <c r="C159" t="s">
        <v>96</v>
      </c>
      <c r="D159" s="13">
        <v>1</v>
      </c>
      <c r="E159" s="20">
        <v>1300000</v>
      </c>
      <c r="F159" s="20">
        <f t="shared" si="10"/>
        <v>1300000</v>
      </c>
      <c r="G159" s="13">
        <v>5</v>
      </c>
      <c r="H159" s="13">
        <f t="shared" si="11"/>
        <v>1825</v>
      </c>
      <c r="I159" s="20">
        <f t="shared" si="12"/>
        <v>712.32876712328766</v>
      </c>
      <c r="J159" s="14">
        <v>43123</v>
      </c>
      <c r="K159" s="17">
        <f>(J159-B159)</f>
        <v>388</v>
      </c>
      <c r="L159" s="20">
        <f t="shared" si="13"/>
        <v>276383.56164383562</v>
      </c>
      <c r="M159" s="20">
        <f t="shared" si="14"/>
        <v>1023616.4383561644</v>
      </c>
      <c r="N159" t="s">
        <v>12</v>
      </c>
      <c r="O159" t="s">
        <v>97</v>
      </c>
      <c r="Q159" t="s">
        <v>161</v>
      </c>
      <c r="S159" t="s">
        <v>153</v>
      </c>
    </row>
    <row r="160" spans="2:20" x14ac:dyDescent="0.25">
      <c r="B160" s="1">
        <v>42369</v>
      </c>
      <c r="C160" t="s">
        <v>98</v>
      </c>
      <c r="D160" s="13">
        <v>1</v>
      </c>
      <c r="E160" s="20">
        <v>490000</v>
      </c>
      <c r="F160" s="20">
        <f t="shared" si="10"/>
        <v>490000</v>
      </c>
      <c r="G160" s="13">
        <v>5</v>
      </c>
      <c r="H160" s="13">
        <f t="shared" si="11"/>
        <v>1825</v>
      </c>
      <c r="I160" s="20">
        <f t="shared" si="12"/>
        <v>268.49315068493149</v>
      </c>
      <c r="J160" s="14">
        <v>43123</v>
      </c>
      <c r="K160" s="17">
        <f>(J160-B160)</f>
        <v>754</v>
      </c>
      <c r="L160" s="20">
        <f t="shared" si="13"/>
        <v>202443.83561643836</v>
      </c>
      <c r="M160" s="20">
        <f t="shared" si="14"/>
        <v>287556.16438356164</v>
      </c>
      <c r="N160" t="s">
        <v>84</v>
      </c>
      <c r="O160" t="s">
        <v>97</v>
      </c>
      <c r="S160" t="s">
        <v>153</v>
      </c>
    </row>
    <row r="161" spans="2:20" x14ac:dyDescent="0.25">
      <c r="B161" s="1">
        <v>42369</v>
      </c>
      <c r="C161" t="s">
        <v>48</v>
      </c>
      <c r="D161" s="13">
        <v>1</v>
      </c>
      <c r="E161" s="20">
        <v>50000</v>
      </c>
      <c r="F161" s="20">
        <f t="shared" si="10"/>
        <v>50000</v>
      </c>
      <c r="G161" s="13">
        <v>4</v>
      </c>
      <c r="H161" s="13">
        <f t="shared" si="11"/>
        <v>1460</v>
      </c>
      <c r="I161" s="20">
        <f t="shared" si="12"/>
        <v>34.246575342465754</v>
      </c>
      <c r="J161" s="14">
        <v>43123</v>
      </c>
      <c r="K161" s="17">
        <f>(J161-B161)</f>
        <v>754</v>
      </c>
      <c r="L161" s="20">
        <f t="shared" si="13"/>
        <v>25821.917808219179</v>
      </c>
      <c r="M161" s="20">
        <f t="shared" si="14"/>
        <v>24178.082191780821</v>
      </c>
      <c r="N161" t="s">
        <v>84</v>
      </c>
      <c r="O161" t="s">
        <v>97</v>
      </c>
      <c r="S161" t="s">
        <v>153</v>
      </c>
    </row>
    <row r="162" spans="2:20" x14ac:dyDescent="0.25">
      <c r="B162" s="1">
        <v>43112</v>
      </c>
      <c r="C162" t="s">
        <v>47</v>
      </c>
      <c r="D162" s="13">
        <v>2</v>
      </c>
      <c r="E162" s="20">
        <v>12000</v>
      </c>
      <c r="F162" s="20">
        <f t="shared" si="10"/>
        <v>24000</v>
      </c>
      <c r="G162" s="13">
        <v>1</v>
      </c>
      <c r="H162" s="13">
        <f t="shared" si="11"/>
        <v>365</v>
      </c>
      <c r="I162" s="20">
        <f t="shared" si="12"/>
        <v>65.753424657534254</v>
      </c>
      <c r="J162" s="14">
        <v>43123</v>
      </c>
      <c r="K162" s="17">
        <f>(J162-B162)</f>
        <v>11</v>
      </c>
      <c r="L162" s="20">
        <f t="shared" si="13"/>
        <v>723.28767123287685</v>
      </c>
      <c r="M162" s="20">
        <f t="shared" si="14"/>
        <v>23276.712328767124</v>
      </c>
      <c r="N162" t="s">
        <v>84</v>
      </c>
      <c r="O162" t="s">
        <v>97</v>
      </c>
      <c r="S162" t="s">
        <v>160</v>
      </c>
      <c r="T162" t="s">
        <v>77</v>
      </c>
    </row>
    <row r="163" spans="2:20" x14ac:dyDescent="0.25">
      <c r="B163" s="1">
        <v>42735</v>
      </c>
      <c r="C163" t="s">
        <v>11</v>
      </c>
      <c r="D163" s="13">
        <v>1</v>
      </c>
      <c r="E163" s="20">
        <v>2000000</v>
      </c>
      <c r="F163" s="20">
        <f t="shared" si="10"/>
        <v>2000000</v>
      </c>
      <c r="G163" s="13">
        <v>5</v>
      </c>
      <c r="H163" s="13">
        <f t="shared" si="11"/>
        <v>1825</v>
      </c>
      <c r="I163" s="20">
        <f t="shared" si="12"/>
        <v>1095.8904109589041</v>
      </c>
      <c r="J163" s="14">
        <v>43123</v>
      </c>
      <c r="K163" s="17">
        <f>(J163-B163)</f>
        <v>388</v>
      </c>
      <c r="L163" s="20">
        <f t="shared" si="13"/>
        <v>425205.47945205477</v>
      </c>
      <c r="M163" s="20">
        <f t="shared" si="14"/>
        <v>1574794.5205479453</v>
      </c>
      <c r="N163" t="s">
        <v>84</v>
      </c>
      <c r="O163" t="s">
        <v>97</v>
      </c>
      <c r="Q163" t="s">
        <v>14</v>
      </c>
      <c r="S163" t="s">
        <v>153</v>
      </c>
    </row>
    <row r="164" spans="2:20" x14ac:dyDescent="0.25">
      <c r="B164" s="1">
        <v>42735</v>
      </c>
      <c r="C164" t="s">
        <v>19</v>
      </c>
      <c r="D164" s="13">
        <v>1</v>
      </c>
      <c r="E164" s="20">
        <v>2000000</v>
      </c>
      <c r="F164" s="20">
        <f t="shared" si="10"/>
        <v>2000000</v>
      </c>
      <c r="G164" s="13">
        <v>5</v>
      </c>
      <c r="H164" s="13">
        <f t="shared" si="11"/>
        <v>1825</v>
      </c>
      <c r="I164" s="20">
        <f t="shared" si="12"/>
        <v>1095.8904109589041</v>
      </c>
      <c r="J164" s="14">
        <v>43123</v>
      </c>
      <c r="K164" s="17">
        <f>(J164-B164)</f>
        <v>388</v>
      </c>
      <c r="L164" s="20">
        <f t="shared" si="13"/>
        <v>425205.47945205477</v>
      </c>
      <c r="M164" s="20">
        <f t="shared" si="14"/>
        <v>1574794.5205479453</v>
      </c>
      <c r="N164" t="s">
        <v>84</v>
      </c>
      <c r="O164" t="s">
        <v>97</v>
      </c>
      <c r="Q164" t="s">
        <v>14</v>
      </c>
      <c r="S164" t="s">
        <v>153</v>
      </c>
    </row>
    <row r="165" spans="2:20" x14ac:dyDescent="0.25">
      <c r="B165" s="1">
        <v>42735</v>
      </c>
      <c r="C165" t="s">
        <v>15</v>
      </c>
      <c r="D165" s="13">
        <v>2</v>
      </c>
      <c r="E165" s="20">
        <v>126000</v>
      </c>
      <c r="F165" s="20">
        <f t="shared" si="10"/>
        <v>252000</v>
      </c>
      <c r="G165" s="13">
        <v>5</v>
      </c>
      <c r="H165" s="13">
        <f t="shared" si="11"/>
        <v>1825</v>
      </c>
      <c r="I165" s="20">
        <f t="shared" si="12"/>
        <v>138.08219178082192</v>
      </c>
      <c r="J165" s="14">
        <v>43123</v>
      </c>
      <c r="K165" s="17">
        <f>(J165-B165)</f>
        <v>388</v>
      </c>
      <c r="L165" s="20">
        <f t="shared" si="13"/>
        <v>53575.890410958906</v>
      </c>
      <c r="M165" s="20">
        <f t="shared" si="14"/>
        <v>198424.10958904109</v>
      </c>
      <c r="N165" t="s">
        <v>84</v>
      </c>
      <c r="O165" t="s">
        <v>97</v>
      </c>
      <c r="Q165" t="s">
        <v>14</v>
      </c>
      <c r="S165" t="s">
        <v>153</v>
      </c>
    </row>
    <row r="166" spans="2:20" x14ac:dyDescent="0.25">
      <c r="B166" s="1">
        <v>42735</v>
      </c>
      <c r="C166" t="s">
        <v>79</v>
      </c>
      <c r="D166" s="13">
        <v>3</v>
      </c>
      <c r="E166" s="20">
        <v>350000</v>
      </c>
      <c r="F166" s="20">
        <f t="shared" si="10"/>
        <v>1050000</v>
      </c>
      <c r="G166" s="13">
        <v>5</v>
      </c>
      <c r="H166" s="13">
        <f t="shared" si="11"/>
        <v>1825</v>
      </c>
      <c r="I166" s="20">
        <f t="shared" si="12"/>
        <v>575.34246575342468</v>
      </c>
      <c r="J166" s="14">
        <v>43123</v>
      </c>
      <c r="K166" s="17">
        <f>(J166-B166)</f>
        <v>388</v>
      </c>
      <c r="L166" s="20">
        <f t="shared" si="13"/>
        <v>223232.87671232878</v>
      </c>
      <c r="M166" s="20">
        <f t="shared" si="14"/>
        <v>826767.12328767125</v>
      </c>
      <c r="N166" t="s">
        <v>84</v>
      </c>
      <c r="O166" t="s">
        <v>97</v>
      </c>
      <c r="S166" t="s">
        <v>153</v>
      </c>
    </row>
    <row r="167" spans="2:20" x14ac:dyDescent="0.25">
      <c r="B167" s="1">
        <v>42735</v>
      </c>
      <c r="C167" t="s">
        <v>28</v>
      </c>
      <c r="D167" s="13">
        <v>2</v>
      </c>
      <c r="E167" s="20">
        <v>70000</v>
      </c>
      <c r="F167" s="20">
        <f t="shared" si="10"/>
        <v>140000</v>
      </c>
      <c r="G167" s="13">
        <v>4</v>
      </c>
      <c r="H167" s="13">
        <f t="shared" si="11"/>
        <v>1460</v>
      </c>
      <c r="I167" s="20">
        <f t="shared" si="12"/>
        <v>95.890410958904113</v>
      </c>
      <c r="J167" s="14">
        <v>43123</v>
      </c>
      <c r="K167" s="17">
        <f>(J167-B167)</f>
        <v>388</v>
      </c>
      <c r="L167" s="20">
        <f t="shared" si="13"/>
        <v>37205.479452054795</v>
      </c>
      <c r="M167" s="20">
        <f t="shared" si="14"/>
        <v>102794.5205479452</v>
      </c>
      <c r="N167" t="s">
        <v>84</v>
      </c>
      <c r="O167" t="s">
        <v>97</v>
      </c>
      <c r="S167" t="s">
        <v>153</v>
      </c>
    </row>
    <row r="168" spans="2:20" x14ac:dyDescent="0.25">
      <c r="B168" s="1">
        <v>42735</v>
      </c>
      <c r="C168" t="s">
        <v>30</v>
      </c>
      <c r="D168" s="13">
        <v>1</v>
      </c>
      <c r="E168" s="20">
        <v>75000</v>
      </c>
      <c r="F168" s="20">
        <f t="shared" si="10"/>
        <v>75000</v>
      </c>
      <c r="G168" s="13">
        <v>1</v>
      </c>
      <c r="H168" s="13">
        <f t="shared" si="11"/>
        <v>365</v>
      </c>
      <c r="I168" s="20">
        <f t="shared" si="12"/>
        <v>205.47945205479451</v>
      </c>
      <c r="J168" s="14">
        <v>43123</v>
      </c>
      <c r="K168" s="17">
        <f>(J168-B168)</f>
        <v>388</v>
      </c>
      <c r="L168" s="20">
        <f t="shared" si="13"/>
        <v>79726.027397260274</v>
      </c>
      <c r="M168" s="20">
        <v>0</v>
      </c>
      <c r="N168" t="s">
        <v>84</v>
      </c>
      <c r="O168" t="s">
        <v>97</v>
      </c>
      <c r="S168" t="s">
        <v>160</v>
      </c>
    </row>
    <row r="169" spans="2:20" x14ac:dyDescent="0.25">
      <c r="B169" s="1">
        <v>42735</v>
      </c>
      <c r="C169" t="s">
        <v>150</v>
      </c>
      <c r="D169" s="13">
        <v>1</v>
      </c>
      <c r="E169" s="20">
        <v>3500000</v>
      </c>
      <c r="F169" s="20">
        <f t="shared" si="10"/>
        <v>3500000</v>
      </c>
      <c r="G169" s="13">
        <v>5</v>
      </c>
      <c r="H169" s="13">
        <f t="shared" si="11"/>
        <v>1825</v>
      </c>
      <c r="I169" s="20">
        <f t="shared" si="12"/>
        <v>1917.8082191780823</v>
      </c>
      <c r="J169" s="14">
        <v>43123</v>
      </c>
      <c r="K169" s="17">
        <f>(J169-B169)</f>
        <v>388</v>
      </c>
      <c r="L169" s="20">
        <f t="shared" si="13"/>
        <v>744109.58904109593</v>
      </c>
      <c r="M169" s="20">
        <f t="shared" si="14"/>
        <v>2755890.4109589038</v>
      </c>
      <c r="N169" t="s">
        <v>84</v>
      </c>
      <c r="O169" t="s">
        <v>97</v>
      </c>
      <c r="S169" t="s">
        <v>153</v>
      </c>
    </row>
    <row r="170" spans="2:20" x14ac:dyDescent="0.25">
      <c r="B170" s="1">
        <v>42735</v>
      </c>
      <c r="C170" t="s">
        <v>91</v>
      </c>
      <c r="D170" s="13">
        <v>1</v>
      </c>
      <c r="E170" s="20">
        <v>35500</v>
      </c>
      <c r="F170" s="20">
        <f t="shared" si="10"/>
        <v>35500</v>
      </c>
      <c r="G170" s="13">
        <v>1</v>
      </c>
      <c r="H170" s="13">
        <f t="shared" si="11"/>
        <v>365</v>
      </c>
      <c r="I170" s="20">
        <f t="shared" si="12"/>
        <v>97.260273972602747</v>
      </c>
      <c r="J170" s="14">
        <v>43123</v>
      </c>
      <c r="K170" s="17">
        <f>(J170-B170)</f>
        <v>388</v>
      </c>
      <c r="L170" s="20">
        <f t="shared" si="13"/>
        <v>37736.986301369863</v>
      </c>
      <c r="M170" s="20">
        <v>0</v>
      </c>
      <c r="N170" t="s">
        <v>84</v>
      </c>
      <c r="O170" t="s">
        <v>97</v>
      </c>
      <c r="S170" t="s">
        <v>160</v>
      </c>
    </row>
    <row r="171" spans="2:20" x14ac:dyDescent="0.25">
      <c r="B171" s="1">
        <v>42735</v>
      </c>
      <c r="C171" t="s">
        <v>41</v>
      </c>
      <c r="D171" s="13">
        <v>1</v>
      </c>
      <c r="E171" s="20">
        <v>442000</v>
      </c>
      <c r="F171" s="20">
        <f t="shared" si="10"/>
        <v>442000</v>
      </c>
      <c r="G171" s="13">
        <v>5</v>
      </c>
      <c r="H171" s="13">
        <f t="shared" si="11"/>
        <v>1825</v>
      </c>
      <c r="I171" s="20">
        <f t="shared" si="12"/>
        <v>242.1917808219178</v>
      </c>
      <c r="J171" s="14">
        <v>43123</v>
      </c>
      <c r="K171" s="17">
        <f>(J171-B171)</f>
        <v>388</v>
      </c>
      <c r="L171" s="20">
        <f t="shared" si="13"/>
        <v>93970.410958904104</v>
      </c>
      <c r="M171" s="20">
        <f t="shared" si="14"/>
        <v>348029.58904109593</v>
      </c>
      <c r="N171" t="s">
        <v>84</v>
      </c>
      <c r="O171" t="s">
        <v>97</v>
      </c>
      <c r="S171" t="s">
        <v>153</v>
      </c>
    </row>
    <row r="172" spans="2:20" x14ac:dyDescent="0.25">
      <c r="B172" s="1">
        <v>42735</v>
      </c>
      <c r="C172" t="s">
        <v>47</v>
      </c>
      <c r="D172" s="13">
        <v>1</v>
      </c>
      <c r="E172" s="20">
        <v>40000</v>
      </c>
      <c r="F172" s="20">
        <f t="shared" si="10"/>
        <v>40000</v>
      </c>
      <c r="G172" s="13">
        <v>1</v>
      </c>
      <c r="H172" s="13">
        <f t="shared" si="11"/>
        <v>365</v>
      </c>
      <c r="I172" s="20">
        <f t="shared" si="12"/>
        <v>109.58904109589041</v>
      </c>
      <c r="J172" s="14">
        <v>43123</v>
      </c>
      <c r="K172" s="17">
        <f>(J172-B172)</f>
        <v>388</v>
      </c>
      <c r="L172" s="20">
        <f t="shared" si="13"/>
        <v>42520.547945205479</v>
      </c>
      <c r="M172" s="20">
        <v>0</v>
      </c>
      <c r="N172" t="s">
        <v>84</v>
      </c>
      <c r="O172" t="s">
        <v>99</v>
      </c>
      <c r="S172" t="s">
        <v>160</v>
      </c>
    </row>
    <row r="173" spans="2:20" x14ac:dyDescent="0.25">
      <c r="B173" s="1">
        <v>43110</v>
      </c>
      <c r="C173" t="s">
        <v>35</v>
      </c>
      <c r="D173" s="13">
        <v>1</v>
      </c>
      <c r="E173" s="20">
        <v>125100</v>
      </c>
      <c r="F173" s="20">
        <f t="shared" si="10"/>
        <v>125100</v>
      </c>
      <c r="G173" s="13">
        <v>4</v>
      </c>
      <c r="H173" s="13">
        <f t="shared" si="11"/>
        <v>1460</v>
      </c>
      <c r="I173" s="20">
        <f t="shared" si="12"/>
        <v>85.68493150684931</v>
      </c>
      <c r="J173" s="14">
        <v>43123</v>
      </c>
      <c r="K173" s="17">
        <f>(J173-B173)</f>
        <v>13</v>
      </c>
      <c r="L173" s="20">
        <f t="shared" si="13"/>
        <v>1113.9041095890411</v>
      </c>
      <c r="M173" s="20">
        <f t="shared" si="14"/>
        <v>123986.09589041096</v>
      </c>
      <c r="N173" t="s">
        <v>84</v>
      </c>
      <c r="O173" t="s">
        <v>99</v>
      </c>
      <c r="Q173" t="s">
        <v>50</v>
      </c>
      <c r="S173" t="s">
        <v>153</v>
      </c>
      <c r="T173" t="s">
        <v>77</v>
      </c>
    </row>
    <row r="174" spans="2:20" x14ac:dyDescent="0.25">
      <c r="B174" s="1">
        <v>42735</v>
      </c>
      <c r="C174" t="s">
        <v>57</v>
      </c>
      <c r="D174" s="13">
        <v>2</v>
      </c>
      <c r="E174" s="20">
        <v>50000</v>
      </c>
      <c r="F174" s="20">
        <f t="shared" si="10"/>
        <v>100000</v>
      </c>
      <c r="G174" s="13">
        <v>1</v>
      </c>
      <c r="H174" s="13">
        <f t="shared" si="11"/>
        <v>365</v>
      </c>
      <c r="I174" s="20">
        <f t="shared" si="12"/>
        <v>273.97260273972603</v>
      </c>
      <c r="J174" s="14">
        <v>43123</v>
      </c>
      <c r="K174" s="17">
        <f>(J174-B174)</f>
        <v>388</v>
      </c>
      <c r="L174" s="20">
        <f t="shared" si="13"/>
        <v>106301.36986301369</v>
      </c>
      <c r="M174" s="20">
        <v>0</v>
      </c>
      <c r="N174" t="s">
        <v>84</v>
      </c>
      <c r="O174" t="s">
        <v>99</v>
      </c>
      <c r="S174" t="s">
        <v>160</v>
      </c>
    </row>
    <row r="175" spans="2:20" x14ac:dyDescent="0.25">
      <c r="B175" s="1">
        <v>42735</v>
      </c>
      <c r="C175" t="s">
        <v>100</v>
      </c>
      <c r="D175" s="13">
        <v>1</v>
      </c>
      <c r="E175" s="20">
        <v>100000</v>
      </c>
      <c r="F175" s="20">
        <f t="shared" si="10"/>
        <v>100000</v>
      </c>
      <c r="G175" s="13">
        <v>1</v>
      </c>
      <c r="H175" s="13">
        <f t="shared" si="11"/>
        <v>365</v>
      </c>
      <c r="I175" s="20">
        <f t="shared" si="12"/>
        <v>273.97260273972603</v>
      </c>
      <c r="J175" s="14">
        <v>43123</v>
      </c>
      <c r="K175" s="17">
        <f>(J175-B175)</f>
        <v>388</v>
      </c>
      <c r="L175" s="20">
        <f t="shared" si="13"/>
        <v>106301.36986301369</v>
      </c>
      <c r="M175" s="20">
        <v>0</v>
      </c>
      <c r="N175" t="s">
        <v>84</v>
      </c>
      <c r="O175" t="s">
        <v>99</v>
      </c>
      <c r="S175" t="s">
        <v>160</v>
      </c>
    </row>
    <row r="176" spans="2:20" x14ac:dyDescent="0.25">
      <c r="B176" s="1">
        <v>42735</v>
      </c>
      <c r="C176" t="s">
        <v>28</v>
      </c>
      <c r="D176" s="13">
        <v>1</v>
      </c>
      <c r="E176" s="20">
        <v>70000</v>
      </c>
      <c r="F176" s="20">
        <f t="shared" si="10"/>
        <v>70000</v>
      </c>
      <c r="G176" s="13">
        <v>4</v>
      </c>
      <c r="H176" s="13">
        <f t="shared" si="11"/>
        <v>1460</v>
      </c>
      <c r="I176" s="20">
        <f t="shared" si="12"/>
        <v>47.945205479452056</v>
      </c>
      <c r="J176" s="14">
        <v>43123</v>
      </c>
      <c r="K176" s="17">
        <f>(J176-B176)</f>
        <v>388</v>
      </c>
      <c r="L176" s="20">
        <f t="shared" si="13"/>
        <v>18602.739726027397</v>
      </c>
      <c r="M176" s="20">
        <f t="shared" si="14"/>
        <v>51397.260273972599</v>
      </c>
      <c r="N176" t="s">
        <v>84</v>
      </c>
      <c r="O176" t="s">
        <v>85</v>
      </c>
      <c r="S176" t="s">
        <v>153</v>
      </c>
    </row>
    <row r="177" spans="2:20" x14ac:dyDescent="0.25">
      <c r="B177" s="1">
        <v>42735</v>
      </c>
      <c r="C177" t="s">
        <v>48</v>
      </c>
      <c r="D177" s="13">
        <v>1</v>
      </c>
      <c r="E177" s="20">
        <v>50000</v>
      </c>
      <c r="F177" s="20">
        <f t="shared" si="10"/>
        <v>50000</v>
      </c>
      <c r="G177" s="13">
        <v>4</v>
      </c>
      <c r="H177" s="13">
        <f t="shared" si="11"/>
        <v>1460</v>
      </c>
      <c r="I177" s="20">
        <f t="shared" si="12"/>
        <v>34.246575342465754</v>
      </c>
      <c r="J177" s="14">
        <v>43123</v>
      </c>
      <c r="K177" s="17">
        <f>(J177-B177)</f>
        <v>388</v>
      </c>
      <c r="L177" s="20">
        <f t="shared" si="13"/>
        <v>13287.671232876712</v>
      </c>
      <c r="M177" s="20">
        <f t="shared" si="14"/>
        <v>36712.32876712329</v>
      </c>
      <c r="N177" t="s">
        <v>84</v>
      </c>
      <c r="O177" t="s">
        <v>85</v>
      </c>
      <c r="S177" t="s">
        <v>153</v>
      </c>
    </row>
    <row r="178" spans="2:20" x14ac:dyDescent="0.25">
      <c r="B178" s="1">
        <v>42735</v>
      </c>
      <c r="C178" t="s">
        <v>101</v>
      </c>
      <c r="D178" s="13">
        <v>1</v>
      </c>
      <c r="E178" s="20">
        <v>70000</v>
      </c>
      <c r="F178" s="20">
        <f t="shared" si="10"/>
        <v>70000</v>
      </c>
      <c r="G178" s="13">
        <v>1</v>
      </c>
      <c r="H178" s="13">
        <f t="shared" si="11"/>
        <v>365</v>
      </c>
      <c r="I178" s="20">
        <f t="shared" si="12"/>
        <v>191.78082191780823</v>
      </c>
      <c r="J178" s="14">
        <v>43123</v>
      </c>
      <c r="K178" s="17">
        <f>(J178-B178)</f>
        <v>388</v>
      </c>
      <c r="L178" s="20">
        <f t="shared" si="13"/>
        <v>74410.95890410959</v>
      </c>
      <c r="M178" s="20">
        <v>0</v>
      </c>
      <c r="N178" t="s">
        <v>84</v>
      </c>
      <c r="O178" t="s">
        <v>85</v>
      </c>
      <c r="S178" t="s">
        <v>160</v>
      </c>
    </row>
    <row r="179" spans="2:20" x14ac:dyDescent="0.25">
      <c r="B179" s="1">
        <v>42369</v>
      </c>
      <c r="C179" t="s">
        <v>90</v>
      </c>
      <c r="D179" s="13">
        <v>1</v>
      </c>
      <c r="E179" s="20">
        <v>490000</v>
      </c>
      <c r="F179" s="20">
        <f t="shared" si="10"/>
        <v>490000</v>
      </c>
      <c r="G179" s="13">
        <v>5</v>
      </c>
      <c r="H179" s="13">
        <f t="shared" si="11"/>
        <v>1825</v>
      </c>
      <c r="I179" s="20">
        <f t="shared" si="12"/>
        <v>268.49315068493149</v>
      </c>
      <c r="J179" s="14">
        <v>43123</v>
      </c>
      <c r="K179" s="17">
        <f>(J179-B179)</f>
        <v>754</v>
      </c>
      <c r="L179" s="20">
        <f t="shared" si="13"/>
        <v>202443.83561643836</v>
      </c>
      <c r="M179" s="20">
        <f t="shared" si="14"/>
        <v>287556.16438356164</v>
      </c>
      <c r="N179" t="s">
        <v>84</v>
      </c>
      <c r="O179" t="s">
        <v>85</v>
      </c>
      <c r="S179" t="s">
        <v>153</v>
      </c>
    </row>
    <row r="180" spans="2:20" x14ac:dyDescent="0.25">
      <c r="B180" s="1">
        <v>42369</v>
      </c>
      <c r="C180" t="s">
        <v>90</v>
      </c>
      <c r="D180" s="13">
        <v>1</v>
      </c>
      <c r="E180" s="20">
        <v>490000</v>
      </c>
      <c r="F180" s="20">
        <f t="shared" si="10"/>
        <v>490000</v>
      </c>
      <c r="G180" s="13">
        <v>5</v>
      </c>
      <c r="H180" s="13">
        <f t="shared" si="11"/>
        <v>1825</v>
      </c>
      <c r="I180" s="20">
        <f t="shared" si="12"/>
        <v>268.49315068493149</v>
      </c>
      <c r="J180" s="14">
        <v>43123</v>
      </c>
      <c r="K180" s="17">
        <f>(J180-B180)</f>
        <v>754</v>
      </c>
      <c r="L180" s="20">
        <f t="shared" si="13"/>
        <v>202443.83561643836</v>
      </c>
      <c r="M180" s="20">
        <f t="shared" si="14"/>
        <v>287556.16438356164</v>
      </c>
      <c r="N180" t="s">
        <v>84</v>
      </c>
      <c r="O180" t="s">
        <v>85</v>
      </c>
      <c r="S180" t="s">
        <v>153</v>
      </c>
    </row>
    <row r="181" spans="2:20" x14ac:dyDescent="0.25">
      <c r="B181" s="1">
        <v>43059</v>
      </c>
      <c r="C181" t="s">
        <v>25</v>
      </c>
      <c r="D181" s="13">
        <v>1</v>
      </c>
      <c r="E181" s="20">
        <v>15000</v>
      </c>
      <c r="F181" s="20">
        <f t="shared" si="10"/>
        <v>15000</v>
      </c>
      <c r="G181" s="13">
        <v>1</v>
      </c>
      <c r="H181" s="13">
        <f t="shared" si="11"/>
        <v>365</v>
      </c>
      <c r="I181" s="20">
        <f t="shared" si="12"/>
        <v>41.095890410958901</v>
      </c>
      <c r="J181" s="14">
        <v>43123</v>
      </c>
      <c r="K181" s="17">
        <f>(J181-B181)</f>
        <v>64</v>
      </c>
      <c r="L181" s="20">
        <f t="shared" si="13"/>
        <v>2630.1369863013697</v>
      </c>
      <c r="M181" s="20">
        <f t="shared" si="14"/>
        <v>12369.86301369863</v>
      </c>
      <c r="N181" t="s">
        <v>84</v>
      </c>
      <c r="O181" t="s">
        <v>85</v>
      </c>
      <c r="S181" t="s">
        <v>160</v>
      </c>
    </row>
    <row r="182" spans="2:20" x14ac:dyDescent="0.25">
      <c r="B182" s="1">
        <v>42534</v>
      </c>
      <c r="C182" t="s">
        <v>102</v>
      </c>
      <c r="D182" s="13">
        <v>1</v>
      </c>
      <c r="E182" s="20">
        <v>12500</v>
      </c>
      <c r="F182" s="20">
        <f t="shared" si="10"/>
        <v>12500</v>
      </c>
      <c r="G182" s="13">
        <v>1</v>
      </c>
      <c r="H182" s="13">
        <f t="shared" si="11"/>
        <v>365</v>
      </c>
      <c r="I182" s="20">
        <f t="shared" si="12"/>
        <v>34.246575342465754</v>
      </c>
      <c r="J182" s="14">
        <v>43123</v>
      </c>
      <c r="K182" s="17">
        <f>(J182-B182)</f>
        <v>589</v>
      </c>
      <c r="L182" s="20">
        <f t="shared" si="13"/>
        <v>20171.232876712329</v>
      </c>
      <c r="M182" s="20">
        <v>0</v>
      </c>
      <c r="N182" t="s">
        <v>84</v>
      </c>
      <c r="O182" t="s">
        <v>85</v>
      </c>
      <c r="S182" t="s">
        <v>160</v>
      </c>
    </row>
    <row r="183" spans="2:20" x14ac:dyDescent="0.25">
      <c r="B183" s="1">
        <v>43010</v>
      </c>
      <c r="C183" t="s">
        <v>103</v>
      </c>
      <c r="D183" s="13">
        <v>1</v>
      </c>
      <c r="E183" s="20">
        <v>16500</v>
      </c>
      <c r="F183" s="20">
        <f t="shared" si="10"/>
        <v>16500</v>
      </c>
      <c r="G183" s="13">
        <v>1</v>
      </c>
      <c r="H183" s="13">
        <f t="shared" si="11"/>
        <v>365</v>
      </c>
      <c r="I183" s="20">
        <f t="shared" si="12"/>
        <v>45.205479452054796</v>
      </c>
      <c r="J183" s="14">
        <v>43123</v>
      </c>
      <c r="K183" s="17">
        <f>(J183-B183)</f>
        <v>113</v>
      </c>
      <c r="L183" s="20">
        <f t="shared" si="13"/>
        <v>5108.2191780821922</v>
      </c>
      <c r="M183" s="20">
        <f t="shared" si="14"/>
        <v>11391.780821917808</v>
      </c>
      <c r="N183" t="s">
        <v>84</v>
      </c>
      <c r="O183" t="s">
        <v>85</v>
      </c>
      <c r="S183" t="s">
        <v>160</v>
      </c>
    </row>
    <row r="184" spans="2:20" x14ac:dyDescent="0.25">
      <c r="B184" s="1">
        <v>42735</v>
      </c>
      <c r="C184" t="s">
        <v>80</v>
      </c>
      <c r="D184" s="13">
        <v>1</v>
      </c>
      <c r="E184" s="20">
        <v>100000</v>
      </c>
      <c r="F184" s="20">
        <f t="shared" si="10"/>
        <v>100000</v>
      </c>
      <c r="G184" s="13">
        <v>1</v>
      </c>
      <c r="H184" s="13">
        <f t="shared" si="11"/>
        <v>365</v>
      </c>
      <c r="I184" s="20">
        <f t="shared" si="12"/>
        <v>273.97260273972603</v>
      </c>
      <c r="J184" s="14">
        <v>43123</v>
      </c>
      <c r="K184" s="17">
        <f>(J184-B184)</f>
        <v>388</v>
      </c>
      <c r="L184" s="20">
        <f t="shared" si="13"/>
        <v>106301.36986301369</v>
      </c>
      <c r="M184" s="20">
        <f t="shared" si="14"/>
        <v>-6301.3698630136932</v>
      </c>
      <c r="N184" t="s">
        <v>84</v>
      </c>
      <c r="O184" t="s">
        <v>85</v>
      </c>
      <c r="S184" t="s">
        <v>160</v>
      </c>
    </row>
    <row r="185" spans="2:20" x14ac:dyDescent="0.25">
      <c r="B185" s="1">
        <v>39441</v>
      </c>
      <c r="C185" s="3" t="s">
        <v>104</v>
      </c>
      <c r="D185" s="13">
        <v>1</v>
      </c>
      <c r="E185" s="20">
        <v>15000000</v>
      </c>
      <c r="F185" s="20">
        <f t="shared" si="10"/>
        <v>15000000</v>
      </c>
      <c r="G185" s="13">
        <v>20</v>
      </c>
      <c r="H185" s="13">
        <f t="shared" si="11"/>
        <v>7300</v>
      </c>
      <c r="I185" s="20">
        <f t="shared" si="12"/>
        <v>2054.794520547945</v>
      </c>
      <c r="J185" s="14">
        <v>43123</v>
      </c>
      <c r="K185" s="17">
        <f>(J185-B185)</f>
        <v>3682</v>
      </c>
      <c r="L185" s="20">
        <f t="shared" si="13"/>
        <v>7565753.4246575339</v>
      </c>
      <c r="M185" s="20">
        <f t="shared" si="14"/>
        <v>7434246.5753424661</v>
      </c>
      <c r="S185" t="s">
        <v>171</v>
      </c>
    </row>
    <row r="186" spans="2:20" x14ac:dyDescent="0.25">
      <c r="B186" s="1">
        <v>40908</v>
      </c>
      <c r="C186" s="3" t="s">
        <v>105</v>
      </c>
      <c r="D186" s="13">
        <v>1</v>
      </c>
      <c r="E186" s="20">
        <v>12000000</v>
      </c>
      <c r="F186" s="20">
        <f t="shared" si="10"/>
        <v>12000000</v>
      </c>
      <c r="G186" s="13">
        <v>20</v>
      </c>
      <c r="H186" s="13">
        <f t="shared" si="11"/>
        <v>7300</v>
      </c>
      <c r="I186" s="20">
        <f t="shared" si="12"/>
        <v>1643.8356164383561</v>
      </c>
      <c r="J186" s="14">
        <v>43123</v>
      </c>
      <c r="K186" s="17">
        <f>(J186-B186)</f>
        <v>2215</v>
      </c>
      <c r="L186" s="20">
        <f t="shared" si="13"/>
        <v>3641095.8904109588</v>
      </c>
      <c r="M186" s="20">
        <f t="shared" si="14"/>
        <v>8358904.1095890412</v>
      </c>
      <c r="S186" t="s">
        <v>171</v>
      </c>
    </row>
    <row r="187" spans="2:20" x14ac:dyDescent="0.25">
      <c r="B187" s="1">
        <v>40909</v>
      </c>
      <c r="C187" s="3" t="s">
        <v>106</v>
      </c>
      <c r="D187" s="13">
        <v>1</v>
      </c>
      <c r="E187" s="20">
        <v>6000000</v>
      </c>
      <c r="F187" s="20">
        <f t="shared" si="10"/>
        <v>6000000</v>
      </c>
      <c r="G187" s="13">
        <v>20</v>
      </c>
      <c r="H187" s="13">
        <f t="shared" si="11"/>
        <v>7300</v>
      </c>
      <c r="I187" s="20">
        <f t="shared" si="12"/>
        <v>821.91780821917803</v>
      </c>
      <c r="J187" s="14">
        <v>43123</v>
      </c>
      <c r="K187" s="17">
        <f>(J187-B187)</f>
        <v>2214</v>
      </c>
      <c r="L187" s="20">
        <f t="shared" si="13"/>
        <v>1819726.0273972601</v>
      </c>
      <c r="M187" s="20">
        <f t="shared" si="14"/>
        <v>4180273.9726027399</v>
      </c>
      <c r="S187" t="s">
        <v>171</v>
      </c>
    </row>
    <row r="188" spans="2:20" x14ac:dyDescent="0.25">
      <c r="B188" s="1">
        <v>42735</v>
      </c>
      <c r="C188" s="3" t="s">
        <v>107</v>
      </c>
      <c r="D188" s="13">
        <v>1</v>
      </c>
      <c r="E188" s="20">
        <v>15825000</v>
      </c>
      <c r="F188" s="20">
        <f t="shared" si="10"/>
        <v>15825000</v>
      </c>
      <c r="G188" s="13">
        <v>20</v>
      </c>
      <c r="H188" s="13">
        <f t="shared" si="11"/>
        <v>7300</v>
      </c>
      <c r="I188" s="20">
        <f t="shared" si="12"/>
        <v>2167.8082191780823</v>
      </c>
      <c r="J188" s="14">
        <v>43123</v>
      </c>
      <c r="K188" s="17">
        <f>(J188-B188)</f>
        <v>388</v>
      </c>
      <c r="L188" s="20">
        <f t="shared" si="13"/>
        <v>841109.58904109593</v>
      </c>
      <c r="M188" s="20">
        <f t="shared" si="14"/>
        <v>14983890.410958905</v>
      </c>
      <c r="S188" t="s">
        <v>171</v>
      </c>
    </row>
    <row r="189" spans="2:20" x14ac:dyDescent="0.25">
      <c r="B189" s="1">
        <v>42248</v>
      </c>
      <c r="C189" s="4" t="s">
        <v>108</v>
      </c>
      <c r="D189" s="13">
        <v>1</v>
      </c>
      <c r="E189" s="20">
        <v>28000000</v>
      </c>
      <c r="F189" s="20">
        <f t="shared" si="10"/>
        <v>28000000</v>
      </c>
      <c r="G189" s="13">
        <v>5</v>
      </c>
      <c r="H189" s="13">
        <f t="shared" si="11"/>
        <v>1825</v>
      </c>
      <c r="I189" s="20">
        <f t="shared" si="12"/>
        <v>15342.465753424658</v>
      </c>
      <c r="J189" s="14">
        <v>43123</v>
      </c>
      <c r="K189" s="17">
        <f>(J189-B189)</f>
        <v>875</v>
      </c>
      <c r="L189" s="20">
        <f t="shared" si="13"/>
        <v>13424657.534246575</v>
      </c>
      <c r="M189" s="20">
        <f t="shared" si="14"/>
        <v>14575342.465753425</v>
      </c>
      <c r="Q189" s="5"/>
      <c r="R189" s="5"/>
      <c r="S189" t="s">
        <v>153</v>
      </c>
      <c r="T189" s="5"/>
    </row>
    <row r="190" spans="2:20" x14ac:dyDescent="0.25">
      <c r="B190" s="1">
        <v>40908</v>
      </c>
      <c r="C190" s="4" t="s">
        <v>109</v>
      </c>
      <c r="D190" s="13">
        <v>1</v>
      </c>
      <c r="E190" s="20">
        <v>5500000</v>
      </c>
      <c r="F190" s="20">
        <f t="shared" si="10"/>
        <v>5500000</v>
      </c>
      <c r="G190" s="13">
        <v>5</v>
      </c>
      <c r="H190" s="13">
        <f t="shared" si="11"/>
        <v>1825</v>
      </c>
      <c r="I190" s="20">
        <f t="shared" si="12"/>
        <v>3013.6986301369861</v>
      </c>
      <c r="J190" s="14">
        <v>43123</v>
      </c>
      <c r="K190" s="17">
        <f>(J190-B190)</f>
        <v>2215</v>
      </c>
      <c r="L190" s="20">
        <f t="shared" si="13"/>
        <v>6675342.465753424</v>
      </c>
      <c r="M190" s="20">
        <v>0</v>
      </c>
      <c r="Q190" t="s">
        <v>162</v>
      </c>
      <c r="R190" s="5"/>
      <c r="S190" t="s">
        <v>153</v>
      </c>
      <c r="T190" s="5"/>
    </row>
    <row r="191" spans="2:20" x14ac:dyDescent="0.25">
      <c r="B191" s="1">
        <v>42277</v>
      </c>
      <c r="C191" s="4" t="s">
        <v>110</v>
      </c>
      <c r="D191" s="13">
        <v>1</v>
      </c>
      <c r="E191" s="20">
        <v>2500000</v>
      </c>
      <c r="F191" s="20">
        <f t="shared" si="10"/>
        <v>2500000</v>
      </c>
      <c r="G191" s="13">
        <v>5</v>
      </c>
      <c r="H191" s="13">
        <f t="shared" si="11"/>
        <v>1825</v>
      </c>
      <c r="I191" s="20">
        <f t="shared" si="12"/>
        <v>1369.8630136986301</v>
      </c>
      <c r="J191" s="14">
        <v>43123</v>
      </c>
      <c r="K191" s="17">
        <f>(J191-B191)</f>
        <v>846</v>
      </c>
      <c r="L191" s="20">
        <f t="shared" si="13"/>
        <v>1158904.109589041</v>
      </c>
      <c r="M191" s="20">
        <f t="shared" si="14"/>
        <v>1341095.890410959</v>
      </c>
      <c r="Q191" s="5"/>
      <c r="R191" s="5"/>
      <c r="S191" t="s">
        <v>153</v>
      </c>
      <c r="T191" s="5"/>
    </row>
    <row r="192" spans="2:20" x14ac:dyDescent="0.25">
      <c r="B192" s="1">
        <v>42248</v>
      </c>
      <c r="C192" s="4" t="s">
        <v>111</v>
      </c>
      <c r="D192" s="13">
        <v>1</v>
      </c>
      <c r="E192" s="20">
        <v>560000</v>
      </c>
      <c r="F192" s="20">
        <f t="shared" si="10"/>
        <v>560000</v>
      </c>
      <c r="G192" s="13">
        <v>5</v>
      </c>
      <c r="H192" s="13">
        <f t="shared" si="11"/>
        <v>1825</v>
      </c>
      <c r="I192" s="20">
        <f t="shared" si="12"/>
        <v>306.84931506849313</v>
      </c>
      <c r="J192" s="14">
        <v>43123</v>
      </c>
      <c r="K192" s="17">
        <f>(J192-B192)</f>
        <v>875</v>
      </c>
      <c r="L192" s="20">
        <f t="shared" si="13"/>
        <v>268493.15068493149</v>
      </c>
      <c r="M192" s="20">
        <f t="shared" si="14"/>
        <v>291506.84931506851</v>
      </c>
      <c r="Q192" s="5"/>
      <c r="R192" s="5"/>
      <c r="S192" t="s">
        <v>153</v>
      </c>
      <c r="T192" s="5"/>
    </row>
    <row r="193" spans="2:20" x14ac:dyDescent="0.25">
      <c r="B193" s="1">
        <v>42248</v>
      </c>
      <c r="C193" s="4" t="s">
        <v>112</v>
      </c>
      <c r="D193" s="13">
        <v>1</v>
      </c>
      <c r="E193" s="20">
        <v>1100000</v>
      </c>
      <c r="F193" s="20">
        <f t="shared" si="10"/>
        <v>1100000</v>
      </c>
      <c r="G193" s="13">
        <v>5</v>
      </c>
      <c r="H193" s="13">
        <f t="shared" si="11"/>
        <v>1825</v>
      </c>
      <c r="I193" s="20">
        <f t="shared" si="12"/>
        <v>602.7397260273973</v>
      </c>
      <c r="J193" s="14">
        <v>43123</v>
      </c>
      <c r="K193" s="17">
        <f>(J193-B193)</f>
        <v>875</v>
      </c>
      <c r="L193" s="20">
        <f t="shared" si="13"/>
        <v>527397.26027397264</v>
      </c>
      <c r="M193" s="20">
        <f t="shared" si="14"/>
        <v>572602.73972602736</v>
      </c>
      <c r="Q193" s="5"/>
      <c r="R193" s="5"/>
      <c r="S193" t="s">
        <v>153</v>
      </c>
      <c r="T193" s="5"/>
    </row>
    <row r="194" spans="2:20" x14ac:dyDescent="0.25">
      <c r="B194" s="6">
        <v>43014</v>
      </c>
      <c r="C194" s="7" t="s">
        <v>113</v>
      </c>
      <c r="D194" s="13">
        <v>1</v>
      </c>
      <c r="E194" s="20">
        <v>300000</v>
      </c>
      <c r="F194" s="20">
        <f t="shared" si="10"/>
        <v>300000</v>
      </c>
      <c r="G194" s="13">
        <v>1</v>
      </c>
      <c r="H194" s="13">
        <f t="shared" si="11"/>
        <v>365</v>
      </c>
      <c r="I194" s="20">
        <f t="shared" si="12"/>
        <v>821.91780821917803</v>
      </c>
      <c r="J194" s="14">
        <v>43123</v>
      </c>
      <c r="K194" s="17">
        <f>(J194-B194)</f>
        <v>109</v>
      </c>
      <c r="L194" s="20">
        <f t="shared" si="13"/>
        <v>89589.04109589041</v>
      </c>
      <c r="M194" s="20">
        <f t="shared" si="14"/>
        <v>210410.9589041096</v>
      </c>
      <c r="N194" s="2"/>
      <c r="Q194" s="5"/>
      <c r="R194" s="5"/>
      <c r="S194" t="s">
        <v>160</v>
      </c>
      <c r="T194" s="5"/>
    </row>
    <row r="195" spans="2:20" x14ac:dyDescent="0.25">
      <c r="B195" s="6">
        <v>43004</v>
      </c>
      <c r="C195" s="7" t="s">
        <v>114</v>
      </c>
      <c r="D195" s="13">
        <v>1</v>
      </c>
      <c r="E195" s="20">
        <v>35000</v>
      </c>
      <c r="F195" s="20">
        <f t="shared" si="10"/>
        <v>35000</v>
      </c>
      <c r="G195" s="13">
        <v>1</v>
      </c>
      <c r="H195" s="13">
        <f t="shared" si="11"/>
        <v>365</v>
      </c>
      <c r="I195" s="20">
        <f t="shared" si="12"/>
        <v>95.890410958904113</v>
      </c>
      <c r="J195" s="14">
        <v>43123</v>
      </c>
      <c r="K195" s="17">
        <f>(J195-B195)</f>
        <v>119</v>
      </c>
      <c r="L195" s="20">
        <f t="shared" si="13"/>
        <v>11410.95890410959</v>
      </c>
      <c r="M195" s="20">
        <f t="shared" si="14"/>
        <v>23589.04109589041</v>
      </c>
      <c r="N195" s="2"/>
      <c r="Q195" s="5"/>
      <c r="R195" s="5"/>
      <c r="S195" t="s">
        <v>160</v>
      </c>
      <c r="T195" s="5"/>
    </row>
    <row r="196" spans="2:20" x14ac:dyDescent="0.25">
      <c r="B196" s="8">
        <v>42947</v>
      </c>
      <c r="C196" s="7" t="s">
        <v>115</v>
      </c>
      <c r="D196" s="13">
        <v>1</v>
      </c>
      <c r="E196" s="20">
        <v>210000</v>
      </c>
      <c r="F196" s="20">
        <f t="shared" ref="F196:F245" si="15">(E196*D196)</f>
        <v>210000</v>
      </c>
      <c r="G196" s="13">
        <v>4</v>
      </c>
      <c r="H196" s="13">
        <f t="shared" ref="H196:H213" si="16">(365*G196)</f>
        <v>1460</v>
      </c>
      <c r="I196" s="20">
        <f t="shared" ref="I196:I258" si="17">(F196/H196)</f>
        <v>143.83561643835617</v>
      </c>
      <c r="J196" s="14">
        <v>43123</v>
      </c>
      <c r="K196" s="17">
        <f>(J196-B196)</f>
        <v>176</v>
      </c>
      <c r="L196" s="20">
        <f t="shared" ref="L196:L258" si="18">(K196*I196)</f>
        <v>25315.068493150684</v>
      </c>
      <c r="M196" s="20">
        <f t="shared" ref="M196:M258" si="19">(F196-L196)</f>
        <v>184684.9315068493</v>
      </c>
      <c r="N196" s="2"/>
      <c r="Q196" s="5"/>
      <c r="R196" s="5"/>
      <c r="S196" t="s">
        <v>153</v>
      </c>
      <c r="T196" s="5"/>
    </row>
    <row r="197" spans="2:20" x14ac:dyDescent="0.25">
      <c r="B197" s="6">
        <v>42998</v>
      </c>
      <c r="C197" s="7" t="s">
        <v>116</v>
      </c>
      <c r="D197" s="13">
        <v>1</v>
      </c>
      <c r="E197" s="20">
        <v>40000</v>
      </c>
      <c r="F197" s="20">
        <f t="shared" si="15"/>
        <v>40000</v>
      </c>
      <c r="G197" s="13">
        <v>1</v>
      </c>
      <c r="H197" s="13">
        <f t="shared" si="16"/>
        <v>365</v>
      </c>
      <c r="I197" s="20">
        <f t="shared" si="17"/>
        <v>109.58904109589041</v>
      </c>
      <c r="J197" s="14">
        <v>43123</v>
      </c>
      <c r="K197" s="17">
        <f>(J197-B197)</f>
        <v>125</v>
      </c>
      <c r="L197" s="20">
        <f t="shared" si="18"/>
        <v>13698.630136986301</v>
      </c>
      <c r="M197" s="20">
        <f t="shared" si="19"/>
        <v>26301.369863013701</v>
      </c>
      <c r="N197" s="2"/>
      <c r="Q197" s="5"/>
      <c r="R197" s="5"/>
      <c r="S197" t="s">
        <v>160</v>
      </c>
      <c r="T197" s="5"/>
    </row>
    <row r="198" spans="2:20" x14ac:dyDescent="0.25">
      <c r="B198" s="1">
        <v>42989</v>
      </c>
      <c r="C198" s="7" t="s">
        <v>117</v>
      </c>
      <c r="D198" s="13">
        <v>1</v>
      </c>
      <c r="E198" s="20">
        <v>250000</v>
      </c>
      <c r="F198" s="20">
        <f t="shared" si="15"/>
        <v>250000</v>
      </c>
      <c r="G198" s="13">
        <v>4</v>
      </c>
      <c r="H198" s="13">
        <f t="shared" si="16"/>
        <v>1460</v>
      </c>
      <c r="I198" s="20">
        <f t="shared" si="17"/>
        <v>171.23287671232876</v>
      </c>
      <c r="J198" s="14">
        <v>43123</v>
      </c>
      <c r="K198" s="17">
        <f>(J198-B198)</f>
        <v>134</v>
      </c>
      <c r="L198" s="20">
        <f t="shared" si="18"/>
        <v>22945.205479452055</v>
      </c>
      <c r="M198" s="20">
        <f t="shared" si="19"/>
        <v>227054.79452054793</v>
      </c>
      <c r="N198" s="2"/>
      <c r="Q198" s="5"/>
      <c r="R198" s="5"/>
      <c r="S198" t="s">
        <v>153</v>
      </c>
      <c r="T198" s="5"/>
    </row>
    <row r="199" spans="2:20" x14ac:dyDescent="0.25">
      <c r="B199" s="1">
        <v>42996</v>
      </c>
      <c r="C199" s="7" t="s">
        <v>117</v>
      </c>
      <c r="D199" s="13">
        <v>1</v>
      </c>
      <c r="E199" s="20">
        <v>265000</v>
      </c>
      <c r="F199" s="20">
        <f t="shared" si="15"/>
        <v>265000</v>
      </c>
      <c r="G199" s="13">
        <v>4</v>
      </c>
      <c r="H199" s="13">
        <f t="shared" si="16"/>
        <v>1460</v>
      </c>
      <c r="I199" s="20">
        <f t="shared" si="17"/>
        <v>181.50684931506851</v>
      </c>
      <c r="J199" s="14">
        <v>43123</v>
      </c>
      <c r="K199" s="17">
        <f>(J199-B199)</f>
        <v>127</v>
      </c>
      <c r="L199" s="20">
        <f t="shared" si="18"/>
        <v>23051.369863013701</v>
      </c>
      <c r="M199" s="20">
        <f t="shared" si="19"/>
        <v>241948.63013698629</v>
      </c>
      <c r="N199" s="2"/>
      <c r="Q199" s="5"/>
      <c r="R199" s="5"/>
      <c r="S199" t="s">
        <v>160</v>
      </c>
      <c r="T199" s="5"/>
    </row>
    <row r="200" spans="2:20" x14ac:dyDescent="0.25">
      <c r="B200" s="8">
        <v>43100</v>
      </c>
      <c r="C200" s="7" t="s">
        <v>118</v>
      </c>
      <c r="D200" s="13">
        <v>1</v>
      </c>
      <c r="E200" s="20">
        <v>99500</v>
      </c>
      <c r="F200" s="20">
        <f t="shared" si="15"/>
        <v>99500</v>
      </c>
      <c r="G200" s="13">
        <v>1</v>
      </c>
      <c r="H200" s="13">
        <f t="shared" si="16"/>
        <v>365</v>
      </c>
      <c r="I200" s="20">
        <f t="shared" si="17"/>
        <v>272.60273972602738</v>
      </c>
      <c r="J200" s="14">
        <v>43123</v>
      </c>
      <c r="K200" s="17">
        <f>(J200-B200)</f>
        <v>23</v>
      </c>
      <c r="L200" s="20">
        <f t="shared" si="18"/>
        <v>6269.8630136986294</v>
      </c>
      <c r="M200" s="20">
        <f t="shared" si="19"/>
        <v>93230.136986301368</v>
      </c>
      <c r="Q200" s="7"/>
      <c r="R200" s="7"/>
      <c r="S200" t="s">
        <v>160</v>
      </c>
      <c r="T200" s="2"/>
    </row>
    <row r="201" spans="2:20" x14ac:dyDescent="0.25">
      <c r="B201" s="1">
        <v>43003</v>
      </c>
      <c r="C201" s="7" t="s">
        <v>119</v>
      </c>
      <c r="D201" s="13">
        <v>2</v>
      </c>
      <c r="E201" s="20">
        <v>80000</v>
      </c>
      <c r="F201" s="20">
        <f t="shared" si="15"/>
        <v>160000</v>
      </c>
      <c r="G201" s="13">
        <v>1</v>
      </c>
      <c r="H201" s="13">
        <f t="shared" si="16"/>
        <v>365</v>
      </c>
      <c r="I201" s="20">
        <f t="shared" si="17"/>
        <v>438.35616438356163</v>
      </c>
      <c r="J201" s="14">
        <v>43123</v>
      </c>
      <c r="K201" s="17">
        <f>(J201-B201)</f>
        <v>120</v>
      </c>
      <c r="L201" s="20">
        <f t="shared" si="18"/>
        <v>52602.739726027394</v>
      </c>
      <c r="M201" s="20">
        <f t="shared" si="19"/>
        <v>107397.26027397261</v>
      </c>
      <c r="Q201" s="7"/>
      <c r="R201" s="7"/>
      <c r="S201" t="s">
        <v>160</v>
      </c>
      <c r="T201" s="2"/>
    </row>
    <row r="202" spans="2:20" x14ac:dyDescent="0.25">
      <c r="B202" s="1">
        <v>43115</v>
      </c>
      <c r="C202" s="7" t="s">
        <v>120</v>
      </c>
      <c r="D202" s="13">
        <v>1</v>
      </c>
      <c r="E202" s="20">
        <v>35000</v>
      </c>
      <c r="F202" s="20">
        <f t="shared" si="15"/>
        <v>35000</v>
      </c>
      <c r="G202" s="13">
        <v>1</v>
      </c>
      <c r="H202" s="13">
        <f t="shared" si="16"/>
        <v>365</v>
      </c>
      <c r="I202" s="20">
        <f t="shared" si="17"/>
        <v>95.890410958904113</v>
      </c>
      <c r="J202" s="14">
        <v>43123</v>
      </c>
      <c r="K202" s="17">
        <f>(J202-B202)</f>
        <v>8</v>
      </c>
      <c r="L202" s="20">
        <f t="shared" si="18"/>
        <v>767.1232876712329</v>
      </c>
      <c r="M202" s="20">
        <f t="shared" si="19"/>
        <v>34232.876712328769</v>
      </c>
      <c r="Q202" s="7"/>
      <c r="R202" s="7"/>
      <c r="S202" t="s">
        <v>160</v>
      </c>
      <c r="T202" s="2"/>
    </row>
    <row r="203" spans="2:20" x14ac:dyDescent="0.25">
      <c r="B203" s="1">
        <v>43116</v>
      </c>
      <c r="C203" s="7" t="s">
        <v>121</v>
      </c>
      <c r="D203" s="13">
        <v>1</v>
      </c>
      <c r="E203" s="20">
        <v>175000</v>
      </c>
      <c r="F203" s="20">
        <f t="shared" si="15"/>
        <v>175000</v>
      </c>
      <c r="G203" s="13">
        <v>4</v>
      </c>
      <c r="H203" s="13">
        <f t="shared" si="16"/>
        <v>1460</v>
      </c>
      <c r="I203" s="20">
        <f t="shared" si="17"/>
        <v>119.86301369863014</v>
      </c>
      <c r="J203" s="14">
        <v>43123</v>
      </c>
      <c r="K203" s="17">
        <f>(J203-B203)</f>
        <v>7</v>
      </c>
      <c r="L203" s="20">
        <f t="shared" si="18"/>
        <v>839.04109589041104</v>
      </c>
      <c r="M203" s="20">
        <f t="shared" si="19"/>
        <v>174160.95890410958</v>
      </c>
      <c r="Q203" s="7"/>
      <c r="R203" s="7"/>
      <c r="S203" t="s">
        <v>160</v>
      </c>
      <c r="T203" s="2"/>
    </row>
    <row r="204" spans="2:20" x14ac:dyDescent="0.25">
      <c r="B204" s="1">
        <v>43099</v>
      </c>
      <c r="C204" s="7" t="s">
        <v>113</v>
      </c>
      <c r="D204" s="13">
        <v>2</v>
      </c>
      <c r="E204" s="20">
        <v>35500</v>
      </c>
      <c r="F204" s="20">
        <f t="shared" si="15"/>
        <v>71000</v>
      </c>
      <c r="G204" s="13">
        <v>1</v>
      </c>
      <c r="H204" s="13">
        <f t="shared" si="16"/>
        <v>365</v>
      </c>
      <c r="I204" s="20">
        <f t="shared" si="17"/>
        <v>194.52054794520549</v>
      </c>
      <c r="J204" s="14">
        <v>43123</v>
      </c>
      <c r="K204" s="17">
        <f>(J204-B204)</f>
        <v>24</v>
      </c>
      <c r="L204" s="20">
        <f t="shared" si="18"/>
        <v>4668.4931506849316</v>
      </c>
      <c r="M204" s="20">
        <f t="shared" si="19"/>
        <v>66331.506849315076</v>
      </c>
      <c r="Q204" s="7"/>
      <c r="R204" s="7"/>
      <c r="S204" t="s">
        <v>160</v>
      </c>
      <c r="T204" s="2"/>
    </row>
    <row r="205" spans="2:20" x14ac:dyDescent="0.25">
      <c r="B205" s="8">
        <v>43110</v>
      </c>
      <c r="C205" s="7" t="s">
        <v>122</v>
      </c>
      <c r="D205" s="13">
        <v>3</v>
      </c>
      <c r="E205" s="20">
        <v>22000</v>
      </c>
      <c r="F205" s="20">
        <f t="shared" si="15"/>
        <v>66000</v>
      </c>
      <c r="G205" s="13">
        <v>1</v>
      </c>
      <c r="H205" s="13">
        <f t="shared" si="16"/>
        <v>365</v>
      </c>
      <c r="I205" s="20">
        <f t="shared" si="17"/>
        <v>180.82191780821918</v>
      </c>
      <c r="J205" s="14">
        <v>43123</v>
      </c>
      <c r="K205" s="17">
        <f>(J205-B205)</f>
        <v>13</v>
      </c>
      <c r="L205" s="20">
        <f t="shared" si="18"/>
        <v>2350.6849315068494</v>
      </c>
      <c r="M205" s="20">
        <f t="shared" si="19"/>
        <v>63649.315068493153</v>
      </c>
      <c r="Q205" s="7"/>
      <c r="R205" s="7"/>
      <c r="S205" t="s">
        <v>160</v>
      </c>
      <c r="T205" s="2"/>
    </row>
    <row r="206" spans="2:20" x14ac:dyDescent="0.25">
      <c r="B206" s="6">
        <v>43102</v>
      </c>
      <c r="C206" s="7" t="s">
        <v>123</v>
      </c>
      <c r="D206" s="16">
        <v>1</v>
      </c>
      <c r="E206" s="21">
        <v>95000</v>
      </c>
      <c r="F206" s="20">
        <f t="shared" si="15"/>
        <v>95000</v>
      </c>
      <c r="G206" s="13">
        <v>1</v>
      </c>
      <c r="H206" s="13">
        <f t="shared" si="16"/>
        <v>365</v>
      </c>
      <c r="I206" s="20">
        <f t="shared" si="17"/>
        <v>260.27397260273972</v>
      </c>
      <c r="J206" s="14">
        <v>43123</v>
      </c>
      <c r="K206" s="17">
        <f>(J206-B206)</f>
        <v>21</v>
      </c>
      <c r="L206" s="20">
        <f t="shared" si="18"/>
        <v>5465.7534246575342</v>
      </c>
      <c r="M206" s="20">
        <f t="shared" si="19"/>
        <v>89534.246575342462</v>
      </c>
      <c r="N206" s="9"/>
      <c r="O206" s="5"/>
      <c r="P206" s="5"/>
      <c r="Q206" s="5"/>
      <c r="R206" s="5"/>
      <c r="S206" t="s">
        <v>160</v>
      </c>
      <c r="T206" s="5"/>
    </row>
    <row r="207" spans="2:20" x14ac:dyDescent="0.25">
      <c r="B207" s="6">
        <v>43095</v>
      </c>
      <c r="C207" s="7" t="s">
        <v>124</v>
      </c>
      <c r="D207" s="16">
        <v>4</v>
      </c>
      <c r="E207" s="21">
        <v>28000</v>
      </c>
      <c r="F207" s="20">
        <f t="shared" si="15"/>
        <v>112000</v>
      </c>
      <c r="G207" s="13">
        <v>1</v>
      </c>
      <c r="H207" s="13">
        <f t="shared" si="16"/>
        <v>365</v>
      </c>
      <c r="I207" s="20">
        <f t="shared" si="17"/>
        <v>306.84931506849313</v>
      </c>
      <c r="J207" s="14">
        <v>43123</v>
      </c>
      <c r="K207" s="17">
        <f>(J207-B207)</f>
        <v>28</v>
      </c>
      <c r="L207" s="20">
        <f t="shared" si="18"/>
        <v>8591.7808219178078</v>
      </c>
      <c r="M207" s="20">
        <f t="shared" si="19"/>
        <v>103408.21917808219</v>
      </c>
      <c r="N207" s="9"/>
      <c r="O207" s="5"/>
      <c r="P207" s="5"/>
      <c r="Q207" s="5"/>
      <c r="R207" s="5"/>
      <c r="S207" t="s">
        <v>160</v>
      </c>
      <c r="T207" s="5"/>
    </row>
    <row r="208" spans="2:20" x14ac:dyDescent="0.25">
      <c r="B208" s="6">
        <v>43043</v>
      </c>
      <c r="C208" s="7" t="s">
        <v>25</v>
      </c>
      <c r="D208" s="15">
        <v>1</v>
      </c>
      <c r="E208" s="21">
        <v>12500</v>
      </c>
      <c r="F208" s="20">
        <f t="shared" si="15"/>
        <v>12500</v>
      </c>
      <c r="G208" s="13">
        <v>1</v>
      </c>
      <c r="H208" s="13">
        <f t="shared" si="16"/>
        <v>365</v>
      </c>
      <c r="I208" s="20">
        <f t="shared" si="17"/>
        <v>34.246575342465754</v>
      </c>
      <c r="J208" s="14">
        <v>43123</v>
      </c>
      <c r="K208" s="17">
        <f>(J208-B208)</f>
        <v>80</v>
      </c>
      <c r="L208" s="20">
        <f t="shared" si="18"/>
        <v>2739.7260273972602</v>
      </c>
      <c r="M208" s="20">
        <f t="shared" si="19"/>
        <v>9760.2739726027394</v>
      </c>
      <c r="N208" s="9"/>
      <c r="O208" s="5" t="s">
        <v>125</v>
      </c>
      <c r="P208" s="5"/>
      <c r="Q208" s="5"/>
      <c r="R208" s="5"/>
      <c r="S208" t="s">
        <v>160</v>
      </c>
      <c r="T208" s="5"/>
    </row>
    <row r="209" spans="2:20" x14ac:dyDescent="0.25">
      <c r="B209" s="6">
        <v>42735</v>
      </c>
      <c r="C209" s="7" t="s">
        <v>91</v>
      </c>
      <c r="D209" s="15">
        <v>1</v>
      </c>
      <c r="E209" s="21">
        <v>35500</v>
      </c>
      <c r="F209" s="20">
        <f t="shared" si="15"/>
        <v>35500</v>
      </c>
      <c r="G209" s="13">
        <v>1</v>
      </c>
      <c r="H209" s="13">
        <f t="shared" si="16"/>
        <v>365</v>
      </c>
      <c r="I209" s="20">
        <f t="shared" si="17"/>
        <v>97.260273972602747</v>
      </c>
      <c r="J209" s="14">
        <v>43123</v>
      </c>
      <c r="K209" s="17">
        <f>(J209-B209)</f>
        <v>388</v>
      </c>
      <c r="L209" s="20">
        <f t="shared" si="18"/>
        <v>37736.986301369863</v>
      </c>
      <c r="M209" s="20">
        <v>0</v>
      </c>
      <c r="N209" s="9"/>
      <c r="O209" s="5" t="s">
        <v>125</v>
      </c>
      <c r="P209" s="5"/>
      <c r="Q209" s="5"/>
      <c r="R209" s="5"/>
      <c r="S209" t="s">
        <v>160</v>
      </c>
      <c r="T209" s="5"/>
    </row>
    <row r="210" spans="2:20" x14ac:dyDescent="0.25">
      <c r="B210" s="6">
        <v>42735</v>
      </c>
      <c r="C210" s="7" t="s">
        <v>47</v>
      </c>
      <c r="D210" s="16">
        <v>1</v>
      </c>
      <c r="E210" s="21">
        <v>7000</v>
      </c>
      <c r="F210" s="20">
        <f t="shared" si="15"/>
        <v>7000</v>
      </c>
      <c r="G210" s="13">
        <v>1</v>
      </c>
      <c r="H210" s="13">
        <f t="shared" si="16"/>
        <v>365</v>
      </c>
      <c r="I210" s="20">
        <f t="shared" si="17"/>
        <v>19.17808219178082</v>
      </c>
      <c r="J210" s="14">
        <v>43123</v>
      </c>
      <c r="K210" s="17">
        <f>(J210-B210)</f>
        <v>388</v>
      </c>
      <c r="L210" s="20">
        <f t="shared" si="18"/>
        <v>7441.0958904109584</v>
      </c>
      <c r="M210" s="20">
        <v>0</v>
      </c>
      <c r="O210" s="5" t="s">
        <v>125</v>
      </c>
      <c r="S210" t="s">
        <v>160</v>
      </c>
    </row>
    <row r="211" spans="2:20" x14ac:dyDescent="0.25">
      <c r="B211" s="6">
        <v>42735</v>
      </c>
      <c r="C211" s="7" t="s">
        <v>126</v>
      </c>
      <c r="D211" s="15">
        <v>1</v>
      </c>
      <c r="E211" s="21">
        <v>75000</v>
      </c>
      <c r="F211" s="20">
        <f t="shared" si="15"/>
        <v>75000</v>
      </c>
      <c r="G211" s="13">
        <v>1</v>
      </c>
      <c r="H211" s="13">
        <f t="shared" si="16"/>
        <v>365</v>
      </c>
      <c r="I211" s="20">
        <f t="shared" si="17"/>
        <v>205.47945205479451</v>
      </c>
      <c r="J211" s="14">
        <v>43123</v>
      </c>
      <c r="K211" s="17">
        <f>(J211-B211)</f>
        <v>388</v>
      </c>
      <c r="L211" s="20">
        <f t="shared" si="18"/>
        <v>79726.027397260274</v>
      </c>
      <c r="M211" s="20">
        <v>0</v>
      </c>
      <c r="N211" s="9"/>
      <c r="O211" s="5" t="s">
        <v>127</v>
      </c>
      <c r="P211" s="5"/>
      <c r="Q211" s="5"/>
      <c r="R211" s="5"/>
      <c r="S211" t="s">
        <v>160</v>
      </c>
      <c r="T211" s="5"/>
    </row>
    <row r="212" spans="2:20" x14ac:dyDescent="0.25">
      <c r="B212" s="6">
        <v>42735</v>
      </c>
      <c r="C212" s="7" t="s">
        <v>128</v>
      </c>
      <c r="D212" s="15">
        <v>1</v>
      </c>
      <c r="E212" s="21">
        <v>100000</v>
      </c>
      <c r="F212" s="20">
        <f t="shared" si="15"/>
        <v>100000</v>
      </c>
      <c r="G212" s="13">
        <v>4</v>
      </c>
      <c r="H212" s="13">
        <f t="shared" si="16"/>
        <v>1460</v>
      </c>
      <c r="I212" s="20">
        <f t="shared" si="17"/>
        <v>68.493150684931507</v>
      </c>
      <c r="J212" s="14">
        <v>43123</v>
      </c>
      <c r="K212" s="17">
        <f>(J212-B212)</f>
        <v>388</v>
      </c>
      <c r="L212" s="20">
        <f t="shared" si="18"/>
        <v>26575.342465753423</v>
      </c>
      <c r="M212" s="20">
        <f t="shared" si="19"/>
        <v>73424.65753424658</v>
      </c>
      <c r="N212" s="9"/>
      <c r="O212" s="5" t="s">
        <v>127</v>
      </c>
      <c r="P212" s="5"/>
      <c r="Q212" s="5"/>
      <c r="R212" s="5"/>
      <c r="S212" t="s">
        <v>160</v>
      </c>
      <c r="T212" s="5"/>
    </row>
    <row r="213" spans="2:20" x14ac:dyDescent="0.25">
      <c r="B213" s="6">
        <v>42735</v>
      </c>
      <c r="C213" s="7" t="s">
        <v>129</v>
      </c>
      <c r="D213" s="15">
        <v>1</v>
      </c>
      <c r="E213" s="21">
        <v>1700000</v>
      </c>
      <c r="F213" s="20">
        <f t="shared" si="15"/>
        <v>1700000</v>
      </c>
      <c r="G213" s="13">
        <v>5</v>
      </c>
      <c r="H213" s="13">
        <f t="shared" si="16"/>
        <v>1825</v>
      </c>
      <c r="I213" s="20">
        <f t="shared" si="17"/>
        <v>931.50684931506851</v>
      </c>
      <c r="J213" s="14">
        <v>43123</v>
      </c>
      <c r="K213" s="17">
        <f>(J213-B213)</f>
        <v>388</v>
      </c>
      <c r="L213" s="20">
        <f t="shared" si="18"/>
        <v>361424.65753424657</v>
      </c>
      <c r="M213" s="20">
        <f t="shared" si="19"/>
        <v>1338575.3424657534</v>
      </c>
      <c r="N213" s="9"/>
      <c r="O213" s="5" t="s">
        <v>127</v>
      </c>
      <c r="P213" s="5"/>
      <c r="Q213" s="5"/>
      <c r="R213" s="5"/>
      <c r="S213" t="s">
        <v>160</v>
      </c>
      <c r="T213" s="5" t="s">
        <v>77</v>
      </c>
    </row>
    <row r="214" spans="2:20" x14ac:dyDescent="0.25">
      <c r="B214" s="6">
        <v>42735</v>
      </c>
      <c r="C214" s="7" t="s">
        <v>130</v>
      </c>
      <c r="D214" s="15">
        <v>1</v>
      </c>
      <c r="E214" s="21"/>
      <c r="F214" s="20">
        <f t="shared" si="15"/>
        <v>0</v>
      </c>
      <c r="H214" s="13">
        <f>(365*G214)</f>
        <v>0</v>
      </c>
      <c r="I214" s="20">
        <v>0</v>
      </c>
      <c r="J214" s="14">
        <v>43123</v>
      </c>
      <c r="K214" s="17">
        <f>(J214-B214)</f>
        <v>388</v>
      </c>
      <c r="L214" s="20">
        <f t="shared" si="18"/>
        <v>0</v>
      </c>
      <c r="M214" s="20">
        <f t="shared" si="19"/>
        <v>0</v>
      </c>
      <c r="N214" s="9"/>
      <c r="O214" s="5" t="s">
        <v>127</v>
      </c>
      <c r="P214" s="5"/>
      <c r="Q214" s="5"/>
      <c r="R214" s="5"/>
      <c r="S214" t="s">
        <v>160</v>
      </c>
      <c r="T214" s="5"/>
    </row>
    <row r="215" spans="2:20" x14ac:dyDescent="0.25">
      <c r="B215" s="6">
        <v>42735</v>
      </c>
      <c r="C215" s="7" t="s">
        <v>28</v>
      </c>
      <c r="D215" s="15">
        <v>4</v>
      </c>
      <c r="E215" s="20">
        <v>70000</v>
      </c>
      <c r="F215" s="20">
        <f t="shared" si="15"/>
        <v>280000</v>
      </c>
      <c r="G215" s="13">
        <v>4</v>
      </c>
      <c r="H215" s="13">
        <f t="shared" ref="H215:H258" si="20">(365*G215)</f>
        <v>1460</v>
      </c>
      <c r="I215" s="20">
        <f t="shared" si="17"/>
        <v>191.78082191780823</v>
      </c>
      <c r="J215" s="14">
        <v>43123</v>
      </c>
      <c r="K215" s="17">
        <f>(J215-B215)</f>
        <v>388</v>
      </c>
      <c r="L215" s="20">
        <f t="shared" si="18"/>
        <v>74410.95890410959</v>
      </c>
      <c r="M215" s="20">
        <f t="shared" si="19"/>
        <v>205589.0410958904</v>
      </c>
      <c r="N215" s="5"/>
      <c r="O215" s="5" t="s">
        <v>127</v>
      </c>
      <c r="P215" s="5"/>
      <c r="Q215" s="5"/>
      <c r="R215" s="5"/>
      <c r="S215" t="s">
        <v>160</v>
      </c>
      <c r="T215" s="5"/>
    </row>
    <row r="216" spans="2:20" s="10" customFormat="1" x14ac:dyDescent="0.25">
      <c r="B216" s="6">
        <v>42735</v>
      </c>
      <c r="C216" s="7" t="s">
        <v>41</v>
      </c>
      <c r="D216" s="15">
        <v>1</v>
      </c>
      <c r="E216" s="20">
        <v>442000</v>
      </c>
      <c r="F216" s="20">
        <f t="shared" si="15"/>
        <v>442000</v>
      </c>
      <c r="G216" s="13">
        <v>5</v>
      </c>
      <c r="H216" s="13">
        <f t="shared" si="20"/>
        <v>1825</v>
      </c>
      <c r="I216" s="20">
        <f t="shared" si="17"/>
        <v>242.1917808219178</v>
      </c>
      <c r="J216" s="14">
        <v>43123</v>
      </c>
      <c r="K216" s="17">
        <f>(J216-B216)</f>
        <v>388</v>
      </c>
      <c r="L216" s="20">
        <f t="shared" si="18"/>
        <v>93970.410958904104</v>
      </c>
      <c r="M216" s="20">
        <f t="shared" si="19"/>
        <v>348029.58904109593</v>
      </c>
      <c r="N216" s="11"/>
      <c r="O216" s="9" t="s">
        <v>131</v>
      </c>
      <c r="P216" s="9"/>
      <c r="Q216" s="9"/>
      <c r="R216" s="9"/>
      <c r="S216" t="s">
        <v>160</v>
      </c>
      <c r="T216" s="9"/>
    </row>
    <row r="217" spans="2:20" x14ac:dyDescent="0.25">
      <c r="B217" s="6">
        <v>42735</v>
      </c>
      <c r="C217" s="7" t="s">
        <v>132</v>
      </c>
      <c r="D217" s="15">
        <v>1</v>
      </c>
      <c r="E217" s="21">
        <v>1200000</v>
      </c>
      <c r="F217" s="20">
        <f t="shared" si="15"/>
        <v>1200000</v>
      </c>
      <c r="G217" s="13">
        <v>5</v>
      </c>
      <c r="H217" s="13">
        <f t="shared" si="20"/>
        <v>1825</v>
      </c>
      <c r="I217" s="20">
        <f t="shared" si="17"/>
        <v>657.53424657534242</v>
      </c>
      <c r="J217" s="14">
        <v>43123</v>
      </c>
      <c r="K217" s="17">
        <f>(J217-B217)</f>
        <v>388</v>
      </c>
      <c r="L217" s="20">
        <f t="shared" si="18"/>
        <v>255123.28767123286</v>
      </c>
      <c r="M217" s="20">
        <f t="shared" si="19"/>
        <v>944876.71232876717</v>
      </c>
      <c r="N217" s="2"/>
      <c r="O217" s="9" t="s">
        <v>131</v>
      </c>
      <c r="P217" s="5"/>
      <c r="Q217" s="5"/>
      <c r="R217" s="5"/>
      <c r="S217" t="s">
        <v>160</v>
      </c>
      <c r="T217" s="5"/>
    </row>
    <row r="218" spans="2:20" x14ac:dyDescent="0.25">
      <c r="B218" s="6">
        <v>43100</v>
      </c>
      <c r="C218" s="7" t="s">
        <v>133</v>
      </c>
      <c r="D218" s="15">
        <v>1</v>
      </c>
      <c r="E218" s="21">
        <v>1200000</v>
      </c>
      <c r="F218" s="20">
        <f t="shared" si="15"/>
        <v>1200000</v>
      </c>
      <c r="G218" s="13">
        <v>5</v>
      </c>
      <c r="H218" s="13">
        <f t="shared" si="20"/>
        <v>1825</v>
      </c>
      <c r="I218" s="20">
        <f t="shared" si="17"/>
        <v>657.53424657534242</v>
      </c>
      <c r="J218" s="14">
        <v>43123</v>
      </c>
      <c r="K218" s="17">
        <f>(J218-B218)</f>
        <v>23</v>
      </c>
      <c r="L218" s="20">
        <f t="shared" si="18"/>
        <v>15123.287671232876</v>
      </c>
      <c r="M218" s="20">
        <f t="shared" si="19"/>
        <v>1184876.7123287672</v>
      </c>
      <c r="N218" s="2"/>
      <c r="O218" s="9" t="s">
        <v>131</v>
      </c>
      <c r="P218" s="5"/>
      <c r="Q218" s="5"/>
      <c r="R218" s="5"/>
      <c r="S218" t="s">
        <v>160</v>
      </c>
      <c r="T218" s="5" t="s">
        <v>77</v>
      </c>
    </row>
    <row r="219" spans="2:20" x14ac:dyDescent="0.25">
      <c r="B219" s="6">
        <v>42735</v>
      </c>
      <c r="C219" s="7" t="s">
        <v>79</v>
      </c>
      <c r="D219" s="15">
        <v>1</v>
      </c>
      <c r="E219" s="21">
        <v>350000</v>
      </c>
      <c r="F219" s="20">
        <f t="shared" si="15"/>
        <v>350000</v>
      </c>
      <c r="G219" s="13">
        <v>5</v>
      </c>
      <c r="H219" s="13">
        <f t="shared" si="20"/>
        <v>1825</v>
      </c>
      <c r="I219" s="20">
        <f t="shared" si="17"/>
        <v>191.78082191780823</v>
      </c>
      <c r="J219" s="14">
        <v>43123</v>
      </c>
      <c r="K219" s="17">
        <f>(J219-B219)</f>
        <v>388</v>
      </c>
      <c r="L219" s="20">
        <f t="shared" si="18"/>
        <v>74410.95890410959</v>
      </c>
      <c r="M219" s="20">
        <f t="shared" si="19"/>
        <v>275589.0410958904</v>
      </c>
      <c r="N219" s="2"/>
      <c r="O219" s="9" t="s">
        <v>134</v>
      </c>
      <c r="P219" s="5"/>
      <c r="Q219" s="5"/>
      <c r="R219" s="5"/>
      <c r="S219" t="s">
        <v>160</v>
      </c>
      <c r="T219" s="5"/>
    </row>
    <row r="220" spans="2:20" x14ac:dyDescent="0.25">
      <c r="B220" s="6">
        <v>42735</v>
      </c>
      <c r="C220" s="7" t="s">
        <v>132</v>
      </c>
      <c r="D220" s="15">
        <v>1</v>
      </c>
      <c r="E220" s="21">
        <v>401250</v>
      </c>
      <c r="F220" s="20">
        <f t="shared" si="15"/>
        <v>401250</v>
      </c>
      <c r="G220" s="13">
        <v>5</v>
      </c>
      <c r="H220" s="13">
        <f t="shared" si="20"/>
        <v>1825</v>
      </c>
      <c r="I220" s="20">
        <f t="shared" si="17"/>
        <v>219.86301369863014</v>
      </c>
      <c r="J220" s="14">
        <v>43123</v>
      </c>
      <c r="K220" s="17">
        <f>(J220-B220)</f>
        <v>388</v>
      </c>
      <c r="L220" s="20">
        <f t="shared" si="18"/>
        <v>85306.849315068495</v>
      </c>
      <c r="M220" s="20">
        <f t="shared" si="19"/>
        <v>315943.15068493149</v>
      </c>
      <c r="N220" s="2"/>
      <c r="O220" s="9" t="s">
        <v>134</v>
      </c>
      <c r="P220" s="5" t="s">
        <v>135</v>
      </c>
      <c r="Q220" s="5"/>
      <c r="R220" s="5"/>
      <c r="S220" t="s">
        <v>160</v>
      </c>
      <c r="T220" s="5"/>
    </row>
    <row r="221" spans="2:20" x14ac:dyDescent="0.25">
      <c r="B221" s="6">
        <v>42735</v>
      </c>
      <c r="C221" s="7" t="s">
        <v>41</v>
      </c>
      <c r="D221" s="15">
        <v>1</v>
      </c>
      <c r="E221" s="20">
        <v>442000</v>
      </c>
      <c r="F221" s="20">
        <f t="shared" si="15"/>
        <v>442000</v>
      </c>
      <c r="G221" s="13">
        <v>5</v>
      </c>
      <c r="H221" s="13">
        <f t="shared" si="20"/>
        <v>1825</v>
      </c>
      <c r="I221" s="20">
        <f t="shared" si="17"/>
        <v>242.1917808219178</v>
      </c>
      <c r="J221" s="14">
        <v>43123</v>
      </c>
      <c r="K221" s="17">
        <f>(J221-B221)</f>
        <v>388</v>
      </c>
      <c r="L221" s="20">
        <f t="shared" si="18"/>
        <v>93970.410958904104</v>
      </c>
      <c r="M221" s="20">
        <f t="shared" si="19"/>
        <v>348029.58904109593</v>
      </c>
      <c r="N221" s="2"/>
      <c r="O221" s="9" t="s">
        <v>134</v>
      </c>
      <c r="P221" s="5" t="s">
        <v>135</v>
      </c>
      <c r="Q221" s="5"/>
      <c r="R221" s="5"/>
      <c r="S221" t="s">
        <v>160</v>
      </c>
      <c r="T221" s="5"/>
    </row>
    <row r="222" spans="2:20" x14ac:dyDescent="0.25">
      <c r="B222" s="6">
        <v>42735</v>
      </c>
      <c r="C222" s="7" t="s">
        <v>28</v>
      </c>
      <c r="D222" s="15">
        <v>1</v>
      </c>
      <c r="E222" s="20">
        <v>70000</v>
      </c>
      <c r="F222" s="20">
        <f t="shared" si="15"/>
        <v>70000</v>
      </c>
      <c r="G222" s="13">
        <v>4</v>
      </c>
      <c r="H222" s="13">
        <f t="shared" si="20"/>
        <v>1460</v>
      </c>
      <c r="I222" s="20">
        <f t="shared" si="17"/>
        <v>47.945205479452056</v>
      </c>
      <c r="J222" s="14">
        <v>43123</v>
      </c>
      <c r="K222" s="17">
        <f>(J222-B222)</f>
        <v>388</v>
      </c>
      <c r="L222" s="20">
        <f t="shared" si="18"/>
        <v>18602.739726027397</v>
      </c>
      <c r="M222" s="20">
        <f t="shared" si="19"/>
        <v>51397.260273972599</v>
      </c>
      <c r="N222" s="2"/>
      <c r="O222" s="9" t="s">
        <v>134</v>
      </c>
      <c r="P222" s="5"/>
      <c r="Q222" s="5"/>
      <c r="R222" s="5"/>
      <c r="S222" t="s">
        <v>160</v>
      </c>
      <c r="T222" s="5"/>
    </row>
    <row r="223" spans="2:20" x14ac:dyDescent="0.25">
      <c r="B223" s="6">
        <v>42735</v>
      </c>
      <c r="C223" s="7" t="s">
        <v>151</v>
      </c>
      <c r="D223" s="15">
        <v>1</v>
      </c>
      <c r="E223" s="21">
        <v>51000</v>
      </c>
      <c r="F223" s="20">
        <f t="shared" si="15"/>
        <v>51000</v>
      </c>
      <c r="G223" s="13">
        <v>4</v>
      </c>
      <c r="H223" s="13">
        <f t="shared" si="20"/>
        <v>1460</v>
      </c>
      <c r="I223" s="20">
        <f t="shared" si="17"/>
        <v>34.93150684931507</v>
      </c>
      <c r="J223" s="14">
        <v>43123</v>
      </c>
      <c r="K223" s="17">
        <f>(J223-B223)</f>
        <v>388</v>
      </c>
      <c r="L223" s="20">
        <f t="shared" si="18"/>
        <v>13553.424657534248</v>
      </c>
      <c r="M223" s="20">
        <f t="shared" si="19"/>
        <v>37446.575342465752</v>
      </c>
      <c r="N223" s="2"/>
      <c r="O223" s="9" t="s">
        <v>134</v>
      </c>
      <c r="P223" s="5"/>
      <c r="Q223" t="s">
        <v>164</v>
      </c>
      <c r="R223" s="5"/>
      <c r="S223" t="s">
        <v>160</v>
      </c>
      <c r="T223" s="5"/>
    </row>
    <row r="224" spans="2:20" x14ac:dyDescent="0.25">
      <c r="B224" s="6">
        <v>42961</v>
      </c>
      <c r="C224" s="7" t="s">
        <v>136</v>
      </c>
      <c r="D224" s="15">
        <v>1</v>
      </c>
      <c r="E224" s="21">
        <v>3750000</v>
      </c>
      <c r="F224" s="20">
        <f t="shared" si="15"/>
        <v>3750000</v>
      </c>
      <c r="G224" s="13">
        <v>5</v>
      </c>
      <c r="H224" s="13">
        <f t="shared" si="20"/>
        <v>1825</v>
      </c>
      <c r="I224" s="20">
        <f t="shared" si="17"/>
        <v>2054.794520547945</v>
      </c>
      <c r="J224" s="14">
        <v>43123</v>
      </c>
      <c r="K224" s="17">
        <f>(J224-B224)</f>
        <v>162</v>
      </c>
      <c r="L224" s="20">
        <f t="shared" si="18"/>
        <v>332876.71232876711</v>
      </c>
      <c r="M224" s="20">
        <f t="shared" si="19"/>
        <v>3417123.2876712331</v>
      </c>
      <c r="N224" s="2"/>
      <c r="O224" s="9" t="s">
        <v>134</v>
      </c>
      <c r="P224" s="5" t="s">
        <v>135</v>
      </c>
      <c r="Q224" s="5"/>
      <c r="R224" s="5"/>
      <c r="S224" t="s">
        <v>160</v>
      </c>
      <c r="T224" s="5"/>
    </row>
    <row r="225" spans="2:20" x14ac:dyDescent="0.25">
      <c r="B225" s="6">
        <v>43026</v>
      </c>
      <c r="C225" s="7" t="s">
        <v>137</v>
      </c>
      <c r="D225" s="15">
        <v>1</v>
      </c>
      <c r="E225" s="21">
        <v>750000</v>
      </c>
      <c r="F225" s="20">
        <f t="shared" si="15"/>
        <v>750000</v>
      </c>
      <c r="G225" s="13">
        <v>5</v>
      </c>
      <c r="H225" s="13">
        <f t="shared" si="20"/>
        <v>1825</v>
      </c>
      <c r="I225" s="20">
        <f t="shared" si="17"/>
        <v>410.95890410958901</v>
      </c>
      <c r="J225" s="14">
        <v>43123</v>
      </c>
      <c r="K225" s="17">
        <f>(J225-B225)</f>
        <v>97</v>
      </c>
      <c r="L225" s="20">
        <f t="shared" si="18"/>
        <v>39863.013698630137</v>
      </c>
      <c r="M225" s="20">
        <f t="shared" si="19"/>
        <v>710136.98630136985</v>
      </c>
      <c r="N225" s="2"/>
      <c r="O225" s="5"/>
      <c r="P225" s="5"/>
      <c r="Q225" t="s">
        <v>162</v>
      </c>
      <c r="R225" s="5"/>
      <c r="S225" t="s">
        <v>160</v>
      </c>
      <c r="T225" s="5"/>
    </row>
    <row r="226" spans="2:20" x14ac:dyDescent="0.25">
      <c r="B226" s="6">
        <v>42963</v>
      </c>
      <c r="C226" s="7" t="s">
        <v>138</v>
      </c>
      <c r="D226" s="15">
        <v>1</v>
      </c>
      <c r="E226" s="21">
        <v>37500000</v>
      </c>
      <c r="F226" s="20">
        <f t="shared" si="15"/>
        <v>37500000</v>
      </c>
      <c r="G226" s="13">
        <v>5</v>
      </c>
      <c r="H226" s="13">
        <f t="shared" si="20"/>
        <v>1825</v>
      </c>
      <c r="I226" s="20">
        <f t="shared" si="17"/>
        <v>20547.945205479453</v>
      </c>
      <c r="J226" s="14">
        <v>43123</v>
      </c>
      <c r="K226" s="17">
        <f>(J226-B226)</f>
        <v>160</v>
      </c>
      <c r="L226" s="20">
        <f t="shared" si="18"/>
        <v>3287671.2328767125</v>
      </c>
      <c r="M226" s="20">
        <f t="shared" si="19"/>
        <v>34212328.767123289</v>
      </c>
      <c r="N226" s="2"/>
      <c r="O226" s="5"/>
      <c r="P226" s="5"/>
      <c r="Q226" s="5"/>
      <c r="R226" s="5"/>
      <c r="S226" t="s">
        <v>160</v>
      </c>
      <c r="T226" s="5"/>
    </row>
    <row r="227" spans="2:20" x14ac:dyDescent="0.25">
      <c r="B227" s="6">
        <v>42882</v>
      </c>
      <c r="C227" s="7" t="s">
        <v>139</v>
      </c>
      <c r="D227" s="15">
        <v>1</v>
      </c>
      <c r="E227" s="21">
        <v>11300000</v>
      </c>
      <c r="F227" s="20">
        <f t="shared" si="15"/>
        <v>11300000</v>
      </c>
      <c r="G227" s="13">
        <v>5</v>
      </c>
      <c r="H227" s="13">
        <f t="shared" si="20"/>
        <v>1825</v>
      </c>
      <c r="I227" s="20">
        <f t="shared" si="17"/>
        <v>6191.7808219178078</v>
      </c>
      <c r="J227" s="14">
        <v>43123</v>
      </c>
      <c r="K227" s="17">
        <f>(J227-B227)</f>
        <v>241</v>
      </c>
      <c r="L227" s="20">
        <f t="shared" si="18"/>
        <v>1492219.1780821916</v>
      </c>
      <c r="M227" s="20">
        <f t="shared" si="19"/>
        <v>9807780.8219178077</v>
      </c>
      <c r="N227" s="2"/>
      <c r="O227" s="5"/>
      <c r="P227" s="5"/>
      <c r="Q227" s="5"/>
      <c r="R227" s="5"/>
      <c r="S227" t="s">
        <v>160</v>
      </c>
      <c r="T227" s="5"/>
    </row>
    <row r="228" spans="2:20" x14ac:dyDescent="0.25">
      <c r="B228" s="6">
        <v>43047</v>
      </c>
      <c r="C228" s="7" t="s">
        <v>195</v>
      </c>
      <c r="D228" s="16">
        <v>1</v>
      </c>
      <c r="E228" s="21">
        <v>225000</v>
      </c>
      <c r="F228" s="20">
        <f t="shared" si="15"/>
        <v>225000</v>
      </c>
      <c r="G228" s="13">
        <v>4</v>
      </c>
      <c r="H228" s="13">
        <f t="shared" si="20"/>
        <v>1460</v>
      </c>
      <c r="I228" s="20">
        <f t="shared" si="17"/>
        <v>154.10958904109589</v>
      </c>
      <c r="J228" s="14">
        <v>43123</v>
      </c>
      <c r="K228" s="17">
        <f>(J228-B228)</f>
        <v>76</v>
      </c>
      <c r="L228" s="20">
        <f t="shared" si="18"/>
        <v>11712.328767123287</v>
      </c>
      <c r="M228" s="20">
        <f t="shared" si="19"/>
        <v>213287.67123287672</v>
      </c>
      <c r="N228" s="2"/>
      <c r="O228" s="5"/>
      <c r="P228" s="5"/>
      <c r="Q228" t="s">
        <v>163</v>
      </c>
      <c r="R228" s="5"/>
      <c r="S228" t="s">
        <v>160</v>
      </c>
      <c r="T228" s="5"/>
    </row>
    <row r="229" spans="2:20" x14ac:dyDescent="0.25">
      <c r="B229" s="6">
        <v>42640</v>
      </c>
      <c r="C229" s="7" t="s">
        <v>140</v>
      </c>
      <c r="D229" s="15">
        <v>1</v>
      </c>
      <c r="E229" s="21">
        <v>675000</v>
      </c>
      <c r="F229" s="20">
        <f t="shared" si="15"/>
        <v>675000</v>
      </c>
      <c r="G229" s="13">
        <v>5</v>
      </c>
      <c r="H229" s="13">
        <f t="shared" si="20"/>
        <v>1825</v>
      </c>
      <c r="I229" s="20">
        <f t="shared" si="17"/>
        <v>369.86301369863014</v>
      </c>
      <c r="J229" s="14">
        <v>43123</v>
      </c>
      <c r="K229" s="17">
        <f>(J229-B229)</f>
        <v>483</v>
      </c>
      <c r="L229" s="20">
        <f t="shared" si="18"/>
        <v>178643.83561643836</v>
      </c>
      <c r="M229" s="20">
        <f t="shared" si="19"/>
        <v>496356.16438356164</v>
      </c>
      <c r="N229" t="s">
        <v>12</v>
      </c>
      <c r="O229" s="5"/>
      <c r="P229" s="5"/>
      <c r="Q229" t="s">
        <v>161</v>
      </c>
      <c r="R229" s="5"/>
      <c r="S229" t="s">
        <v>153</v>
      </c>
      <c r="T229" s="5"/>
    </row>
    <row r="230" spans="2:20" x14ac:dyDescent="0.25">
      <c r="B230" s="6">
        <v>42860</v>
      </c>
      <c r="C230" s="7" t="s">
        <v>195</v>
      </c>
      <c r="D230" s="15">
        <v>1</v>
      </c>
      <c r="E230" s="21">
        <v>175000</v>
      </c>
      <c r="F230" s="20">
        <f t="shared" si="15"/>
        <v>175000</v>
      </c>
      <c r="G230" s="13">
        <v>4</v>
      </c>
      <c r="H230" s="13">
        <f t="shared" si="20"/>
        <v>1460</v>
      </c>
      <c r="I230" s="20">
        <f t="shared" si="17"/>
        <v>119.86301369863014</v>
      </c>
      <c r="J230" s="14">
        <v>43123</v>
      </c>
      <c r="K230" s="17">
        <f>(J230-B230)</f>
        <v>263</v>
      </c>
      <c r="L230" s="20">
        <f t="shared" si="18"/>
        <v>31523.972602739726</v>
      </c>
      <c r="M230" s="20">
        <f t="shared" si="19"/>
        <v>143476.02739726027</v>
      </c>
      <c r="N230" s="2"/>
      <c r="O230" s="5"/>
      <c r="P230" s="5"/>
      <c r="Q230" t="s">
        <v>163</v>
      </c>
      <c r="R230" s="5"/>
      <c r="S230" t="s">
        <v>160</v>
      </c>
      <c r="T230" s="5"/>
    </row>
    <row r="231" spans="2:20" x14ac:dyDescent="0.25">
      <c r="B231" s="6">
        <v>43026</v>
      </c>
      <c r="C231" s="7" t="s">
        <v>141</v>
      </c>
      <c r="D231" s="15">
        <v>1</v>
      </c>
      <c r="E231" s="21">
        <v>443500</v>
      </c>
      <c r="F231" s="20">
        <f t="shared" si="15"/>
        <v>443500</v>
      </c>
      <c r="G231" s="13">
        <v>1</v>
      </c>
      <c r="H231" s="13">
        <f t="shared" si="20"/>
        <v>365</v>
      </c>
      <c r="I231" s="20">
        <f t="shared" si="17"/>
        <v>1215.0684931506848</v>
      </c>
      <c r="J231" s="14">
        <v>43123</v>
      </c>
      <c r="K231" s="17">
        <f>(J231-B231)</f>
        <v>97</v>
      </c>
      <c r="L231" s="20">
        <f t="shared" si="18"/>
        <v>117861.64383561643</v>
      </c>
      <c r="M231" s="20">
        <f t="shared" si="19"/>
        <v>325638.35616438359</v>
      </c>
      <c r="N231" s="2"/>
      <c r="O231" s="5"/>
      <c r="P231" s="5"/>
      <c r="Q231" s="5"/>
      <c r="R231" s="5"/>
      <c r="S231" t="s">
        <v>160</v>
      </c>
      <c r="T231" s="5"/>
    </row>
    <row r="232" spans="2:20" s="10" customFormat="1" x14ac:dyDescent="0.25">
      <c r="B232" s="6">
        <v>42735</v>
      </c>
      <c r="C232" s="4" t="s">
        <v>145</v>
      </c>
      <c r="D232" s="15">
        <v>1</v>
      </c>
      <c r="E232" s="21">
        <v>349000</v>
      </c>
      <c r="F232" s="20">
        <f t="shared" si="15"/>
        <v>349000</v>
      </c>
      <c r="G232" s="13">
        <v>4</v>
      </c>
      <c r="H232" s="13">
        <f t="shared" si="20"/>
        <v>1460</v>
      </c>
      <c r="I232" s="20">
        <f t="shared" si="17"/>
        <v>239.04109589041096</v>
      </c>
      <c r="J232" s="14">
        <v>43123</v>
      </c>
      <c r="K232" s="17">
        <f>(J232-B232)</f>
        <v>388</v>
      </c>
      <c r="L232" s="20">
        <f t="shared" si="18"/>
        <v>92747.945205479453</v>
      </c>
      <c r="M232" s="20">
        <f t="shared" si="19"/>
        <v>256252.05479452055</v>
      </c>
      <c r="N232" s="11"/>
      <c r="O232" s="9"/>
      <c r="P232" s="9"/>
      <c r="Q232" t="s">
        <v>163</v>
      </c>
      <c r="R232" s="9"/>
      <c r="S232" t="s">
        <v>160</v>
      </c>
      <c r="T232" s="9"/>
    </row>
    <row r="233" spans="2:20" x14ac:dyDescent="0.25">
      <c r="B233" s="6">
        <v>42735</v>
      </c>
      <c r="C233" s="4" t="s">
        <v>146</v>
      </c>
      <c r="D233" s="15">
        <v>1</v>
      </c>
      <c r="E233" s="21">
        <v>1000000</v>
      </c>
      <c r="F233" s="20">
        <f t="shared" si="15"/>
        <v>1000000</v>
      </c>
      <c r="G233" s="13">
        <v>4</v>
      </c>
      <c r="H233" s="13">
        <f t="shared" si="20"/>
        <v>1460</v>
      </c>
      <c r="I233" s="20">
        <f t="shared" si="17"/>
        <v>684.93150684931504</v>
      </c>
      <c r="J233" s="14">
        <v>43123</v>
      </c>
      <c r="K233" s="17">
        <f>(J233-B233)</f>
        <v>388</v>
      </c>
      <c r="L233" s="20">
        <f t="shared" si="18"/>
        <v>265753.42465753423</v>
      </c>
      <c r="M233" s="20">
        <f t="shared" si="19"/>
        <v>734246.57534246577</v>
      </c>
      <c r="N233" s="9"/>
      <c r="O233" s="5"/>
      <c r="P233" s="5"/>
      <c r="Q233" t="s">
        <v>163</v>
      </c>
      <c r="R233" s="5"/>
      <c r="S233" t="s">
        <v>160</v>
      </c>
      <c r="T233" s="5"/>
    </row>
    <row r="234" spans="2:20" x14ac:dyDescent="0.25">
      <c r="B234" s="6">
        <v>42524</v>
      </c>
      <c r="C234" s="4" t="s">
        <v>147</v>
      </c>
      <c r="D234" s="15">
        <v>1</v>
      </c>
      <c r="E234" s="21">
        <v>150000</v>
      </c>
      <c r="F234" s="20">
        <f t="shared" si="15"/>
        <v>150000</v>
      </c>
      <c r="G234" s="13">
        <v>4</v>
      </c>
      <c r="H234" s="13">
        <f t="shared" si="20"/>
        <v>1460</v>
      </c>
      <c r="I234" s="20">
        <f t="shared" si="17"/>
        <v>102.73972602739725</v>
      </c>
      <c r="J234" s="14">
        <v>43123</v>
      </c>
      <c r="K234" s="17">
        <f>(J234-B234)</f>
        <v>599</v>
      </c>
      <c r="L234" s="20">
        <f t="shared" si="18"/>
        <v>61541.095890410958</v>
      </c>
      <c r="M234" s="20">
        <f t="shared" si="19"/>
        <v>88458.904109589042</v>
      </c>
      <c r="N234" s="5"/>
      <c r="O234" s="5"/>
      <c r="P234" s="5"/>
      <c r="Q234" t="s">
        <v>163</v>
      </c>
      <c r="R234" s="5"/>
      <c r="S234" t="s">
        <v>160</v>
      </c>
      <c r="T234" s="5"/>
    </row>
    <row r="235" spans="2:20" x14ac:dyDescent="0.25">
      <c r="B235" s="1">
        <v>42369</v>
      </c>
      <c r="C235" s="4" t="s">
        <v>96</v>
      </c>
      <c r="D235" s="13">
        <v>1</v>
      </c>
      <c r="E235" s="20">
        <v>1300000</v>
      </c>
      <c r="F235" s="20">
        <f t="shared" si="15"/>
        <v>1300000</v>
      </c>
      <c r="G235" s="13">
        <v>5</v>
      </c>
      <c r="H235" s="13">
        <f t="shared" si="20"/>
        <v>1825</v>
      </c>
      <c r="I235" s="20">
        <f t="shared" si="17"/>
        <v>712.32876712328766</v>
      </c>
      <c r="J235" s="14">
        <v>43123</v>
      </c>
      <c r="K235" s="17">
        <f>(J235-B235)</f>
        <v>754</v>
      </c>
      <c r="L235" s="20">
        <f t="shared" si="18"/>
        <v>537095.89041095891</v>
      </c>
      <c r="M235" s="20">
        <f t="shared" si="19"/>
        <v>762904.10958904109</v>
      </c>
      <c r="N235" t="s">
        <v>12</v>
      </c>
      <c r="O235" t="s">
        <v>12</v>
      </c>
      <c r="Q235" t="s">
        <v>161</v>
      </c>
      <c r="S235" t="s">
        <v>153</v>
      </c>
    </row>
    <row r="236" spans="2:20" x14ac:dyDescent="0.25">
      <c r="B236" s="6">
        <v>42735</v>
      </c>
      <c r="C236" s="4" t="s">
        <v>142</v>
      </c>
      <c r="D236" s="13">
        <v>3</v>
      </c>
      <c r="E236" s="20">
        <v>300000</v>
      </c>
      <c r="F236" s="20">
        <f t="shared" si="15"/>
        <v>900000</v>
      </c>
      <c r="G236" s="13">
        <v>5</v>
      </c>
      <c r="H236" s="13">
        <f t="shared" si="20"/>
        <v>1825</v>
      </c>
      <c r="I236" s="20">
        <f t="shared" si="17"/>
        <v>493.15068493150687</v>
      </c>
      <c r="J236" s="14">
        <v>43123</v>
      </c>
      <c r="K236" s="17">
        <f>(J236-B236)</f>
        <v>388</v>
      </c>
      <c r="L236" s="20">
        <f t="shared" si="18"/>
        <v>191342.46575342468</v>
      </c>
      <c r="M236" s="20">
        <f t="shared" si="19"/>
        <v>708657.53424657532</v>
      </c>
      <c r="N236" t="s">
        <v>12</v>
      </c>
      <c r="O236" t="s">
        <v>12</v>
      </c>
      <c r="Q236" t="s">
        <v>161</v>
      </c>
      <c r="S236" t="s">
        <v>153</v>
      </c>
    </row>
    <row r="237" spans="2:20" x14ac:dyDescent="0.25">
      <c r="B237" s="6">
        <v>42735</v>
      </c>
      <c r="C237" s="4" t="s">
        <v>143</v>
      </c>
      <c r="D237" s="13">
        <v>1</v>
      </c>
      <c r="E237" s="20">
        <v>1000000</v>
      </c>
      <c r="F237" s="20">
        <f t="shared" si="15"/>
        <v>1000000</v>
      </c>
      <c r="G237" s="13">
        <v>5</v>
      </c>
      <c r="H237" s="13">
        <f t="shared" si="20"/>
        <v>1825</v>
      </c>
      <c r="I237" s="20">
        <f t="shared" si="17"/>
        <v>547.94520547945206</v>
      </c>
      <c r="J237" s="14">
        <v>43123</v>
      </c>
      <c r="K237" s="17">
        <f>(J237-B237)</f>
        <v>388</v>
      </c>
      <c r="L237" s="20">
        <f t="shared" si="18"/>
        <v>212602.73972602739</v>
      </c>
      <c r="M237" s="20">
        <f t="shared" si="19"/>
        <v>787397.26027397264</v>
      </c>
      <c r="N237" t="s">
        <v>12</v>
      </c>
      <c r="O237" t="s">
        <v>12</v>
      </c>
      <c r="Q237" t="s">
        <v>161</v>
      </c>
      <c r="S237" t="s">
        <v>153</v>
      </c>
    </row>
    <row r="238" spans="2:20" x14ac:dyDescent="0.25">
      <c r="B238" s="6">
        <v>43100</v>
      </c>
      <c r="C238" s="4" t="s">
        <v>154</v>
      </c>
      <c r="D238" s="13">
        <v>1</v>
      </c>
      <c r="E238" s="20">
        <v>32500000</v>
      </c>
      <c r="F238" s="20">
        <f t="shared" si="15"/>
        <v>32500000</v>
      </c>
      <c r="G238" s="13">
        <v>8</v>
      </c>
      <c r="H238" s="13">
        <f t="shared" si="20"/>
        <v>2920</v>
      </c>
      <c r="I238" s="20">
        <f t="shared" si="17"/>
        <v>11130.13698630137</v>
      </c>
      <c r="J238" s="14">
        <v>43123</v>
      </c>
      <c r="K238" s="17">
        <f>(J238-B238)</f>
        <v>23</v>
      </c>
      <c r="L238" s="20">
        <f t="shared" si="18"/>
        <v>255993.15068493149</v>
      </c>
      <c r="M238" s="20">
        <f t="shared" si="19"/>
        <v>32244006.84931507</v>
      </c>
      <c r="S238" t="s">
        <v>160</v>
      </c>
    </row>
    <row r="239" spans="2:20" x14ac:dyDescent="0.25">
      <c r="B239" s="1">
        <v>43010</v>
      </c>
      <c r="C239" s="4" t="s">
        <v>144</v>
      </c>
      <c r="D239" s="13">
        <v>1</v>
      </c>
      <c r="E239" s="20">
        <v>17500</v>
      </c>
      <c r="F239" s="20">
        <f t="shared" si="15"/>
        <v>17500</v>
      </c>
      <c r="G239" s="13">
        <v>1</v>
      </c>
      <c r="H239" s="13">
        <f t="shared" si="20"/>
        <v>365</v>
      </c>
      <c r="I239" s="20">
        <f t="shared" si="17"/>
        <v>47.945205479452056</v>
      </c>
      <c r="J239" s="14">
        <v>43123</v>
      </c>
      <c r="K239" s="17">
        <f>(J239-B239)</f>
        <v>113</v>
      </c>
      <c r="L239" s="20">
        <f t="shared" si="18"/>
        <v>5417.8082191780823</v>
      </c>
      <c r="M239" s="20">
        <f t="shared" si="19"/>
        <v>12082.191780821919</v>
      </c>
      <c r="S239" t="s">
        <v>160</v>
      </c>
    </row>
    <row r="240" spans="2:20" x14ac:dyDescent="0.25">
      <c r="B240" s="1">
        <v>42655</v>
      </c>
      <c r="C240" t="s">
        <v>102</v>
      </c>
      <c r="D240" s="13">
        <v>1</v>
      </c>
      <c r="E240" s="20">
        <v>19500</v>
      </c>
      <c r="F240" s="20">
        <f t="shared" si="15"/>
        <v>19500</v>
      </c>
      <c r="G240" s="13">
        <v>1</v>
      </c>
      <c r="H240" s="13">
        <f t="shared" si="20"/>
        <v>365</v>
      </c>
      <c r="I240" s="20">
        <f t="shared" si="17"/>
        <v>53.424657534246577</v>
      </c>
      <c r="J240" s="14">
        <v>43123</v>
      </c>
      <c r="K240" s="17">
        <f>(J240-B240)</f>
        <v>468</v>
      </c>
      <c r="L240" s="20">
        <f t="shared" si="18"/>
        <v>25002.739726027397</v>
      </c>
      <c r="M240" s="20">
        <v>0</v>
      </c>
      <c r="S240" t="s">
        <v>160</v>
      </c>
    </row>
    <row r="241" spans="2:19" x14ac:dyDescent="0.25">
      <c r="B241" s="6">
        <v>43100</v>
      </c>
      <c r="C241" t="s">
        <v>96</v>
      </c>
      <c r="D241" s="13">
        <v>1</v>
      </c>
      <c r="E241" s="20">
        <v>1300000</v>
      </c>
      <c r="F241" s="20">
        <f t="shared" si="15"/>
        <v>1300000</v>
      </c>
      <c r="G241" s="13">
        <v>5</v>
      </c>
      <c r="H241" s="13">
        <f t="shared" si="20"/>
        <v>1825</v>
      </c>
      <c r="I241" s="20">
        <f t="shared" si="17"/>
        <v>712.32876712328766</v>
      </c>
      <c r="J241" s="14">
        <v>43123</v>
      </c>
      <c r="K241" s="17">
        <f>(J241-B241)</f>
        <v>23</v>
      </c>
      <c r="L241" s="20">
        <f t="shared" si="18"/>
        <v>16383.561643835616</v>
      </c>
      <c r="M241" s="20">
        <f t="shared" si="19"/>
        <v>1283616.4383561644</v>
      </c>
      <c r="N241" t="s">
        <v>84</v>
      </c>
      <c r="Q241" t="s">
        <v>161</v>
      </c>
      <c r="S241" t="s">
        <v>153</v>
      </c>
    </row>
    <row r="242" spans="2:19" x14ac:dyDescent="0.25">
      <c r="B242" s="6">
        <v>43100</v>
      </c>
      <c r="C242" s="7" t="s">
        <v>140</v>
      </c>
      <c r="D242" s="15">
        <v>1</v>
      </c>
      <c r="E242" s="21">
        <v>675000</v>
      </c>
      <c r="F242" s="20">
        <f t="shared" si="15"/>
        <v>675000</v>
      </c>
      <c r="G242" s="13">
        <v>5</v>
      </c>
      <c r="H242" s="13">
        <f t="shared" si="20"/>
        <v>1825</v>
      </c>
      <c r="I242" s="20">
        <f t="shared" si="17"/>
        <v>369.86301369863014</v>
      </c>
      <c r="J242" s="14">
        <v>43123</v>
      </c>
      <c r="K242" s="17">
        <f>(J242-B242)</f>
        <v>23</v>
      </c>
      <c r="L242" s="20">
        <f t="shared" si="18"/>
        <v>8506.8493150684935</v>
      </c>
      <c r="M242" s="20">
        <f t="shared" si="19"/>
        <v>666493.15068493155</v>
      </c>
      <c r="N242" t="s">
        <v>84</v>
      </c>
      <c r="Q242" t="s">
        <v>161</v>
      </c>
      <c r="S242" t="s">
        <v>153</v>
      </c>
    </row>
    <row r="243" spans="2:19" x14ac:dyDescent="0.25">
      <c r="B243" s="6">
        <v>43100</v>
      </c>
      <c r="C243" s="4" t="s">
        <v>96</v>
      </c>
      <c r="D243" s="13">
        <v>1</v>
      </c>
      <c r="E243" s="20">
        <v>1300000</v>
      </c>
      <c r="F243" s="20">
        <f t="shared" si="15"/>
        <v>1300000</v>
      </c>
      <c r="G243" s="13">
        <v>5</v>
      </c>
      <c r="H243" s="13">
        <f t="shared" si="20"/>
        <v>1825</v>
      </c>
      <c r="I243" s="20">
        <f t="shared" si="17"/>
        <v>712.32876712328766</v>
      </c>
      <c r="J243" s="14">
        <v>43123</v>
      </c>
      <c r="K243" s="17">
        <f>(J243-B243)</f>
        <v>23</v>
      </c>
      <c r="L243" s="20">
        <f t="shared" si="18"/>
        <v>16383.561643835616</v>
      </c>
      <c r="M243" s="20">
        <f t="shared" si="19"/>
        <v>1283616.4383561644</v>
      </c>
      <c r="N243" t="s">
        <v>84</v>
      </c>
      <c r="Q243" t="s">
        <v>161</v>
      </c>
      <c r="S243" t="s">
        <v>153</v>
      </c>
    </row>
    <row r="244" spans="2:19" x14ac:dyDescent="0.25">
      <c r="B244" s="6">
        <v>43100</v>
      </c>
      <c r="C244" s="4" t="s">
        <v>142</v>
      </c>
      <c r="D244" s="13">
        <v>3</v>
      </c>
      <c r="E244" s="20">
        <v>300000</v>
      </c>
      <c r="F244" s="20">
        <f t="shared" si="15"/>
        <v>900000</v>
      </c>
      <c r="G244" s="13">
        <v>5</v>
      </c>
      <c r="H244" s="13">
        <f t="shared" si="20"/>
        <v>1825</v>
      </c>
      <c r="I244" s="20">
        <f t="shared" si="17"/>
        <v>493.15068493150687</v>
      </c>
      <c r="J244" s="14">
        <v>43123</v>
      </c>
      <c r="K244" s="17">
        <f>(J244-B244)</f>
        <v>23</v>
      </c>
      <c r="L244" s="20">
        <f t="shared" si="18"/>
        <v>11342.465753424658</v>
      </c>
      <c r="M244" s="20">
        <f t="shared" si="19"/>
        <v>888657.53424657532</v>
      </c>
      <c r="N244" t="s">
        <v>84</v>
      </c>
      <c r="Q244" t="s">
        <v>161</v>
      </c>
      <c r="S244" t="s">
        <v>153</v>
      </c>
    </row>
    <row r="245" spans="2:19" x14ac:dyDescent="0.25">
      <c r="B245" s="6">
        <v>43100</v>
      </c>
      <c r="C245" s="4" t="s">
        <v>143</v>
      </c>
      <c r="D245" s="13">
        <v>1</v>
      </c>
      <c r="E245" s="20">
        <v>1000000</v>
      </c>
      <c r="F245" s="20">
        <f t="shared" si="15"/>
        <v>1000000</v>
      </c>
      <c r="G245" s="13">
        <v>5</v>
      </c>
      <c r="H245" s="13">
        <f t="shared" si="20"/>
        <v>1825</v>
      </c>
      <c r="I245" s="20">
        <f t="shared" si="17"/>
        <v>547.94520547945206</v>
      </c>
      <c r="J245" s="14">
        <v>43123</v>
      </c>
      <c r="K245" s="17">
        <f>(J245-B245)</f>
        <v>23</v>
      </c>
      <c r="L245" s="20">
        <f t="shared" si="18"/>
        <v>12602.739726027397</v>
      </c>
      <c r="M245" s="20">
        <f t="shared" si="19"/>
        <v>987397.26027397264</v>
      </c>
      <c r="N245" t="s">
        <v>84</v>
      </c>
      <c r="Q245" t="s">
        <v>161</v>
      </c>
      <c r="S245" t="s">
        <v>153</v>
      </c>
    </row>
    <row r="246" spans="2:19" x14ac:dyDescent="0.25">
      <c r="B246" s="1">
        <v>41274</v>
      </c>
      <c r="C246" s="4" t="s">
        <v>172</v>
      </c>
      <c r="D246" s="13">
        <v>1</v>
      </c>
      <c r="E246" s="20">
        <v>68000000</v>
      </c>
      <c r="F246" s="20">
        <f>(E246*D246)</f>
        <v>68000000</v>
      </c>
      <c r="G246" s="13">
        <v>20</v>
      </c>
      <c r="H246" s="13">
        <f t="shared" si="20"/>
        <v>7300</v>
      </c>
      <c r="I246" s="20">
        <f t="shared" si="17"/>
        <v>9315.0684931506858</v>
      </c>
      <c r="J246" s="14">
        <v>43123</v>
      </c>
      <c r="K246" s="17">
        <f>(J246-B246)</f>
        <v>1849</v>
      </c>
      <c r="L246" s="20">
        <f t="shared" si="18"/>
        <v>17223561.643835619</v>
      </c>
      <c r="M246" s="20">
        <f t="shared" si="19"/>
        <v>50776438.356164381</v>
      </c>
      <c r="S246" t="s">
        <v>171</v>
      </c>
    </row>
    <row r="247" spans="2:19" x14ac:dyDescent="0.25">
      <c r="B247" s="1">
        <v>43101</v>
      </c>
      <c r="C247" s="4" t="s">
        <v>177</v>
      </c>
      <c r="D247" s="13">
        <v>1</v>
      </c>
      <c r="E247" s="20">
        <v>250000000</v>
      </c>
      <c r="F247" s="20">
        <f t="shared" ref="F247:F253" si="21">(E247*D247)</f>
        <v>250000000</v>
      </c>
      <c r="G247" s="13">
        <v>1</v>
      </c>
      <c r="H247" s="13">
        <f t="shared" si="20"/>
        <v>365</v>
      </c>
      <c r="I247" s="20">
        <f t="shared" si="17"/>
        <v>684931.50684931502</v>
      </c>
      <c r="J247" s="14">
        <v>43123</v>
      </c>
      <c r="K247" s="17">
        <f>(J247-B247)</f>
        <v>22</v>
      </c>
      <c r="L247" s="20">
        <f t="shared" si="18"/>
        <v>15068493.15068493</v>
      </c>
      <c r="M247" s="20">
        <f t="shared" si="19"/>
        <v>234931506.84931508</v>
      </c>
      <c r="Q247" t="s">
        <v>175</v>
      </c>
      <c r="S247" t="s">
        <v>174</v>
      </c>
    </row>
    <row r="248" spans="2:19" x14ac:dyDescent="0.25">
      <c r="B248" s="1">
        <v>43101</v>
      </c>
      <c r="C248" s="4" t="s">
        <v>178</v>
      </c>
      <c r="D248" s="13">
        <v>1</v>
      </c>
      <c r="E248" s="20">
        <v>200000000</v>
      </c>
      <c r="F248" s="20">
        <f t="shared" si="21"/>
        <v>200000000</v>
      </c>
      <c r="G248" s="13">
        <v>1</v>
      </c>
      <c r="H248" s="13">
        <f t="shared" si="20"/>
        <v>365</v>
      </c>
      <c r="I248" s="20">
        <f t="shared" si="17"/>
        <v>547945.20547945204</v>
      </c>
      <c r="J248" s="14">
        <v>43123</v>
      </c>
      <c r="K248" s="17">
        <f>(J248-B248)</f>
        <v>22</v>
      </c>
      <c r="L248" s="20">
        <f t="shared" si="18"/>
        <v>12054794.520547945</v>
      </c>
      <c r="M248" s="20">
        <f t="shared" si="19"/>
        <v>187945205.47945204</v>
      </c>
      <c r="Q248" t="s">
        <v>175</v>
      </c>
      <c r="S248" t="s">
        <v>174</v>
      </c>
    </row>
    <row r="249" spans="2:19" x14ac:dyDescent="0.25">
      <c r="B249" s="1">
        <v>42887</v>
      </c>
      <c r="C249" s="4" t="s">
        <v>176</v>
      </c>
      <c r="D249" s="13">
        <v>1</v>
      </c>
      <c r="E249" s="20">
        <v>70000000</v>
      </c>
      <c r="F249" s="20">
        <f t="shared" si="21"/>
        <v>70000000</v>
      </c>
      <c r="G249" s="13">
        <v>1</v>
      </c>
      <c r="H249" s="13">
        <f t="shared" si="20"/>
        <v>365</v>
      </c>
      <c r="I249" s="20">
        <f t="shared" si="17"/>
        <v>191780.82191780821</v>
      </c>
      <c r="J249" s="14">
        <v>43123</v>
      </c>
      <c r="K249" s="17">
        <f>(J249-B249)</f>
        <v>236</v>
      </c>
      <c r="L249" s="20">
        <f t="shared" si="18"/>
        <v>45260273.97260274</v>
      </c>
      <c r="M249" s="20">
        <f t="shared" si="19"/>
        <v>24739726.02739726</v>
      </c>
      <c r="Q249" t="s">
        <v>175</v>
      </c>
      <c r="S249" t="s">
        <v>174</v>
      </c>
    </row>
    <row r="250" spans="2:19" x14ac:dyDescent="0.25">
      <c r="B250" s="1">
        <v>43118</v>
      </c>
      <c r="C250" t="s">
        <v>181</v>
      </c>
      <c r="D250" s="13">
        <v>6</v>
      </c>
      <c r="E250" s="20">
        <v>95000</v>
      </c>
      <c r="F250" s="20">
        <f t="shared" si="21"/>
        <v>570000</v>
      </c>
      <c r="G250" s="13">
        <v>4</v>
      </c>
      <c r="H250" s="13">
        <f t="shared" si="20"/>
        <v>1460</v>
      </c>
      <c r="I250" s="20">
        <f t="shared" si="17"/>
        <v>390.41095890410958</v>
      </c>
      <c r="J250" s="14">
        <v>43123</v>
      </c>
      <c r="K250" s="17">
        <f>(J250-B250)</f>
        <v>5</v>
      </c>
      <c r="L250" s="20">
        <f t="shared" si="18"/>
        <v>1952.0547945205478</v>
      </c>
      <c r="M250" s="20">
        <f t="shared" si="19"/>
        <v>568047.94520547939</v>
      </c>
      <c r="N250" t="s">
        <v>12</v>
      </c>
      <c r="S250" t="s">
        <v>153</v>
      </c>
    </row>
    <row r="251" spans="2:19" x14ac:dyDescent="0.25">
      <c r="B251" s="1">
        <v>43118</v>
      </c>
      <c r="C251" t="s">
        <v>20</v>
      </c>
      <c r="D251" s="13">
        <v>1</v>
      </c>
      <c r="E251" s="20">
        <v>76400</v>
      </c>
      <c r="F251" s="20">
        <f t="shared" si="21"/>
        <v>76400</v>
      </c>
      <c r="G251" s="13">
        <v>4</v>
      </c>
      <c r="H251" s="13">
        <f t="shared" si="20"/>
        <v>1460</v>
      </c>
      <c r="I251" s="20">
        <f t="shared" si="17"/>
        <v>52.328767123287669</v>
      </c>
      <c r="J251" s="14">
        <v>43123</v>
      </c>
      <c r="K251" s="17">
        <f>(J251-B251)</f>
        <v>5</v>
      </c>
      <c r="L251" s="20">
        <f t="shared" si="18"/>
        <v>261.64383561643837</v>
      </c>
      <c r="M251" s="20">
        <f t="shared" si="19"/>
        <v>76138.356164383556</v>
      </c>
      <c r="Q251" t="s">
        <v>183</v>
      </c>
      <c r="S251" t="s">
        <v>153</v>
      </c>
    </row>
    <row r="252" spans="2:19" x14ac:dyDescent="0.25">
      <c r="B252" s="1">
        <v>43119</v>
      </c>
      <c r="C252" t="s">
        <v>182</v>
      </c>
      <c r="D252" s="13">
        <v>1</v>
      </c>
      <c r="E252" s="20">
        <v>100000</v>
      </c>
      <c r="F252" s="20">
        <f t="shared" si="21"/>
        <v>100000</v>
      </c>
      <c r="G252" s="13">
        <v>4</v>
      </c>
      <c r="H252" s="13">
        <f t="shared" si="20"/>
        <v>1460</v>
      </c>
      <c r="I252" s="20">
        <f t="shared" si="17"/>
        <v>68.493150684931507</v>
      </c>
      <c r="J252" s="14">
        <v>43123</v>
      </c>
      <c r="K252" s="17">
        <f>(J252-B252)</f>
        <v>4</v>
      </c>
      <c r="L252" s="20">
        <f t="shared" si="18"/>
        <v>273.97260273972603</v>
      </c>
      <c r="M252" s="20">
        <f t="shared" si="19"/>
        <v>99726.027397260274</v>
      </c>
      <c r="S252" t="s">
        <v>153</v>
      </c>
    </row>
    <row r="253" spans="2:19" x14ac:dyDescent="0.25">
      <c r="B253" s="1">
        <v>43120</v>
      </c>
      <c r="C253" t="s">
        <v>122</v>
      </c>
      <c r="D253" s="13">
        <v>1</v>
      </c>
      <c r="E253" s="20">
        <v>20000</v>
      </c>
      <c r="F253" s="20">
        <f t="shared" si="21"/>
        <v>20000</v>
      </c>
      <c r="G253" s="13">
        <v>1</v>
      </c>
      <c r="H253" s="13">
        <f t="shared" si="20"/>
        <v>365</v>
      </c>
      <c r="I253" s="20">
        <f t="shared" si="17"/>
        <v>54.794520547945204</v>
      </c>
      <c r="J253" s="14">
        <v>43123</v>
      </c>
      <c r="K253" s="17">
        <f>(J253-B253)</f>
        <v>3</v>
      </c>
      <c r="L253" s="20">
        <f t="shared" si="18"/>
        <v>164.38356164383561</v>
      </c>
      <c r="M253" s="20">
        <f t="shared" si="19"/>
        <v>19835.616438356163</v>
      </c>
      <c r="S253" t="s">
        <v>160</v>
      </c>
    </row>
    <row r="254" spans="2:19" x14ac:dyDescent="0.25">
      <c r="B254" s="1">
        <v>43078</v>
      </c>
      <c r="C254" t="s">
        <v>185</v>
      </c>
      <c r="D254" s="13">
        <v>20</v>
      </c>
      <c r="E254" s="20">
        <v>823000</v>
      </c>
      <c r="F254" s="20">
        <f>(E254*D254)</f>
        <v>16460000</v>
      </c>
      <c r="G254" s="13">
        <v>8</v>
      </c>
      <c r="H254" s="13">
        <f t="shared" si="20"/>
        <v>2920</v>
      </c>
      <c r="I254" s="20">
        <f t="shared" si="17"/>
        <v>5636.9863013698632</v>
      </c>
      <c r="J254" s="14">
        <v>43123</v>
      </c>
      <c r="K254" s="17">
        <f>(J254-B254)</f>
        <v>45</v>
      </c>
      <c r="L254" s="20">
        <f t="shared" si="18"/>
        <v>253664.38356164383</v>
      </c>
      <c r="M254" s="20">
        <f t="shared" si="19"/>
        <v>16206335.616438355</v>
      </c>
      <c r="N254" t="s">
        <v>84</v>
      </c>
      <c r="O254" t="s">
        <v>184</v>
      </c>
      <c r="S254" t="s">
        <v>160</v>
      </c>
    </row>
    <row r="255" spans="2:19" x14ac:dyDescent="0.25">
      <c r="B255" s="1">
        <v>42369</v>
      </c>
      <c r="C255" t="s">
        <v>186</v>
      </c>
      <c r="D255" s="13">
        <v>10</v>
      </c>
      <c r="E255" s="20">
        <v>1134600</v>
      </c>
      <c r="F255" s="20">
        <f>(E255*D255)</f>
        <v>11346000</v>
      </c>
      <c r="G255" s="13">
        <v>8</v>
      </c>
      <c r="H255" s="13">
        <f t="shared" si="20"/>
        <v>2920</v>
      </c>
      <c r="I255" s="20">
        <f t="shared" si="17"/>
        <v>3885.6164383561645</v>
      </c>
      <c r="J255" s="14">
        <v>43123</v>
      </c>
      <c r="K255" s="17">
        <f>(J255-B255)</f>
        <v>754</v>
      </c>
      <c r="L255" s="20">
        <f t="shared" si="18"/>
        <v>2929754.7945205481</v>
      </c>
      <c r="M255" s="20">
        <f t="shared" si="19"/>
        <v>8416245.2054794524</v>
      </c>
      <c r="N255" t="s">
        <v>12</v>
      </c>
      <c r="S255" t="s">
        <v>160</v>
      </c>
    </row>
    <row r="256" spans="2:19" x14ac:dyDescent="0.25">
      <c r="B256" s="1">
        <v>42369</v>
      </c>
      <c r="C256" t="s">
        <v>187</v>
      </c>
      <c r="D256" s="13">
        <v>9</v>
      </c>
      <c r="E256" s="20">
        <v>507312</v>
      </c>
      <c r="F256" s="20">
        <f>(E256*D256)</f>
        <v>4565808</v>
      </c>
      <c r="G256" s="13">
        <v>8</v>
      </c>
      <c r="H256" s="13">
        <f t="shared" si="20"/>
        <v>2920</v>
      </c>
      <c r="I256" s="20">
        <f t="shared" si="17"/>
        <v>1563.6328767123289</v>
      </c>
      <c r="J256" s="14">
        <v>43123</v>
      </c>
      <c r="K256" s="17">
        <f>(J256-B256)</f>
        <v>754</v>
      </c>
      <c r="L256" s="20">
        <f t="shared" si="18"/>
        <v>1178979.189041096</v>
      </c>
      <c r="M256" s="20">
        <f t="shared" si="19"/>
        <v>3386828.8109589042</v>
      </c>
      <c r="N256" t="s">
        <v>12</v>
      </c>
      <c r="S256" t="s">
        <v>160</v>
      </c>
    </row>
    <row r="257" spans="2:19" x14ac:dyDescent="0.25">
      <c r="B257" s="1">
        <v>43100</v>
      </c>
      <c r="C257" s="4" t="s">
        <v>188</v>
      </c>
      <c r="D257" s="13">
        <v>1</v>
      </c>
      <c r="E257" s="20">
        <v>4000000</v>
      </c>
      <c r="F257" s="20">
        <f t="shared" ref="F257" si="22">(E257*D257)</f>
        <v>4000000</v>
      </c>
      <c r="G257" s="13">
        <v>5</v>
      </c>
      <c r="H257" s="13">
        <f t="shared" si="20"/>
        <v>1825</v>
      </c>
      <c r="I257" s="20">
        <f t="shared" si="17"/>
        <v>2191.7808219178082</v>
      </c>
      <c r="J257" s="14">
        <v>43123</v>
      </c>
      <c r="K257" s="17">
        <f>(J257-B257)</f>
        <v>23</v>
      </c>
      <c r="L257" s="20">
        <f t="shared" si="18"/>
        <v>50410.95890410959</v>
      </c>
      <c r="M257" s="20">
        <f t="shared" si="19"/>
        <v>3949589.0410958906</v>
      </c>
      <c r="N257" t="s">
        <v>189</v>
      </c>
      <c r="O257" t="s">
        <v>125</v>
      </c>
      <c r="Q257" t="s">
        <v>191</v>
      </c>
      <c r="S257" t="s">
        <v>153</v>
      </c>
    </row>
    <row r="258" spans="2:19" x14ac:dyDescent="0.25">
      <c r="B258" s="1">
        <v>42380</v>
      </c>
      <c r="C258" s="4" t="s">
        <v>192</v>
      </c>
      <c r="D258" s="13">
        <v>1</v>
      </c>
      <c r="E258" s="20">
        <v>4400000</v>
      </c>
      <c r="F258" s="20">
        <f>(E258*D258)</f>
        <v>4400000</v>
      </c>
      <c r="G258" s="13">
        <v>4</v>
      </c>
      <c r="H258" s="13">
        <f t="shared" si="20"/>
        <v>1460</v>
      </c>
      <c r="I258" s="20">
        <f t="shared" si="17"/>
        <v>3013.6986301369861</v>
      </c>
      <c r="J258" s="14">
        <v>43123</v>
      </c>
      <c r="K258" s="17">
        <f>(J258-B258)</f>
        <v>743</v>
      </c>
      <c r="L258" s="20">
        <f t="shared" si="18"/>
        <v>2239178.0821917807</v>
      </c>
      <c r="M258" s="20">
        <f t="shared" si="19"/>
        <v>2160821.9178082193</v>
      </c>
      <c r="S258" t="s">
        <v>153</v>
      </c>
    </row>
    <row r="259" spans="2:19" x14ac:dyDescent="0.25">
      <c r="G259" s="20"/>
      <c r="H259" s="20"/>
      <c r="J259" s="20"/>
      <c r="K259" s="20"/>
    </row>
  </sheetData>
  <autoFilter ref="A2:T25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30" sqref="A30"/>
    </sheetView>
  </sheetViews>
  <sheetFormatPr defaultRowHeight="15" x14ac:dyDescent="0.25"/>
  <sheetData>
    <row r="1" spans="1:2" x14ac:dyDescent="0.25">
      <c r="A1" t="s">
        <v>179</v>
      </c>
    </row>
    <row r="3" spans="1:2" x14ac:dyDescent="0.25">
      <c r="A3" t="s">
        <v>77</v>
      </c>
      <c r="B3" t="s">
        <v>180</v>
      </c>
    </row>
    <row r="4" spans="1:2" x14ac:dyDescent="0.25">
      <c r="A4">
        <v>2</v>
      </c>
      <c r="B4">
        <v>1</v>
      </c>
    </row>
    <row r="5" spans="1:2" x14ac:dyDescent="0.25">
      <c r="A5">
        <v>2</v>
      </c>
      <c r="B5">
        <v>2</v>
      </c>
    </row>
    <row r="6" spans="1:2" x14ac:dyDescent="0.25">
      <c r="A6">
        <v>2</v>
      </c>
      <c r="B6">
        <v>1</v>
      </c>
    </row>
    <row r="7" spans="1:2" x14ac:dyDescent="0.25">
      <c r="A7">
        <v>2</v>
      </c>
      <c r="B7">
        <v>1</v>
      </c>
    </row>
    <row r="8" spans="1:2" x14ac:dyDescent="0.25">
      <c r="A8">
        <v>3</v>
      </c>
      <c r="B8">
        <v>3</v>
      </c>
    </row>
    <row r="9" spans="1:2" x14ac:dyDescent="0.25">
      <c r="A9">
        <v>1</v>
      </c>
      <c r="B9">
        <v>2</v>
      </c>
    </row>
    <row r="10" spans="1:2" x14ac:dyDescent="0.25">
      <c r="A10">
        <v>2</v>
      </c>
      <c r="B10">
        <v>2</v>
      </c>
    </row>
    <row r="11" spans="1:2" x14ac:dyDescent="0.25">
      <c r="A11">
        <v>2</v>
      </c>
      <c r="B11">
        <v>4</v>
      </c>
    </row>
    <row r="12" spans="1:2" x14ac:dyDescent="0.25">
      <c r="A12">
        <v>2</v>
      </c>
      <c r="B12">
        <v>4</v>
      </c>
    </row>
    <row r="13" spans="1:2" x14ac:dyDescent="0.25">
      <c r="A13">
        <v>4</v>
      </c>
      <c r="B13">
        <v>1</v>
      </c>
    </row>
    <row r="14" spans="1:2" x14ac:dyDescent="0.25">
      <c r="A14">
        <v>4</v>
      </c>
      <c r="B14">
        <v>2</v>
      </c>
    </row>
    <row r="15" spans="1:2" x14ac:dyDescent="0.25">
      <c r="A15">
        <v>4</v>
      </c>
      <c r="B15">
        <v>3</v>
      </c>
    </row>
    <row r="16" spans="1:2" x14ac:dyDescent="0.25">
      <c r="A16">
        <v>2</v>
      </c>
      <c r="B16">
        <v>2</v>
      </c>
    </row>
    <row r="17" spans="1:2" x14ac:dyDescent="0.25">
      <c r="A17">
        <v>4</v>
      </c>
      <c r="B17">
        <v>2</v>
      </c>
    </row>
    <row r="18" spans="1:2" x14ac:dyDescent="0.25">
      <c r="A18">
        <v>2</v>
      </c>
    </row>
    <row r="19" spans="1:2" x14ac:dyDescent="0.25">
      <c r="A19">
        <v>2</v>
      </c>
    </row>
    <row r="20" spans="1:2" x14ac:dyDescent="0.25">
      <c r="A20">
        <v>2</v>
      </c>
    </row>
    <row r="21" spans="1:2" x14ac:dyDescent="0.25">
      <c r="A21">
        <v>2</v>
      </c>
    </row>
    <row r="22" spans="1:2" x14ac:dyDescent="0.25">
      <c r="A22">
        <v>2</v>
      </c>
    </row>
    <row r="23" spans="1:2" x14ac:dyDescent="0.25">
      <c r="A23">
        <v>2</v>
      </c>
    </row>
    <row r="24" spans="1:2" x14ac:dyDescent="0.25">
      <c r="A24">
        <v>2</v>
      </c>
    </row>
    <row r="25" spans="1:2" x14ac:dyDescent="0.25">
      <c r="A25">
        <v>3</v>
      </c>
    </row>
    <row r="26" spans="1:2" x14ac:dyDescent="0.25">
      <c r="A26">
        <v>3</v>
      </c>
    </row>
    <row r="27" spans="1:2" x14ac:dyDescent="0.25">
      <c r="A27">
        <v>3</v>
      </c>
    </row>
    <row r="28" spans="1:2" x14ac:dyDescent="0.25">
      <c r="A28">
        <v>3</v>
      </c>
    </row>
    <row r="29" spans="1:2" x14ac:dyDescent="0.25">
      <c r="A29">
        <f>SUM(A4:A28)</f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activeCell="A68" sqref="A68"/>
    </sheetView>
  </sheetViews>
  <sheetFormatPr defaultRowHeight="15" x14ac:dyDescent="0.25"/>
  <cols>
    <col min="1" max="1" width="31.85546875" customWidth="1"/>
    <col min="2" max="2" width="20" customWidth="1"/>
    <col min="3" max="3" width="15" bestFit="1" customWidth="1"/>
    <col min="4" max="4" width="21" customWidth="1"/>
    <col min="5" max="5" width="18.85546875" customWidth="1"/>
    <col min="6" max="6" width="19.85546875" customWidth="1"/>
  </cols>
  <sheetData>
    <row r="1" spans="1:6" x14ac:dyDescent="0.25">
      <c r="A1" t="s">
        <v>170</v>
      </c>
      <c r="B1" t="s">
        <v>194</v>
      </c>
      <c r="C1" t="s">
        <v>173</v>
      </c>
      <c r="D1" t="s">
        <v>193</v>
      </c>
      <c r="E1" s="20">
        <v>175000</v>
      </c>
      <c r="F1" s="20">
        <v>85342.465753424665</v>
      </c>
    </row>
    <row r="2" spans="1:6" x14ac:dyDescent="0.25">
      <c r="A2" s="20">
        <v>880000</v>
      </c>
      <c r="B2" s="20">
        <v>187090.4109589041</v>
      </c>
      <c r="C2" s="20">
        <v>7434246.5753424661</v>
      </c>
      <c r="D2" s="20" t="e">
        <f t="shared" ref="D2" si="0">(#REF!-C2)</f>
        <v>#REF!</v>
      </c>
      <c r="E2" s="20">
        <v>30000</v>
      </c>
      <c r="F2" s="20">
        <v>3534.2465753424653</v>
      </c>
    </row>
    <row r="3" spans="1:6" x14ac:dyDescent="0.25">
      <c r="A3" s="20">
        <v>126000</v>
      </c>
      <c r="B3" s="20">
        <v>26787.945205479453</v>
      </c>
      <c r="C3" s="20">
        <v>8358904.1095890412</v>
      </c>
      <c r="D3" s="20" t="e">
        <f t="shared" ref="D3" si="1">(#REF!-C3)</f>
        <v>#REF!</v>
      </c>
      <c r="E3" s="20">
        <v>18600</v>
      </c>
      <c r="F3" s="20">
        <v>3516.1643835616437</v>
      </c>
    </row>
    <row r="4" spans="1:6" x14ac:dyDescent="0.25">
      <c r="A4" s="20">
        <v>65000</v>
      </c>
      <c r="B4" s="20">
        <v>13819.17808219178</v>
      </c>
      <c r="C4" s="20">
        <v>4180273.9726027399</v>
      </c>
      <c r="D4" s="20" t="e">
        <f t="shared" ref="D4" si="2">(#REF!-C4)</f>
        <v>#REF!</v>
      </c>
      <c r="E4" s="20">
        <v>15000</v>
      </c>
      <c r="F4" s="20">
        <v>61972.602739726026</v>
      </c>
    </row>
    <row r="5" spans="1:6" x14ac:dyDescent="0.25">
      <c r="A5" s="20">
        <v>2000000</v>
      </c>
      <c r="B5" s="20">
        <v>425205.47945205477</v>
      </c>
      <c r="C5" s="20">
        <v>14983890.410958905</v>
      </c>
      <c r="D5" s="20"/>
      <c r="E5" s="20">
        <v>155000</v>
      </c>
      <c r="F5" s="20">
        <v>164767.12328767122</v>
      </c>
    </row>
    <row r="6" spans="1:6" x14ac:dyDescent="0.25">
      <c r="A6" s="20">
        <v>880000</v>
      </c>
      <c r="B6" s="20">
        <v>187090.4109589041</v>
      </c>
      <c r="C6" s="20">
        <v>50776438.356164381</v>
      </c>
      <c r="D6" s="20"/>
      <c r="E6" s="20">
        <v>75000</v>
      </c>
      <c r="F6" s="20">
        <v>79726.027397260274</v>
      </c>
    </row>
    <row r="7" spans="1:6" x14ac:dyDescent="0.25">
      <c r="A7" s="20">
        <v>880000</v>
      </c>
      <c r="B7" s="20">
        <v>187090.4109589041</v>
      </c>
      <c r="C7" s="25">
        <f>SUM(C2:C6)</f>
        <v>85733753.424657539</v>
      </c>
      <c r="D7" s="20"/>
      <c r="E7" s="20">
        <v>18600</v>
      </c>
      <c r="F7" s="20">
        <v>19772.054794520547</v>
      </c>
    </row>
    <row r="8" spans="1:6" x14ac:dyDescent="0.25">
      <c r="A8" s="20">
        <v>100000</v>
      </c>
      <c r="B8" s="20">
        <v>21260.273972602739</v>
      </c>
      <c r="D8" s="20"/>
      <c r="E8" s="20">
        <v>2500</v>
      </c>
      <c r="F8" s="20">
        <v>47.945205479452056</v>
      </c>
    </row>
    <row r="9" spans="1:6" x14ac:dyDescent="0.25">
      <c r="A9" s="20">
        <v>65000</v>
      </c>
      <c r="B9" s="20">
        <v>13819.17808219178</v>
      </c>
      <c r="D9" s="20"/>
      <c r="E9" s="20">
        <v>10000</v>
      </c>
      <c r="F9" s="20">
        <v>21260.273972602739</v>
      </c>
    </row>
    <row r="10" spans="1:6" x14ac:dyDescent="0.25">
      <c r="A10" s="20">
        <v>2000000</v>
      </c>
      <c r="B10" s="20">
        <v>425205.47945205477</v>
      </c>
      <c r="D10" s="20"/>
      <c r="E10" s="20">
        <v>56400</v>
      </c>
      <c r="F10" s="20">
        <v>47901.369863013701</v>
      </c>
    </row>
    <row r="11" spans="1:6" x14ac:dyDescent="0.25">
      <c r="A11" s="20">
        <v>880000</v>
      </c>
      <c r="B11" s="20">
        <v>187090.4109589041</v>
      </c>
      <c r="D11" s="20"/>
      <c r="E11" s="20">
        <v>155000</v>
      </c>
      <c r="F11" s="20">
        <v>659068.49315068487</v>
      </c>
    </row>
    <row r="12" spans="1:6" x14ac:dyDescent="0.25">
      <c r="A12" s="20">
        <v>51000</v>
      </c>
      <c r="B12" s="20">
        <v>40660.273972602743</v>
      </c>
      <c r="D12" s="20"/>
      <c r="E12" s="20">
        <v>10000</v>
      </c>
      <c r="F12" s="20">
        <v>21260.273972602739</v>
      </c>
    </row>
    <row r="13" spans="1:6" x14ac:dyDescent="0.25">
      <c r="A13" s="20">
        <v>1950000</v>
      </c>
      <c r="B13" s="20">
        <v>805643.83561643842</v>
      </c>
      <c r="D13" s="20"/>
      <c r="E13" s="20">
        <v>155000</v>
      </c>
      <c r="F13" s="20">
        <v>329534.24657534243</v>
      </c>
    </row>
    <row r="14" spans="1:6" x14ac:dyDescent="0.25">
      <c r="A14" s="20">
        <v>70000</v>
      </c>
      <c r="B14" s="20">
        <v>18602.739726027397</v>
      </c>
      <c r="D14" s="20"/>
      <c r="E14" s="20">
        <v>7000</v>
      </c>
      <c r="F14" s="20">
        <v>52087.67123287671</v>
      </c>
    </row>
    <row r="15" spans="1:6" x14ac:dyDescent="0.25">
      <c r="A15" s="20">
        <v>70000</v>
      </c>
      <c r="B15" s="20">
        <v>18602.739726027397</v>
      </c>
      <c r="D15" s="20"/>
      <c r="E15" s="20">
        <v>200000</v>
      </c>
      <c r="F15" s="20">
        <v>212602.73972602739</v>
      </c>
    </row>
    <row r="16" spans="1:6" x14ac:dyDescent="0.25">
      <c r="A16" s="20">
        <v>3000000</v>
      </c>
      <c r="B16" s="20">
        <v>637808.21917808219</v>
      </c>
      <c r="D16" s="20"/>
      <c r="E16" s="20">
        <v>16100</v>
      </c>
      <c r="F16" s="20">
        <v>1146.8493150684931</v>
      </c>
    </row>
    <row r="17" spans="1:6" x14ac:dyDescent="0.25">
      <c r="A17" s="20">
        <v>880000</v>
      </c>
      <c r="B17" s="20">
        <v>374180.82191780821</v>
      </c>
      <c r="D17" s="20"/>
      <c r="E17" s="20">
        <v>50000</v>
      </c>
      <c r="F17" s="20">
        <v>106301.36986301369</v>
      </c>
    </row>
    <row r="18" spans="1:6" x14ac:dyDescent="0.25">
      <c r="A18" s="20">
        <v>2000000</v>
      </c>
      <c r="B18" s="20">
        <v>425205.47945205477</v>
      </c>
      <c r="D18" s="20"/>
      <c r="E18" s="20">
        <v>155000</v>
      </c>
      <c r="F18" s="20">
        <v>164767.12328767122</v>
      </c>
    </row>
    <row r="19" spans="1:6" x14ac:dyDescent="0.25">
      <c r="A19" s="20">
        <v>2500000</v>
      </c>
      <c r="B19" s="20">
        <v>531506.84931506845</v>
      </c>
      <c r="D19" s="20"/>
      <c r="E19" s="20">
        <v>70000</v>
      </c>
      <c r="F19" s="20">
        <v>18602.739726027397</v>
      </c>
    </row>
    <row r="20" spans="1:6" x14ac:dyDescent="0.25">
      <c r="A20" s="20">
        <v>126000</v>
      </c>
      <c r="B20" s="20">
        <v>53575.890410958906</v>
      </c>
      <c r="D20" s="20"/>
      <c r="E20" s="20">
        <v>50000</v>
      </c>
      <c r="F20" s="20">
        <v>53150.684931506847</v>
      </c>
    </row>
    <row r="21" spans="1:6" x14ac:dyDescent="0.25">
      <c r="A21" s="20">
        <v>65000</v>
      </c>
      <c r="B21" s="20">
        <v>27638.35616438356</v>
      </c>
      <c r="D21" s="20"/>
      <c r="E21" s="20">
        <v>823000</v>
      </c>
      <c r="F21" s="20">
        <v>109357.53424657533</v>
      </c>
    </row>
    <row r="22" spans="1:6" x14ac:dyDescent="0.25">
      <c r="A22" s="20">
        <v>51000</v>
      </c>
      <c r="B22" s="20">
        <v>54213.698630136991</v>
      </c>
      <c r="D22" s="20"/>
      <c r="E22" s="20">
        <v>27500</v>
      </c>
      <c r="F22" s="20">
        <v>58465.753424657538</v>
      </c>
    </row>
    <row r="23" spans="1:6" x14ac:dyDescent="0.25">
      <c r="A23" s="20">
        <v>70000</v>
      </c>
      <c r="B23" s="20">
        <v>74410.95890410959</v>
      </c>
      <c r="D23" s="20"/>
      <c r="E23" s="20">
        <v>45000</v>
      </c>
      <c r="F23" s="20">
        <v>47835.61643835617</v>
      </c>
    </row>
    <row r="24" spans="1:6" x14ac:dyDescent="0.25">
      <c r="A24" s="20">
        <v>125100</v>
      </c>
      <c r="B24" s="20">
        <v>33245.753424657531</v>
      </c>
      <c r="D24" s="20"/>
      <c r="E24" s="20">
        <v>16100</v>
      </c>
      <c r="F24" s="20">
        <v>573.42465753424653</v>
      </c>
    </row>
    <row r="25" spans="1:6" x14ac:dyDescent="0.25">
      <c r="A25" s="20">
        <v>150000</v>
      </c>
      <c r="B25" s="20">
        <v>79726.027397260274</v>
      </c>
      <c r="D25" s="20"/>
      <c r="E25" s="20">
        <v>442000</v>
      </c>
      <c r="F25" s="20">
        <v>58731.506849315061</v>
      </c>
    </row>
    <row r="26" spans="1:6" x14ac:dyDescent="0.25">
      <c r="A26" s="20">
        <v>880000</v>
      </c>
      <c r="B26" s="20">
        <v>374180.82191780821</v>
      </c>
      <c r="D26" s="20"/>
      <c r="E26" s="20">
        <v>10000</v>
      </c>
      <c r="F26" s="20">
        <v>21260.273972602739</v>
      </c>
    </row>
    <row r="27" spans="1:6" x14ac:dyDescent="0.25">
      <c r="A27" s="20">
        <v>2000000</v>
      </c>
      <c r="B27" s="20">
        <v>850410.95890410955</v>
      </c>
      <c r="D27" s="20"/>
      <c r="E27" s="20">
        <v>10000</v>
      </c>
      <c r="F27" s="20">
        <v>10630.13698630137</v>
      </c>
    </row>
    <row r="28" spans="1:6" x14ac:dyDescent="0.25">
      <c r="A28" s="20">
        <v>65000</v>
      </c>
      <c r="B28" s="20">
        <v>27638.35616438356</v>
      </c>
      <c r="D28" s="20"/>
      <c r="E28" s="20">
        <v>200000</v>
      </c>
      <c r="F28" s="20">
        <v>103287.67123287672</v>
      </c>
    </row>
    <row r="29" spans="1:6" x14ac:dyDescent="0.25">
      <c r="A29" s="20">
        <v>126000</v>
      </c>
      <c r="B29" s="20">
        <v>53575.890410958906</v>
      </c>
      <c r="D29" s="20"/>
      <c r="E29" s="20">
        <v>200000</v>
      </c>
      <c r="F29" s="20">
        <v>103287.67123287672</v>
      </c>
    </row>
    <row r="30" spans="1:6" x14ac:dyDescent="0.25">
      <c r="A30" s="20">
        <v>2200000</v>
      </c>
      <c r="B30" s="20">
        <v>467726.0273972603</v>
      </c>
      <c r="D30" s="20"/>
      <c r="E30" s="20">
        <v>150000</v>
      </c>
      <c r="F30" s="20">
        <v>77465.753424657523</v>
      </c>
    </row>
    <row r="31" spans="1:6" x14ac:dyDescent="0.25">
      <c r="A31" s="20">
        <v>3290000</v>
      </c>
      <c r="B31" s="20">
        <v>894158.90410958906</v>
      </c>
      <c r="D31" s="20"/>
      <c r="E31" s="20">
        <v>823000</v>
      </c>
      <c r="F31" s="20">
        <v>328072.60273972602</v>
      </c>
    </row>
    <row r="32" spans="1:6" x14ac:dyDescent="0.25">
      <c r="A32" s="20">
        <v>51000</v>
      </c>
      <c r="B32" s="20">
        <v>13553.424657534248</v>
      </c>
      <c r="D32" s="20"/>
      <c r="E32" s="20">
        <v>7000</v>
      </c>
      <c r="F32" s="20">
        <v>7441.0958904109584</v>
      </c>
    </row>
    <row r="33" spans="1:6" x14ac:dyDescent="0.25">
      <c r="A33" s="20">
        <v>442000</v>
      </c>
      <c r="B33" s="20">
        <v>93970.410958904104</v>
      </c>
      <c r="D33" s="20"/>
      <c r="E33" s="20">
        <v>5000</v>
      </c>
      <c r="F33" s="20">
        <v>2657534.2465753425</v>
      </c>
    </row>
    <row r="34" spans="1:6" x14ac:dyDescent="0.25">
      <c r="A34" s="20">
        <v>1000000</v>
      </c>
      <c r="B34" s="20">
        <v>163698.63013698629</v>
      </c>
      <c r="D34" s="20"/>
      <c r="E34" s="20">
        <v>823000</v>
      </c>
      <c r="F34" s="20">
        <v>218715.06849315067</v>
      </c>
    </row>
    <row r="35" spans="1:6" x14ac:dyDescent="0.25">
      <c r="A35" s="20">
        <v>250000</v>
      </c>
      <c r="B35" s="20">
        <v>66438.356164383556</v>
      </c>
      <c r="D35" s="20"/>
      <c r="E35" s="20">
        <v>823000</v>
      </c>
      <c r="F35" s="20">
        <v>218715.06849315067</v>
      </c>
    </row>
    <row r="36" spans="1:6" x14ac:dyDescent="0.25">
      <c r="A36" s="21">
        <v>112500</v>
      </c>
      <c r="B36" s="20">
        <v>17753.424657534248</v>
      </c>
      <c r="D36" s="20"/>
      <c r="E36" s="20">
        <v>45000</v>
      </c>
      <c r="F36" s="20">
        <v>47835.61643835617</v>
      </c>
    </row>
    <row r="37" spans="1:6" x14ac:dyDescent="0.25">
      <c r="A37" s="20">
        <v>880000</v>
      </c>
      <c r="B37" s="20">
        <v>374180.82191780821</v>
      </c>
      <c r="D37" s="20"/>
      <c r="E37" s="20">
        <v>27500</v>
      </c>
      <c r="F37" s="20">
        <v>828.76712328767132</v>
      </c>
    </row>
    <row r="38" spans="1:6" x14ac:dyDescent="0.25">
      <c r="A38" s="20">
        <v>65000</v>
      </c>
      <c r="B38" s="20">
        <v>27638.35616438356</v>
      </c>
      <c r="D38" s="20"/>
      <c r="E38" s="20">
        <v>25000</v>
      </c>
      <c r="F38" s="20">
        <v>26575.342465753423</v>
      </c>
    </row>
    <row r="39" spans="1:6" x14ac:dyDescent="0.25">
      <c r="A39" s="20">
        <v>2000000</v>
      </c>
      <c r="B39" s="20">
        <v>850410.95890410955</v>
      </c>
      <c r="D39" s="20"/>
      <c r="E39" s="20">
        <v>350000</v>
      </c>
      <c r="F39" s="20">
        <v>74410.95890410959</v>
      </c>
    </row>
    <row r="40" spans="1:6" x14ac:dyDescent="0.25">
      <c r="A40" s="20">
        <v>126000</v>
      </c>
      <c r="B40" s="20">
        <v>53575.890410958906</v>
      </c>
      <c r="D40" s="20"/>
      <c r="E40" s="20">
        <v>8230000</v>
      </c>
      <c r="F40" s="20">
        <v>1093575.3424657534</v>
      </c>
    </row>
    <row r="41" spans="1:6" x14ac:dyDescent="0.25">
      <c r="A41" s="20">
        <v>2295000</v>
      </c>
      <c r="B41" s="20">
        <v>549542.46575342468</v>
      </c>
      <c r="D41" s="20"/>
      <c r="E41" s="20">
        <v>155000</v>
      </c>
      <c r="F41" s="20">
        <v>164767.12328767122</v>
      </c>
    </row>
    <row r="42" spans="1:6" x14ac:dyDescent="0.25">
      <c r="A42" s="20">
        <v>51000</v>
      </c>
      <c r="B42" s="20">
        <v>27106.849315068495</v>
      </c>
      <c r="D42" s="20"/>
      <c r="E42" s="20">
        <v>100000</v>
      </c>
      <c r="F42" s="20">
        <v>106301.36986301369</v>
      </c>
    </row>
    <row r="43" spans="1:6" x14ac:dyDescent="0.25">
      <c r="A43" s="20">
        <v>70000</v>
      </c>
      <c r="B43" s="20">
        <v>93013.698630136991</v>
      </c>
      <c r="D43" s="20"/>
      <c r="E43" s="20">
        <v>823000</v>
      </c>
      <c r="F43" s="20">
        <v>328072.60273972602</v>
      </c>
    </row>
    <row r="44" spans="1:6" x14ac:dyDescent="0.25">
      <c r="A44" s="20">
        <v>50000</v>
      </c>
      <c r="B44" s="20">
        <v>93013.698630136991</v>
      </c>
      <c r="D44" s="20"/>
      <c r="E44" s="20">
        <v>823000</v>
      </c>
      <c r="F44" s="20">
        <v>109357.53424657533</v>
      </c>
    </row>
    <row r="45" spans="1:6" x14ac:dyDescent="0.25">
      <c r="A45" s="20">
        <v>1300000</v>
      </c>
      <c r="B45" s="20">
        <v>1317095.8904109588</v>
      </c>
      <c r="D45" s="20"/>
      <c r="E45" s="20">
        <v>20000</v>
      </c>
      <c r="F45" s="20">
        <v>3671.2328767123286</v>
      </c>
    </row>
    <row r="46" spans="1:6" x14ac:dyDescent="0.25">
      <c r="A46" s="20">
        <v>125100</v>
      </c>
      <c r="B46" s="20">
        <v>33245.753424657531</v>
      </c>
      <c r="D46" s="20"/>
      <c r="E46" s="20">
        <v>10000</v>
      </c>
      <c r="F46" s="20">
        <v>10630.13698630137</v>
      </c>
    </row>
    <row r="47" spans="1:6" x14ac:dyDescent="0.25">
      <c r="A47" s="20">
        <v>51000</v>
      </c>
      <c r="B47" s="20">
        <v>13553.424657534248</v>
      </c>
      <c r="D47" s="20"/>
      <c r="E47" s="20">
        <v>50000</v>
      </c>
      <c r="F47" s="20">
        <v>53150.684931506847</v>
      </c>
    </row>
    <row r="48" spans="1:6" x14ac:dyDescent="0.25">
      <c r="A48" s="20">
        <v>490000</v>
      </c>
      <c r="B48" s="20">
        <v>208350.68493150684</v>
      </c>
      <c r="D48" s="20"/>
      <c r="E48" s="20">
        <v>56400</v>
      </c>
      <c r="F48" s="20">
        <v>49292.054794520554</v>
      </c>
    </row>
    <row r="49" spans="1:6" x14ac:dyDescent="0.25">
      <c r="A49" s="20">
        <v>70000</v>
      </c>
      <c r="B49" s="20">
        <v>55808.219178082196</v>
      </c>
      <c r="D49" s="20"/>
      <c r="E49" s="20">
        <v>18600</v>
      </c>
      <c r="F49" s="20">
        <v>19772.054794520547</v>
      </c>
    </row>
    <row r="50" spans="1:6" x14ac:dyDescent="0.25">
      <c r="A50" s="20">
        <v>490000</v>
      </c>
      <c r="B50" s="20">
        <v>104175.34246575342</v>
      </c>
      <c r="D50" s="20"/>
      <c r="E50" s="20">
        <v>3000</v>
      </c>
      <c r="F50" s="20">
        <v>189.04109589041099</v>
      </c>
    </row>
    <row r="51" spans="1:6" x14ac:dyDescent="0.25">
      <c r="A51" s="20">
        <v>880000</v>
      </c>
      <c r="B51" s="20">
        <v>748361.64383561641</v>
      </c>
      <c r="D51" s="20"/>
      <c r="E51" s="20">
        <v>350000</v>
      </c>
      <c r="F51" s="20">
        <v>144602.73972602742</v>
      </c>
    </row>
    <row r="52" spans="1:6" x14ac:dyDescent="0.25">
      <c r="A52" s="20">
        <v>2000000</v>
      </c>
      <c r="B52" s="20">
        <v>1700821.9178082191</v>
      </c>
      <c r="D52" s="20"/>
      <c r="E52" s="20">
        <v>27500</v>
      </c>
      <c r="F52" s="20">
        <v>29232.876712328769</v>
      </c>
    </row>
    <row r="53" spans="1:6" x14ac:dyDescent="0.25">
      <c r="A53" s="20">
        <v>65000</v>
      </c>
      <c r="B53" s="20">
        <v>55276.71232876712</v>
      </c>
      <c r="D53" s="20"/>
      <c r="E53" s="20">
        <v>27500</v>
      </c>
      <c r="F53" s="20">
        <v>1732.8767123287673</v>
      </c>
    </row>
    <row r="54" spans="1:6" x14ac:dyDescent="0.25">
      <c r="A54" s="20">
        <v>126000</v>
      </c>
      <c r="B54" s="20">
        <v>107151.78082191781</v>
      </c>
      <c r="D54" s="20"/>
      <c r="E54" s="20">
        <v>45000</v>
      </c>
      <c r="F54" s="20">
        <v>2835.6164383561645</v>
      </c>
    </row>
    <row r="55" spans="1:6" x14ac:dyDescent="0.25">
      <c r="A55" s="20">
        <v>51000</v>
      </c>
      <c r="B55" s="20">
        <v>27106.849315068495</v>
      </c>
      <c r="D55" s="20"/>
      <c r="E55" s="20">
        <v>35500</v>
      </c>
      <c r="F55" s="20">
        <v>1069.8630136986303</v>
      </c>
    </row>
    <row r="56" spans="1:6" x14ac:dyDescent="0.25">
      <c r="A56" s="20">
        <v>442000</v>
      </c>
      <c r="B56" s="20">
        <v>375881.64383561641</v>
      </c>
      <c r="D56" s="20"/>
      <c r="E56" s="20">
        <v>27500</v>
      </c>
      <c r="F56" s="20">
        <v>29232.876712328769</v>
      </c>
    </row>
    <row r="57" spans="1:6" x14ac:dyDescent="0.25">
      <c r="A57" s="20">
        <v>50000</v>
      </c>
      <c r="B57" s="20">
        <v>13287.671232876712</v>
      </c>
      <c r="D57" s="20"/>
      <c r="E57" s="20">
        <v>401250</v>
      </c>
      <c r="F57" s="20">
        <v>165776.71232876711</v>
      </c>
    </row>
    <row r="58" spans="1:6" x14ac:dyDescent="0.25">
      <c r="A58" s="20">
        <v>125100</v>
      </c>
      <c r="B58" s="20">
        <v>33245.753424657531</v>
      </c>
      <c r="D58" s="20"/>
      <c r="E58" s="20">
        <v>12000</v>
      </c>
      <c r="F58" s="20">
        <v>723.28767123287685</v>
      </c>
    </row>
    <row r="59" spans="1:6" x14ac:dyDescent="0.25">
      <c r="A59" s="20">
        <v>880000</v>
      </c>
      <c r="B59" s="20">
        <v>748361.64383561641</v>
      </c>
      <c r="D59" s="20"/>
      <c r="E59" s="20">
        <v>75000</v>
      </c>
      <c r="F59" s="20">
        <v>79726.027397260274</v>
      </c>
    </row>
    <row r="60" spans="1:6" x14ac:dyDescent="0.25">
      <c r="A60" s="20">
        <v>2500000</v>
      </c>
      <c r="B60" s="20">
        <v>1063013.6986301369</v>
      </c>
      <c r="D60" s="20"/>
      <c r="E60" s="20">
        <v>35500</v>
      </c>
      <c r="F60" s="20">
        <v>37736.986301369863</v>
      </c>
    </row>
    <row r="61" spans="1:6" x14ac:dyDescent="0.25">
      <c r="A61" s="20">
        <v>2000000</v>
      </c>
      <c r="B61" s="20">
        <v>850410.95890410955</v>
      </c>
      <c r="D61" s="20"/>
      <c r="E61" s="20">
        <v>40000</v>
      </c>
      <c r="F61" s="20">
        <v>42520.547945205479</v>
      </c>
    </row>
    <row r="62" spans="1:6" x14ac:dyDescent="0.25">
      <c r="A62" s="20">
        <v>65000</v>
      </c>
      <c r="B62" s="20">
        <v>55276.71232876712</v>
      </c>
      <c r="D62" s="20"/>
      <c r="E62" s="20">
        <v>50000</v>
      </c>
      <c r="F62" s="20">
        <v>106301.36986301369</v>
      </c>
    </row>
    <row r="63" spans="1:6" x14ac:dyDescent="0.25">
      <c r="A63" s="20">
        <v>126000</v>
      </c>
      <c r="B63" s="20">
        <v>107151.78082191781</v>
      </c>
      <c r="D63" s="20"/>
      <c r="E63" s="20">
        <v>100000</v>
      </c>
      <c r="F63" s="20">
        <v>106301.36986301369</v>
      </c>
    </row>
    <row r="64" spans="1:6" x14ac:dyDescent="0.25">
      <c r="A64" s="20">
        <v>51000</v>
      </c>
      <c r="B64" s="20">
        <v>40660.273972602743</v>
      </c>
      <c r="D64" s="20"/>
      <c r="E64" s="20">
        <v>70000</v>
      </c>
      <c r="F64" s="20">
        <v>74410.95890410959</v>
      </c>
    </row>
    <row r="65" spans="1:6" x14ac:dyDescent="0.25">
      <c r="A65" s="20">
        <v>442000</v>
      </c>
      <c r="B65" s="20">
        <v>469852.05479452049</v>
      </c>
      <c r="D65" s="20"/>
      <c r="E65" s="20">
        <v>15000</v>
      </c>
      <c r="F65" s="20">
        <v>2630.1369863013697</v>
      </c>
    </row>
    <row r="66" spans="1:6" x14ac:dyDescent="0.25">
      <c r="A66" s="20">
        <v>350000</v>
      </c>
      <c r="B66" s="20">
        <v>223232.87671232878</v>
      </c>
      <c r="D66" s="20"/>
      <c r="E66" s="20">
        <v>12500</v>
      </c>
      <c r="F66" s="20">
        <v>20171.232876712329</v>
      </c>
    </row>
    <row r="67" spans="1:6" x14ac:dyDescent="0.25">
      <c r="A67" s="20">
        <v>350000</v>
      </c>
      <c r="B67" s="20">
        <v>148821.91780821918</v>
      </c>
      <c r="D67" s="20"/>
      <c r="E67" s="20">
        <v>16500</v>
      </c>
      <c r="F67" s="20">
        <v>5108.2191780821922</v>
      </c>
    </row>
    <row r="68" spans="1:6" x14ac:dyDescent="0.25">
      <c r="A68" s="20">
        <v>880000</v>
      </c>
      <c r="B68" s="20">
        <v>748361.64383561641</v>
      </c>
      <c r="D68" s="20"/>
      <c r="E68" s="20">
        <v>100000</v>
      </c>
      <c r="F68" s="20">
        <v>106301.36986301369</v>
      </c>
    </row>
    <row r="69" spans="1:6" x14ac:dyDescent="0.25">
      <c r="A69" s="20">
        <v>126000</v>
      </c>
      <c r="B69" s="20">
        <v>107151.78082191781</v>
      </c>
      <c r="D69" s="20"/>
      <c r="E69" s="20">
        <v>300000</v>
      </c>
      <c r="F69" s="20">
        <v>89589.04109589041</v>
      </c>
    </row>
    <row r="70" spans="1:6" x14ac:dyDescent="0.25">
      <c r="A70" s="20">
        <v>65000</v>
      </c>
      <c r="B70" s="20">
        <v>55276.71232876712</v>
      </c>
      <c r="D70" s="20"/>
      <c r="E70" s="20">
        <v>35000</v>
      </c>
      <c r="F70" s="20">
        <v>11410.95890410959</v>
      </c>
    </row>
    <row r="71" spans="1:6" x14ac:dyDescent="0.25">
      <c r="A71" s="20">
        <v>2000000</v>
      </c>
      <c r="B71" s="20">
        <v>850410.95890410955</v>
      </c>
      <c r="D71" s="20"/>
      <c r="E71" s="20">
        <v>40000</v>
      </c>
      <c r="F71" s="20">
        <v>13698.630136986301</v>
      </c>
    </row>
    <row r="72" spans="1:6" x14ac:dyDescent="0.25">
      <c r="A72" s="20">
        <v>2500000</v>
      </c>
      <c r="B72" s="20">
        <v>1063013.6986301369</v>
      </c>
      <c r="D72" s="20"/>
      <c r="E72" s="20">
        <v>265000</v>
      </c>
      <c r="F72" s="20">
        <v>23051.369863013701</v>
      </c>
    </row>
    <row r="73" spans="1:6" x14ac:dyDescent="0.25">
      <c r="A73" s="20">
        <v>51000</v>
      </c>
      <c r="B73" s="20">
        <v>54213.698630136991</v>
      </c>
      <c r="D73" s="20"/>
      <c r="E73" s="20">
        <v>99500</v>
      </c>
      <c r="F73" s="20">
        <v>6269.8630136986294</v>
      </c>
    </row>
    <row r="74" spans="1:6" x14ac:dyDescent="0.25">
      <c r="A74" s="20">
        <v>3750000</v>
      </c>
      <c r="B74" s="20">
        <v>797260.27397260268</v>
      </c>
      <c r="D74" s="20"/>
      <c r="E74" s="20">
        <v>80000</v>
      </c>
      <c r="F74" s="20">
        <v>52602.739726027394</v>
      </c>
    </row>
    <row r="75" spans="1:6" x14ac:dyDescent="0.25">
      <c r="A75" s="20">
        <v>150000</v>
      </c>
      <c r="B75" s="20">
        <v>31890.410958904107</v>
      </c>
      <c r="D75" s="20"/>
      <c r="E75" s="20">
        <v>35000</v>
      </c>
      <c r="F75" s="20">
        <v>767.1232876712329</v>
      </c>
    </row>
    <row r="76" spans="1:6" x14ac:dyDescent="0.25">
      <c r="A76" s="20">
        <v>70000</v>
      </c>
      <c r="B76" s="20">
        <v>55808.219178082196</v>
      </c>
      <c r="D76" s="20"/>
      <c r="E76" s="20">
        <v>175000</v>
      </c>
      <c r="F76" s="20">
        <v>839.04109589041104</v>
      </c>
    </row>
    <row r="77" spans="1:6" x14ac:dyDescent="0.25">
      <c r="A77" s="20">
        <v>50000</v>
      </c>
      <c r="B77" s="20">
        <v>13287.671232876712</v>
      </c>
      <c r="D77" s="20"/>
      <c r="E77" s="20">
        <v>35500</v>
      </c>
      <c r="F77" s="20">
        <v>4668.4931506849316</v>
      </c>
    </row>
    <row r="78" spans="1:6" x14ac:dyDescent="0.25">
      <c r="A78" s="20">
        <v>200000</v>
      </c>
      <c r="B78" s="20">
        <v>17534.246575342466</v>
      </c>
      <c r="D78" s="20"/>
      <c r="E78" s="20">
        <v>22000</v>
      </c>
      <c r="F78" s="20">
        <v>2350.6849315068494</v>
      </c>
    </row>
    <row r="79" spans="1:6" x14ac:dyDescent="0.25">
      <c r="A79" s="20">
        <v>442000</v>
      </c>
      <c r="B79" s="20">
        <v>281911.23287671234</v>
      </c>
      <c r="D79" s="20"/>
      <c r="E79" s="21">
        <v>95000</v>
      </c>
      <c r="F79" s="20">
        <v>5465.7534246575342</v>
      </c>
    </row>
    <row r="80" spans="1:6" x14ac:dyDescent="0.25">
      <c r="A80" s="20">
        <v>1350000</v>
      </c>
      <c r="B80" s="20">
        <v>287013.69863013696</v>
      </c>
      <c r="D80" s="20"/>
      <c r="E80" s="21">
        <v>28000</v>
      </c>
      <c r="F80" s="20">
        <v>8591.7808219178078</v>
      </c>
    </row>
    <row r="81" spans="1:6" x14ac:dyDescent="0.25">
      <c r="A81" s="20">
        <v>70000</v>
      </c>
      <c r="B81" s="20">
        <v>55808.219178082196</v>
      </c>
      <c r="D81" s="20"/>
      <c r="E81" s="21">
        <v>12500</v>
      </c>
      <c r="F81" s="20">
        <v>2739.7260273972602</v>
      </c>
    </row>
    <row r="82" spans="1:6" x14ac:dyDescent="0.25">
      <c r="A82" s="20">
        <v>51000</v>
      </c>
      <c r="B82" s="20">
        <v>13553.424657534248</v>
      </c>
      <c r="D82" s="20"/>
      <c r="E82" s="21">
        <v>35500</v>
      </c>
      <c r="F82" s="20">
        <v>37736.986301369863</v>
      </c>
    </row>
    <row r="83" spans="1:6" x14ac:dyDescent="0.25">
      <c r="A83" s="20">
        <v>70000</v>
      </c>
      <c r="B83" s="20">
        <v>18602.739726027397</v>
      </c>
      <c r="D83" s="20"/>
      <c r="E83" s="21">
        <v>7000</v>
      </c>
      <c r="F83" s="20">
        <v>7441.0958904109584</v>
      </c>
    </row>
    <row r="84" spans="1:6" x14ac:dyDescent="0.25">
      <c r="A84" s="20">
        <v>442000</v>
      </c>
      <c r="B84" s="20">
        <v>187940.82191780821</v>
      </c>
      <c r="D84" s="20"/>
      <c r="E84" s="21">
        <v>75000</v>
      </c>
      <c r="F84" s="20">
        <v>79726.027397260274</v>
      </c>
    </row>
    <row r="85" spans="1:6" x14ac:dyDescent="0.25">
      <c r="A85" s="20">
        <v>2500000</v>
      </c>
      <c r="B85" s="20">
        <v>531506.84931506845</v>
      </c>
      <c r="D85" s="20"/>
      <c r="E85" s="21">
        <v>100000</v>
      </c>
      <c r="F85" s="20">
        <v>26575.342465753423</v>
      </c>
    </row>
    <row r="86" spans="1:6" x14ac:dyDescent="0.25">
      <c r="A86" s="20">
        <v>600000</v>
      </c>
      <c r="B86" s="20">
        <v>255123.28767123286</v>
      </c>
      <c r="D86" s="20"/>
      <c r="E86" s="21">
        <v>1700000</v>
      </c>
      <c r="F86" s="20">
        <v>361424.65753424657</v>
      </c>
    </row>
    <row r="87" spans="1:6" x14ac:dyDescent="0.25">
      <c r="A87" s="20">
        <v>70000</v>
      </c>
      <c r="B87" s="20">
        <v>37205.479452054795</v>
      </c>
      <c r="D87" s="20"/>
      <c r="E87" s="21"/>
      <c r="F87" s="20">
        <v>0</v>
      </c>
    </row>
    <row r="88" spans="1:6" x14ac:dyDescent="0.25">
      <c r="A88" s="20">
        <v>350000</v>
      </c>
      <c r="B88" s="20">
        <v>148821.91780821918</v>
      </c>
      <c r="D88" s="20"/>
      <c r="E88" s="20">
        <v>70000</v>
      </c>
      <c r="F88" s="20">
        <v>74410.95890410959</v>
      </c>
    </row>
    <row r="89" spans="1:6" x14ac:dyDescent="0.25">
      <c r="A89" s="20">
        <v>2295000</v>
      </c>
      <c r="B89" s="20">
        <v>353367.12328767125</v>
      </c>
      <c r="D89" s="20"/>
      <c r="E89" s="20">
        <v>442000</v>
      </c>
      <c r="F89" s="20">
        <v>93970.410958904104</v>
      </c>
    </row>
    <row r="90" spans="1:6" x14ac:dyDescent="0.25">
      <c r="A90" s="20">
        <v>880000</v>
      </c>
      <c r="B90" s="20">
        <v>187090.4109589041</v>
      </c>
      <c r="D90" s="20"/>
      <c r="E90" s="21">
        <v>1200000</v>
      </c>
      <c r="F90" s="20">
        <v>255123.28767123286</v>
      </c>
    </row>
    <row r="91" spans="1:6" x14ac:dyDescent="0.25">
      <c r="A91" s="20">
        <v>2500000</v>
      </c>
      <c r="B91" s="20">
        <v>531506.84931506845</v>
      </c>
      <c r="D91" s="20"/>
      <c r="E91" s="21">
        <v>1200000</v>
      </c>
      <c r="F91" s="20">
        <v>15123.287671232876</v>
      </c>
    </row>
    <row r="92" spans="1:6" x14ac:dyDescent="0.25">
      <c r="A92" s="20">
        <v>126000</v>
      </c>
      <c r="B92" s="20">
        <v>26511.780821917808</v>
      </c>
      <c r="D92" s="20"/>
      <c r="E92" s="21">
        <v>350000</v>
      </c>
      <c r="F92" s="20">
        <v>74410.95890410959</v>
      </c>
    </row>
    <row r="93" spans="1:6" x14ac:dyDescent="0.25">
      <c r="A93" s="20">
        <v>65000</v>
      </c>
      <c r="B93" s="20">
        <v>13819.17808219178</v>
      </c>
      <c r="D93" s="20"/>
      <c r="E93" s="21">
        <v>401250</v>
      </c>
      <c r="F93" s="20">
        <v>85306.849315068495</v>
      </c>
    </row>
    <row r="94" spans="1:6" x14ac:dyDescent="0.25">
      <c r="A94" s="20">
        <v>51000</v>
      </c>
      <c r="B94" s="20">
        <v>13553.424657534248</v>
      </c>
      <c r="D94" s="20"/>
      <c r="E94" s="20">
        <v>442000</v>
      </c>
      <c r="F94" s="20">
        <v>93970.410958904104</v>
      </c>
    </row>
    <row r="95" spans="1:6" x14ac:dyDescent="0.25">
      <c r="A95" s="20">
        <v>490000</v>
      </c>
      <c r="B95" s="20">
        <v>202443.83561643836</v>
      </c>
      <c r="D95" s="20"/>
      <c r="E95" s="20">
        <v>70000</v>
      </c>
      <c r="F95" s="20">
        <v>18602.739726027397</v>
      </c>
    </row>
    <row r="96" spans="1:6" x14ac:dyDescent="0.25">
      <c r="A96" s="20">
        <v>490000</v>
      </c>
      <c r="B96" s="20">
        <v>202443.83561643836</v>
      </c>
      <c r="D96" s="20"/>
      <c r="E96" s="21">
        <v>51000</v>
      </c>
      <c r="F96" s="20">
        <v>13553.424657534248</v>
      </c>
    </row>
    <row r="97" spans="1:6" x14ac:dyDescent="0.25">
      <c r="A97" s="20">
        <v>100000</v>
      </c>
      <c r="B97" s="20">
        <v>41315.068493150684</v>
      </c>
      <c r="D97" s="20"/>
      <c r="E97" s="21">
        <v>3750000</v>
      </c>
      <c r="F97" s="20">
        <v>332876.71232876711</v>
      </c>
    </row>
    <row r="98" spans="1:6" x14ac:dyDescent="0.25">
      <c r="A98" s="20">
        <v>490000</v>
      </c>
      <c r="B98" s="20">
        <v>202443.83561643836</v>
      </c>
      <c r="D98" s="20"/>
      <c r="E98" s="21">
        <v>750000</v>
      </c>
      <c r="F98" s="20">
        <v>39863.013698630137</v>
      </c>
    </row>
    <row r="99" spans="1:6" x14ac:dyDescent="0.25">
      <c r="A99" s="20">
        <v>442000</v>
      </c>
      <c r="B99" s="20">
        <v>187940.82191780821</v>
      </c>
      <c r="D99" s="20"/>
      <c r="E99" s="21">
        <v>37500000</v>
      </c>
      <c r="F99" s="20">
        <v>3287671.2328767125</v>
      </c>
    </row>
    <row r="100" spans="1:6" x14ac:dyDescent="0.25">
      <c r="A100" s="20">
        <v>150000</v>
      </c>
      <c r="B100" s="20">
        <v>61972.602739726026</v>
      </c>
      <c r="D100" s="20"/>
      <c r="E100" s="21">
        <v>11300000</v>
      </c>
      <c r="F100" s="20">
        <v>1492219.1780821916</v>
      </c>
    </row>
    <row r="101" spans="1:6" x14ac:dyDescent="0.25">
      <c r="A101" s="20">
        <v>1300000</v>
      </c>
      <c r="B101" s="20">
        <v>276383.56164383562</v>
      </c>
      <c r="D101" s="20"/>
      <c r="E101" s="21">
        <v>225000</v>
      </c>
      <c r="F101" s="20">
        <v>11712.328767123287</v>
      </c>
    </row>
    <row r="102" spans="1:6" x14ac:dyDescent="0.25">
      <c r="A102" s="20">
        <v>490000</v>
      </c>
      <c r="B102" s="20">
        <v>202443.83561643836</v>
      </c>
      <c r="D102" s="20"/>
      <c r="E102" s="21">
        <v>175000</v>
      </c>
      <c r="F102" s="20">
        <v>31523.972602739726</v>
      </c>
    </row>
    <row r="103" spans="1:6" x14ac:dyDescent="0.25">
      <c r="A103" s="20">
        <v>50000</v>
      </c>
      <c r="B103" s="20">
        <v>25821.917808219179</v>
      </c>
      <c r="D103" s="20"/>
      <c r="E103" s="21">
        <v>443500</v>
      </c>
      <c r="F103" s="20">
        <v>117861.64383561643</v>
      </c>
    </row>
    <row r="104" spans="1:6" x14ac:dyDescent="0.25">
      <c r="A104" s="20">
        <v>2000000</v>
      </c>
      <c r="B104" s="20">
        <v>425205.47945205477</v>
      </c>
      <c r="D104" s="20"/>
      <c r="E104" s="21">
        <v>349000</v>
      </c>
      <c r="F104" s="20">
        <v>92747.945205479453</v>
      </c>
    </row>
    <row r="105" spans="1:6" x14ac:dyDescent="0.25">
      <c r="A105" s="20">
        <v>2000000</v>
      </c>
      <c r="B105" s="20">
        <v>425205.47945205477</v>
      </c>
      <c r="D105" s="20"/>
      <c r="E105" s="21">
        <v>1000000</v>
      </c>
      <c r="F105" s="20">
        <v>265753.42465753423</v>
      </c>
    </row>
    <row r="106" spans="1:6" x14ac:dyDescent="0.25">
      <c r="A106" s="20">
        <v>126000</v>
      </c>
      <c r="B106" s="20">
        <v>53575.890410958906</v>
      </c>
      <c r="D106" s="20"/>
      <c r="E106" s="21">
        <v>150000</v>
      </c>
      <c r="F106" s="20">
        <v>61541.095890410958</v>
      </c>
    </row>
    <row r="107" spans="1:6" x14ac:dyDescent="0.25">
      <c r="A107" s="20">
        <v>350000</v>
      </c>
      <c r="B107" s="20">
        <v>223232.87671232878</v>
      </c>
      <c r="C107" s="22"/>
      <c r="D107" s="20"/>
      <c r="E107" s="20">
        <v>32500000</v>
      </c>
      <c r="F107" s="20">
        <v>255993.15068493149</v>
      </c>
    </row>
    <row r="108" spans="1:6" x14ac:dyDescent="0.25">
      <c r="A108" s="20">
        <v>70000</v>
      </c>
      <c r="B108" s="20">
        <v>37205.479452054795</v>
      </c>
      <c r="D108" s="20"/>
      <c r="E108" s="20">
        <v>17500</v>
      </c>
      <c r="F108" s="20">
        <v>5417.8082191780823</v>
      </c>
    </row>
    <row r="109" spans="1:6" x14ac:dyDescent="0.25">
      <c r="A109" s="20">
        <v>3500000</v>
      </c>
      <c r="B109" s="20">
        <v>744109.58904109593</v>
      </c>
      <c r="D109" s="20"/>
      <c r="E109" s="20">
        <v>19500</v>
      </c>
      <c r="F109" s="20">
        <v>25002.739726027397</v>
      </c>
    </row>
    <row r="110" spans="1:6" x14ac:dyDescent="0.25">
      <c r="A110" s="20">
        <v>442000</v>
      </c>
      <c r="B110" s="20">
        <v>93970.410958904104</v>
      </c>
      <c r="D110" s="20"/>
      <c r="E110" s="20">
        <v>20000</v>
      </c>
      <c r="F110" s="20">
        <v>164.38356164383561</v>
      </c>
    </row>
    <row r="111" spans="1:6" x14ac:dyDescent="0.25">
      <c r="A111" s="20">
        <v>125100</v>
      </c>
      <c r="B111" s="20">
        <v>1113.9041095890411</v>
      </c>
      <c r="D111" s="20"/>
      <c r="E111" s="20">
        <v>823000</v>
      </c>
      <c r="F111" s="20">
        <v>253664.38356164383</v>
      </c>
    </row>
    <row r="112" spans="1:6" x14ac:dyDescent="0.25">
      <c r="A112" s="20">
        <v>70000</v>
      </c>
      <c r="B112" s="20">
        <v>18602.739726027397</v>
      </c>
      <c r="D112" s="20"/>
      <c r="E112" s="20">
        <v>1134600</v>
      </c>
      <c r="F112" s="20">
        <v>2929754.7945205481</v>
      </c>
    </row>
    <row r="113" spans="1:6" x14ac:dyDescent="0.25">
      <c r="A113" s="20">
        <v>50000</v>
      </c>
      <c r="B113" s="20">
        <v>13287.671232876712</v>
      </c>
      <c r="D113" s="20"/>
      <c r="E113" s="20">
        <v>507312</v>
      </c>
      <c r="F113" s="20">
        <v>1178979.189041096</v>
      </c>
    </row>
    <row r="114" spans="1:6" x14ac:dyDescent="0.25">
      <c r="A114" s="20">
        <v>490000</v>
      </c>
      <c r="B114" s="20">
        <v>202443.83561643836</v>
      </c>
      <c r="D114" s="20"/>
      <c r="E114" s="26">
        <f>SUM(E1:E113)</f>
        <v>116036712</v>
      </c>
      <c r="F114" s="23">
        <f>SUM(F1:F113)</f>
        <v>21014749.463013701</v>
      </c>
    </row>
    <row r="115" spans="1:6" x14ac:dyDescent="0.25">
      <c r="A115" s="20">
        <v>490000</v>
      </c>
      <c r="B115" s="20">
        <v>202443.83561643836</v>
      </c>
      <c r="D115" s="20"/>
      <c r="E115" s="20"/>
    </row>
    <row r="116" spans="1:6" x14ac:dyDescent="0.25">
      <c r="A116" s="20">
        <v>28000000</v>
      </c>
      <c r="B116" s="20">
        <v>13424657.534246575</v>
      </c>
      <c r="C116" s="22"/>
      <c r="D116" s="20"/>
      <c r="E116" s="22"/>
    </row>
    <row r="117" spans="1:6" x14ac:dyDescent="0.25">
      <c r="A117" s="20">
        <v>5500000</v>
      </c>
      <c r="B117" s="20">
        <v>6675342.465753424</v>
      </c>
      <c r="D117" s="20"/>
    </row>
    <row r="118" spans="1:6" x14ac:dyDescent="0.25">
      <c r="A118" s="20">
        <v>2500000</v>
      </c>
      <c r="B118" s="20">
        <v>1158904.109589041</v>
      </c>
      <c r="D118" s="20"/>
    </row>
    <row r="119" spans="1:6" x14ac:dyDescent="0.25">
      <c r="A119" s="20">
        <v>560000</v>
      </c>
      <c r="B119" s="20">
        <v>268493.15068493149</v>
      </c>
      <c r="D119" s="20"/>
    </row>
    <row r="120" spans="1:6" x14ac:dyDescent="0.25">
      <c r="A120" s="20">
        <v>1100000</v>
      </c>
      <c r="B120" s="20">
        <v>527397.26027397264</v>
      </c>
      <c r="D120" s="20"/>
    </row>
    <row r="121" spans="1:6" x14ac:dyDescent="0.25">
      <c r="A121" s="20">
        <v>210000</v>
      </c>
      <c r="B121" s="20">
        <v>25315.068493150684</v>
      </c>
      <c r="D121" s="20"/>
    </row>
    <row r="122" spans="1:6" x14ac:dyDescent="0.25">
      <c r="A122" s="20">
        <v>250000</v>
      </c>
      <c r="B122" s="20">
        <v>22945.205479452055</v>
      </c>
      <c r="D122" s="20"/>
    </row>
    <row r="123" spans="1:6" x14ac:dyDescent="0.25">
      <c r="A123" s="21">
        <v>675000</v>
      </c>
      <c r="B123" s="20">
        <v>178643.83561643836</v>
      </c>
      <c r="D123" s="20"/>
    </row>
    <row r="124" spans="1:6" x14ac:dyDescent="0.25">
      <c r="A124" s="20">
        <v>1300000</v>
      </c>
      <c r="B124" s="20">
        <v>537095.89041095891</v>
      </c>
      <c r="D124" s="20"/>
    </row>
    <row r="125" spans="1:6" x14ac:dyDescent="0.25">
      <c r="A125" s="20">
        <v>300000</v>
      </c>
      <c r="B125" s="20">
        <v>191342.46575342468</v>
      </c>
      <c r="D125" s="20"/>
    </row>
    <row r="126" spans="1:6" x14ac:dyDescent="0.25">
      <c r="A126" s="20">
        <v>1000000</v>
      </c>
      <c r="B126" s="20">
        <v>212602.73972602739</v>
      </c>
      <c r="D126" s="20"/>
    </row>
    <row r="127" spans="1:6" x14ac:dyDescent="0.25">
      <c r="A127" s="20">
        <v>1300000</v>
      </c>
      <c r="B127" s="20">
        <v>16383.561643835616</v>
      </c>
      <c r="D127" s="20"/>
    </row>
    <row r="128" spans="1:6" x14ac:dyDescent="0.25">
      <c r="A128" s="21">
        <v>675000</v>
      </c>
      <c r="B128" s="20">
        <v>8506.8493150684935</v>
      </c>
      <c r="D128" s="20"/>
    </row>
    <row r="129" spans="1:4" x14ac:dyDescent="0.25">
      <c r="A129" s="20">
        <v>1300000</v>
      </c>
      <c r="B129" s="20">
        <v>16383.561643835616</v>
      </c>
      <c r="D129" s="20"/>
    </row>
    <row r="130" spans="1:4" x14ac:dyDescent="0.25">
      <c r="A130" s="20">
        <v>300000</v>
      </c>
      <c r="B130" s="20">
        <v>11342.465753424658</v>
      </c>
      <c r="D130" s="20"/>
    </row>
    <row r="131" spans="1:4" x14ac:dyDescent="0.25">
      <c r="A131" s="20">
        <v>1000000</v>
      </c>
      <c r="B131" s="20">
        <v>12602.739726027397</v>
      </c>
      <c r="D131" s="20"/>
    </row>
    <row r="132" spans="1:4" x14ac:dyDescent="0.25">
      <c r="A132" s="20">
        <v>95000</v>
      </c>
      <c r="B132" s="20">
        <v>1952.0547945205478</v>
      </c>
      <c r="D132" s="20"/>
    </row>
    <row r="133" spans="1:4" x14ac:dyDescent="0.25">
      <c r="A133" s="20">
        <v>76400</v>
      </c>
      <c r="B133" s="20">
        <v>261.64383561643837</v>
      </c>
      <c r="D133" s="20"/>
    </row>
    <row r="134" spans="1:4" x14ac:dyDescent="0.25">
      <c r="A134" s="20">
        <v>100000</v>
      </c>
      <c r="B134" s="20">
        <v>273.97260273972603</v>
      </c>
      <c r="D134" s="20"/>
    </row>
    <row r="135" spans="1:4" x14ac:dyDescent="0.25">
      <c r="A135" s="20">
        <v>4000000</v>
      </c>
      <c r="B135" s="20">
        <v>50410.95890410959</v>
      </c>
      <c r="D135" s="20"/>
    </row>
    <row r="136" spans="1:4" x14ac:dyDescent="0.25">
      <c r="A136" s="20">
        <v>4400000</v>
      </c>
      <c r="B136" s="20">
        <v>2239178.0821917807</v>
      </c>
      <c r="D136" s="22"/>
    </row>
    <row r="137" spans="1:4" x14ac:dyDescent="0.25">
      <c r="A137" s="26">
        <f>SUM(A2:A136)</f>
        <v>138027300</v>
      </c>
      <c r="B137" s="23">
        <f>SUM(B2:B136)</f>
        <v>54602401.849315077</v>
      </c>
      <c r="D137" s="22"/>
    </row>
    <row r="138" spans="1:4" x14ac:dyDescent="0.25">
      <c r="A138" s="20"/>
    </row>
    <row r="139" spans="1:4" x14ac:dyDescent="0.25">
      <c r="A139" s="20"/>
    </row>
    <row r="140" spans="1:4" x14ac:dyDescent="0.25">
      <c r="A140" s="20"/>
    </row>
    <row r="141" spans="1:4" x14ac:dyDescent="0.25">
      <c r="A141" s="20"/>
    </row>
    <row r="142" spans="1:4" x14ac:dyDescent="0.25">
      <c r="A142" s="20"/>
    </row>
    <row r="143" spans="1:4" x14ac:dyDescent="0.25">
      <c r="A143" s="20"/>
    </row>
    <row r="144" spans="1:4" x14ac:dyDescent="0.25">
      <c r="A144" s="22"/>
    </row>
    <row r="145" spans="1:1" x14ac:dyDescent="0.25">
      <c r="A14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InfclBlcklly</cp:lastModifiedBy>
  <dcterms:created xsi:type="dcterms:W3CDTF">2018-01-16T11:12:18Z</dcterms:created>
  <dcterms:modified xsi:type="dcterms:W3CDTF">2018-02-28T08:01:05Z</dcterms:modified>
</cp:coreProperties>
</file>