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50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Bandros!$A$8:$J$263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ST'!$A$5:$J$104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 l="1"/>
  <c r="L1" i="54"/>
  <c r="M3" i="49" l="1"/>
  <c r="I210" i="53" l="1"/>
  <c r="G210" i="53"/>
  <c r="H210" i="53"/>
  <c r="F210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03" i="54" l="1"/>
  <c r="J101" i="54"/>
  <c r="J99" i="54"/>
  <c r="J98" i="54"/>
  <c r="I96" i="54"/>
  <c r="H96" i="54"/>
  <c r="G96" i="54"/>
  <c r="F96" i="54"/>
  <c r="D96" i="54"/>
  <c r="C96" i="54"/>
  <c r="J100" i="54" l="1"/>
  <c r="J102" i="54" s="1"/>
  <c r="J104" i="54" s="1"/>
  <c r="I2" i="54" s="1"/>
  <c r="C5" i="15" s="1"/>
  <c r="L3" i="54"/>
  <c r="I104" i="54" l="1"/>
  <c r="J25" i="35" l="1"/>
  <c r="J29" i="35"/>
  <c r="J27" i="35"/>
  <c r="J24" i="35"/>
  <c r="G22" i="35"/>
  <c r="F22" i="35"/>
  <c r="J26" i="35" l="1"/>
  <c r="J28" i="35" s="1"/>
  <c r="J30" i="35" s="1"/>
  <c r="J217" i="53" l="1"/>
  <c r="J213" i="53"/>
  <c r="J212" i="53"/>
  <c r="J214" i="53" l="1"/>
  <c r="L3" i="49"/>
  <c r="L3" i="53" l="1"/>
  <c r="C210" i="53"/>
  <c r="D210" i="53"/>
  <c r="J215" i="53"/>
  <c r="J216" i="53" s="1"/>
  <c r="J218" i="53" l="1"/>
  <c r="I2" i="53" l="1"/>
  <c r="C7" i="15" s="1"/>
  <c r="I218" i="53"/>
  <c r="L3" i="2" l="1"/>
  <c r="C255" i="49" l="1"/>
  <c r="D255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62" i="49"/>
  <c r="J260" i="49"/>
  <c r="J258" i="49"/>
  <c r="J257" i="49"/>
  <c r="I255" i="49"/>
  <c r="H255" i="49"/>
  <c r="G255" i="49"/>
  <c r="F255" i="49"/>
  <c r="J259" i="49" l="1"/>
  <c r="J261" i="49" s="1"/>
  <c r="J263" i="49" s="1"/>
  <c r="I2" i="49" s="1"/>
  <c r="I263" i="49" l="1"/>
  <c r="C8" i="15"/>
  <c r="J64" i="2" l="1"/>
  <c r="I59" i="2"/>
  <c r="H59" i="2"/>
  <c r="G59" i="2"/>
  <c r="F5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0" i="12"/>
  <c r="J28" i="12"/>
  <c r="J26" i="12"/>
  <c r="J25" i="12"/>
  <c r="F23" i="12"/>
  <c r="C2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66" i="2"/>
  <c r="J62" i="2"/>
  <c r="J61" i="2"/>
  <c r="D59" i="2"/>
  <c r="C59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63" i="2"/>
  <c r="J65" i="2" s="1"/>
  <c r="J67" i="2" s="1"/>
  <c r="I67" i="2" s="1"/>
  <c r="J55" i="11"/>
  <c r="J57" i="11" s="1"/>
  <c r="J59" i="11" s="1"/>
  <c r="J59" i="34"/>
  <c r="I2" i="21"/>
  <c r="I59" i="21"/>
  <c r="J122" i="20"/>
  <c r="J124" i="20" s="1"/>
  <c r="J126" i="20" s="1"/>
  <c r="I2" i="20" s="1"/>
  <c r="J27" i="12"/>
  <c r="J29" i="12" s="1"/>
  <c r="J31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31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12/03 WSID:Z95B1
AGUS ANDRIANTO
0000
4,651,000.00
CR
316,915,308.72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<sst xmlns="http://schemas.openxmlformats.org/spreadsheetml/2006/main" count="1620" uniqueCount="194">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</sst>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04"/>
  <sheetViews>
    <sheetView zoomScale="85" zoomScaleNormal="85" workbookViewId="0">
      <pane ySplit="7" topLeftCell="A80" activePane="bottomLeft" state="frozen"/>
      <selection pane="bottomLeft" activeCell="J89" sqref="J8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SUM(D73:D85)</f>
        <v>14171853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J104*-1</f>
        <v>9703228</v>
      </c>
      <c r="J2" s="218"/>
      <c r="L2" s="278">
        <f>SUM(G73:G85)</f>
        <v>1529590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12642263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10">
        <v>43171</v>
      </c>
      <c r="B86" s="115">
        <v>180156602</v>
      </c>
      <c r="C86" s="309">
        <v>18</v>
      </c>
      <c r="D86" s="117">
        <v>1865413</v>
      </c>
      <c r="E86" s="118"/>
      <c r="F86" s="120"/>
      <c r="G86" s="117"/>
      <c r="H86" s="118"/>
      <c r="I86" s="213"/>
      <c r="J86" s="117"/>
    </row>
    <row r="87" spans="1:10" ht="15.75" customHeight="1" x14ac:dyDescent="0.25">
      <c r="A87" s="210">
        <v>43171</v>
      </c>
      <c r="B87" s="115">
        <v>180156667</v>
      </c>
      <c r="C87" s="309">
        <v>6</v>
      </c>
      <c r="D87" s="117">
        <v>676725</v>
      </c>
      <c r="E87" s="118"/>
      <c r="F87" s="120"/>
      <c r="G87" s="117"/>
      <c r="H87" s="118"/>
      <c r="I87" s="213"/>
      <c r="J87" s="117"/>
    </row>
    <row r="88" spans="1:10" ht="15.75" customHeight="1" x14ac:dyDescent="0.25">
      <c r="A88" s="210">
        <v>43172</v>
      </c>
      <c r="B88" s="115">
        <v>180156718</v>
      </c>
      <c r="C88" s="309">
        <v>31</v>
      </c>
      <c r="D88" s="117">
        <v>3317738</v>
      </c>
      <c r="E88" s="118"/>
      <c r="F88" s="120"/>
      <c r="G88" s="117"/>
      <c r="H88" s="118"/>
      <c r="I88" s="213"/>
      <c r="J88" s="117"/>
    </row>
    <row r="89" spans="1:10" ht="15.75" customHeight="1" x14ac:dyDescent="0.25">
      <c r="A89" s="210">
        <v>43172</v>
      </c>
      <c r="B89" s="115">
        <v>180156766</v>
      </c>
      <c r="C89" s="309">
        <v>8</v>
      </c>
      <c r="D89" s="117">
        <v>1022613</v>
      </c>
      <c r="E89" s="118"/>
      <c r="F89" s="120"/>
      <c r="G89" s="117"/>
      <c r="H89" s="118"/>
      <c r="I89" s="213"/>
      <c r="J89" s="117"/>
    </row>
    <row r="90" spans="1:10" ht="15.75" customHeight="1" x14ac:dyDescent="0.25">
      <c r="A90" s="210">
        <v>43173</v>
      </c>
      <c r="B90" s="115">
        <v>180156811</v>
      </c>
      <c r="C90" s="309">
        <v>18</v>
      </c>
      <c r="D90" s="117">
        <v>1827613</v>
      </c>
      <c r="E90" s="118">
        <v>180041074</v>
      </c>
      <c r="F90" s="120">
        <v>10</v>
      </c>
      <c r="G90" s="117">
        <v>1063300</v>
      </c>
      <c r="H90" s="118"/>
      <c r="I90" s="213"/>
      <c r="J90" s="117"/>
    </row>
    <row r="91" spans="1:10" ht="15.75" customHeight="1" x14ac:dyDescent="0.25">
      <c r="A91" s="210">
        <v>43173</v>
      </c>
      <c r="B91" s="115">
        <v>180156883</v>
      </c>
      <c r="C91" s="309">
        <v>4</v>
      </c>
      <c r="D91" s="117">
        <v>421488</v>
      </c>
      <c r="E91" s="118"/>
      <c r="F91" s="120"/>
      <c r="G91" s="117"/>
      <c r="H91" s="118"/>
      <c r="I91" s="213"/>
      <c r="J91" s="117"/>
    </row>
    <row r="92" spans="1:10" ht="15.75" customHeight="1" x14ac:dyDescent="0.25">
      <c r="A92" s="210">
        <v>43174</v>
      </c>
      <c r="B92" s="115">
        <v>180156941</v>
      </c>
      <c r="C92" s="309">
        <v>16</v>
      </c>
      <c r="D92" s="117">
        <v>1388013</v>
      </c>
      <c r="E92" s="118">
        <v>180041100</v>
      </c>
      <c r="F92" s="120">
        <v>1</v>
      </c>
      <c r="G92" s="117">
        <v>101500</v>
      </c>
      <c r="H92" s="118"/>
      <c r="I92" s="213"/>
      <c r="J92" s="117"/>
    </row>
    <row r="93" spans="1:10" ht="15.75" customHeight="1" x14ac:dyDescent="0.25">
      <c r="A93" s="210">
        <v>43174</v>
      </c>
      <c r="B93" s="115">
        <v>180157008</v>
      </c>
      <c r="C93" s="309">
        <v>4</v>
      </c>
      <c r="D93" s="117">
        <v>348425</v>
      </c>
      <c r="E93" s="118"/>
      <c r="F93" s="120"/>
      <c r="G93" s="117"/>
      <c r="H93" s="118"/>
      <c r="I93" s="213"/>
      <c r="J93" s="117"/>
    </row>
    <row r="94" spans="1:10" ht="15.75" customHeight="1" x14ac:dyDescent="0.25">
      <c r="A94" s="210"/>
      <c r="B94" s="115"/>
      <c r="C94" s="309"/>
      <c r="D94" s="117"/>
      <c r="E94" s="118"/>
      <c r="F94" s="120"/>
      <c r="G94" s="117"/>
      <c r="H94" s="118"/>
      <c r="I94" s="213"/>
      <c r="J94" s="117"/>
    </row>
    <row r="95" spans="1:10" x14ac:dyDescent="0.25">
      <c r="A95" s="236"/>
      <c r="B95" s="235"/>
      <c r="C95" s="12"/>
      <c r="D95" s="237"/>
      <c r="E95" s="238"/>
      <c r="F95" s="241"/>
      <c r="G95" s="237"/>
      <c r="H95" s="238"/>
      <c r="I95" s="240"/>
      <c r="J95" s="237"/>
    </row>
    <row r="96" spans="1:10" x14ac:dyDescent="0.25">
      <c r="A96" s="236"/>
      <c r="B96" s="224" t="s">
        <v>11</v>
      </c>
      <c r="C96" s="230">
        <f>SUM(C8:C95)</f>
        <v>964</v>
      </c>
      <c r="D96" s="225">
        <f>SUM(D8:D95)</f>
        <v>98373819</v>
      </c>
      <c r="E96" s="224" t="s">
        <v>11</v>
      </c>
      <c r="F96" s="233">
        <f>SUM(F8:F95)</f>
        <v>99</v>
      </c>
      <c r="G96" s="225">
        <f>SUM(G8:G95)</f>
        <v>10076859</v>
      </c>
      <c r="H96" s="233">
        <f>SUM(H8:H95)</f>
        <v>0</v>
      </c>
      <c r="I96" s="233">
        <f>SUM(I8:I95)</f>
        <v>78593732</v>
      </c>
      <c r="J96" s="5"/>
    </row>
    <row r="97" spans="1:10" x14ac:dyDescent="0.25">
      <c r="A97" s="236"/>
      <c r="B97" s="224"/>
      <c r="C97" s="230"/>
      <c r="D97" s="225"/>
      <c r="E97" s="224"/>
      <c r="F97" s="233"/>
      <c r="G97" s="225"/>
      <c r="H97" s="233"/>
      <c r="I97" s="233"/>
      <c r="J97" s="5"/>
    </row>
    <row r="98" spans="1:10" x14ac:dyDescent="0.25">
      <c r="A98" s="226"/>
      <c r="B98" s="227"/>
      <c r="C98" s="12"/>
      <c r="D98" s="237"/>
      <c r="E98" s="224"/>
      <c r="F98" s="241"/>
      <c r="G98" s="318" t="s">
        <v>12</v>
      </c>
      <c r="H98" s="318"/>
      <c r="I98" s="240"/>
      <c r="J98" s="228">
        <f>SUM(D8:D95)</f>
        <v>98373819</v>
      </c>
    </row>
    <row r="99" spans="1:10" x14ac:dyDescent="0.25">
      <c r="A99" s="236"/>
      <c r="B99" s="235"/>
      <c r="C99" s="12"/>
      <c r="D99" s="237"/>
      <c r="E99" s="238"/>
      <c r="F99" s="241"/>
      <c r="G99" s="318" t="s">
        <v>13</v>
      </c>
      <c r="H99" s="318"/>
      <c r="I99" s="240"/>
      <c r="J99" s="228">
        <f>SUM(G8:G95)</f>
        <v>10076859</v>
      </c>
    </row>
    <row r="100" spans="1:10" x14ac:dyDescent="0.25">
      <c r="A100" s="229"/>
      <c r="B100" s="238"/>
      <c r="C100" s="12"/>
      <c r="D100" s="237"/>
      <c r="E100" s="238"/>
      <c r="F100" s="241"/>
      <c r="G100" s="318" t="s">
        <v>14</v>
      </c>
      <c r="H100" s="318"/>
      <c r="I100" s="41"/>
      <c r="J100" s="230">
        <f>J98-J99</f>
        <v>88296960</v>
      </c>
    </row>
    <row r="101" spans="1:10" x14ac:dyDescent="0.25">
      <c r="A101" s="236"/>
      <c r="B101" s="231"/>
      <c r="C101" s="12"/>
      <c r="D101" s="232"/>
      <c r="E101" s="238"/>
      <c r="F101" s="241"/>
      <c r="G101" s="318" t="s">
        <v>15</v>
      </c>
      <c r="H101" s="318"/>
      <c r="I101" s="240"/>
      <c r="J101" s="228">
        <f>SUM(H8:H95)</f>
        <v>0</v>
      </c>
    </row>
    <row r="102" spans="1:10" x14ac:dyDescent="0.25">
      <c r="A102" s="236"/>
      <c r="B102" s="231"/>
      <c r="C102" s="12"/>
      <c r="D102" s="232"/>
      <c r="E102" s="238"/>
      <c r="F102" s="241"/>
      <c r="G102" s="318" t="s">
        <v>16</v>
      </c>
      <c r="H102" s="318"/>
      <c r="I102" s="240"/>
      <c r="J102" s="228">
        <f>J100+J101</f>
        <v>88296960</v>
      </c>
    </row>
    <row r="103" spans="1:10" x14ac:dyDescent="0.25">
      <c r="A103" s="236"/>
      <c r="B103" s="231"/>
      <c r="C103" s="12"/>
      <c r="D103" s="232"/>
      <c r="E103" s="238"/>
      <c r="F103" s="241"/>
      <c r="G103" s="318" t="s">
        <v>5</v>
      </c>
      <c r="H103" s="318"/>
      <c r="I103" s="240"/>
      <c r="J103" s="228">
        <f>SUM(I8:I95)</f>
        <v>78593732</v>
      </c>
    </row>
    <row r="104" spans="1:10" x14ac:dyDescent="0.25">
      <c r="A104" s="236"/>
      <c r="B104" s="231"/>
      <c r="C104" s="12"/>
      <c r="D104" s="232"/>
      <c r="E104" s="238"/>
      <c r="F104" s="241"/>
      <c r="G104" s="318" t="s">
        <v>32</v>
      </c>
      <c r="H104" s="318"/>
      <c r="I104" s="241" t="str">
        <f>IF(J104&gt;0,"SALDO",IF(J104&lt;0,"PIUTANG",IF(J104=0,"LUNAS")))</f>
        <v>PIUTANG</v>
      </c>
      <c r="J104" s="228">
        <f>J103-J102</f>
        <v>-9703228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4:H104"/>
    <mergeCell ref="G98:H98"/>
    <mergeCell ref="G99:H99"/>
    <mergeCell ref="G100:H100"/>
    <mergeCell ref="G101:H101"/>
    <mergeCell ref="G102:H102"/>
    <mergeCell ref="G103:H103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67"/>
  <sheetViews>
    <sheetView workbookViewId="0">
      <pane ySplit="7" topLeftCell="A44" activePane="bottomLeft" state="frozen"/>
      <selection pane="bottomLeft" activeCell="E54" sqref="E5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SUM(D43:D50)</f>
        <v>4735328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J67*-1</f>
        <v>4220800</v>
      </c>
      <c r="J2" s="20"/>
      <c r="L2" s="279">
        <f>SUM(G43:G50)</f>
        <v>193376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4541952</v>
      </c>
      <c r="M3" s="219"/>
      <c r="N3" s="219"/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2">
        <v>43171</v>
      </c>
      <c r="B51" s="235">
        <v>180156637</v>
      </c>
      <c r="C51" s="241">
        <v>25</v>
      </c>
      <c r="D51" s="237">
        <v>3391150</v>
      </c>
      <c r="E51" s="238">
        <v>180041030</v>
      </c>
      <c r="F51" s="241">
        <v>4</v>
      </c>
      <c r="G51" s="237">
        <v>550200</v>
      </c>
      <c r="H51" s="240"/>
      <c r="I51" s="240"/>
      <c r="J51" s="23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2">
        <v>43172</v>
      </c>
      <c r="B52" s="235">
        <v>180156729</v>
      </c>
      <c r="C52" s="241">
        <v>7</v>
      </c>
      <c r="D52" s="237">
        <v>683638</v>
      </c>
      <c r="E52" s="238">
        <v>180041055</v>
      </c>
      <c r="F52" s="241">
        <v>2</v>
      </c>
      <c r="G52" s="237">
        <v>381150</v>
      </c>
      <c r="H52" s="240"/>
      <c r="I52" s="240"/>
      <c r="J52" s="23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2">
        <v>43173</v>
      </c>
      <c r="B53" s="235">
        <v>180156860</v>
      </c>
      <c r="C53" s="241">
        <v>1</v>
      </c>
      <c r="D53" s="237">
        <v>104563</v>
      </c>
      <c r="E53" s="238">
        <v>180041084</v>
      </c>
      <c r="F53" s="241">
        <v>2</v>
      </c>
      <c r="G53" s="237">
        <v>150325</v>
      </c>
      <c r="H53" s="240"/>
      <c r="I53" s="240"/>
      <c r="J53" s="23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2">
        <v>43174</v>
      </c>
      <c r="B54" s="235">
        <v>180156972</v>
      </c>
      <c r="C54" s="241">
        <v>9</v>
      </c>
      <c r="D54" s="237">
        <v>1126125</v>
      </c>
      <c r="E54" s="238"/>
      <c r="F54" s="241"/>
      <c r="G54" s="237"/>
      <c r="H54" s="240"/>
      <c r="I54" s="240"/>
      <c r="J54" s="23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2"/>
      <c r="B55" s="235"/>
      <c r="C55" s="241"/>
      <c r="D55" s="237"/>
      <c r="E55" s="238"/>
      <c r="F55" s="241"/>
      <c r="G55" s="237"/>
      <c r="H55" s="240"/>
      <c r="I55" s="240"/>
      <c r="J55" s="23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2"/>
      <c r="B56" s="235"/>
      <c r="C56" s="241"/>
      <c r="D56" s="237"/>
      <c r="E56" s="238"/>
      <c r="F56" s="241"/>
      <c r="G56" s="237"/>
      <c r="H56" s="240"/>
      <c r="I56" s="240"/>
      <c r="J56" s="237"/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2"/>
      <c r="B57" s="235"/>
      <c r="C57" s="241"/>
      <c r="D57" s="237"/>
      <c r="E57" s="238"/>
      <c r="F57" s="241"/>
      <c r="G57" s="237"/>
      <c r="H57" s="240"/>
      <c r="I57" s="240"/>
      <c r="J57" s="237"/>
      <c r="K57" s="219"/>
      <c r="L57" s="219"/>
      <c r="M57" s="219"/>
      <c r="N57" s="219"/>
      <c r="O57" s="219"/>
      <c r="P57" s="219"/>
      <c r="Q57" s="219"/>
      <c r="R57" s="219"/>
    </row>
    <row r="58" spans="1:18" x14ac:dyDescent="0.25">
      <c r="A58" s="162"/>
      <c r="B58" s="3"/>
      <c r="C58" s="40"/>
      <c r="D58" s="6"/>
      <c r="E58" s="7"/>
      <c r="F58" s="40"/>
      <c r="G58" s="6"/>
      <c r="H58" s="39"/>
      <c r="I58" s="39"/>
      <c r="J58" s="6"/>
    </row>
    <row r="59" spans="1:18" x14ac:dyDescent="0.25">
      <c r="A59" s="162"/>
      <c r="B59" s="8" t="s">
        <v>11</v>
      </c>
      <c r="C59" s="77">
        <f>SUM(C8:C58)</f>
        <v>340</v>
      </c>
      <c r="D59" s="9">
        <f>SUM(D8:D58)</f>
        <v>36718599</v>
      </c>
      <c r="E59" s="8" t="s">
        <v>11</v>
      </c>
      <c r="F59" s="77">
        <f>SUM(F8:F58)</f>
        <v>36</v>
      </c>
      <c r="G59" s="5">
        <f>SUM(G8:G58)</f>
        <v>13094152</v>
      </c>
      <c r="H59" s="40">
        <f>SUM(H8:H58)</f>
        <v>0</v>
      </c>
      <c r="I59" s="40">
        <f>SUM(I8:I58)</f>
        <v>19403647</v>
      </c>
      <c r="J59" s="5"/>
    </row>
    <row r="60" spans="1:18" x14ac:dyDescent="0.25">
      <c r="A60" s="162"/>
      <c r="B60" s="8"/>
      <c r="C60" s="77"/>
      <c r="D60" s="9"/>
      <c r="E60" s="8"/>
      <c r="F60" s="77"/>
      <c r="G60" s="5"/>
      <c r="H60" s="40"/>
      <c r="I60" s="40"/>
      <c r="J60" s="5"/>
    </row>
    <row r="61" spans="1:18" x14ac:dyDescent="0.25">
      <c r="A61" s="163"/>
      <c r="B61" s="11"/>
      <c r="C61" s="40"/>
      <c r="D61" s="6"/>
      <c r="E61" s="8"/>
      <c r="F61" s="40"/>
      <c r="G61" s="318" t="s">
        <v>12</v>
      </c>
      <c r="H61" s="318"/>
      <c r="I61" s="39"/>
      <c r="J61" s="13">
        <f>SUM(D8:D58)</f>
        <v>36718599</v>
      </c>
    </row>
    <row r="62" spans="1:18" x14ac:dyDescent="0.25">
      <c r="A62" s="162"/>
      <c r="B62" s="3"/>
      <c r="C62" s="40"/>
      <c r="D62" s="6"/>
      <c r="E62" s="7"/>
      <c r="F62" s="40"/>
      <c r="G62" s="318" t="s">
        <v>13</v>
      </c>
      <c r="H62" s="318"/>
      <c r="I62" s="39"/>
      <c r="J62" s="13">
        <f>SUM(G8:G58)</f>
        <v>13094152</v>
      </c>
    </row>
    <row r="63" spans="1:18" x14ac:dyDescent="0.25">
      <c r="A63" s="164"/>
      <c r="B63" s="7"/>
      <c r="C63" s="40"/>
      <c r="D63" s="6"/>
      <c r="E63" s="7"/>
      <c r="F63" s="40"/>
      <c r="G63" s="318" t="s">
        <v>14</v>
      </c>
      <c r="H63" s="318"/>
      <c r="I63" s="41"/>
      <c r="J63" s="15">
        <f>J61-J62</f>
        <v>23624447</v>
      </c>
    </row>
    <row r="64" spans="1:18" x14ac:dyDescent="0.25">
      <c r="A64" s="162"/>
      <c r="B64" s="16"/>
      <c r="C64" s="40"/>
      <c r="D64" s="17"/>
      <c r="E64" s="7"/>
      <c r="F64" s="40"/>
      <c r="G64" s="318" t="s">
        <v>15</v>
      </c>
      <c r="H64" s="318"/>
      <c r="I64" s="39"/>
      <c r="J64" s="13">
        <f>SUM(H8:H58)</f>
        <v>0</v>
      </c>
    </row>
    <row r="65" spans="1:10" x14ac:dyDescent="0.25">
      <c r="A65" s="162"/>
      <c r="B65" s="16"/>
      <c r="C65" s="40"/>
      <c r="D65" s="17"/>
      <c r="E65" s="7"/>
      <c r="F65" s="40"/>
      <c r="G65" s="318" t="s">
        <v>16</v>
      </c>
      <c r="H65" s="318"/>
      <c r="I65" s="39"/>
      <c r="J65" s="13">
        <f>J63+J64</f>
        <v>23624447</v>
      </c>
    </row>
    <row r="66" spans="1:10" x14ac:dyDescent="0.25">
      <c r="A66" s="162"/>
      <c r="B66" s="16"/>
      <c r="C66" s="40"/>
      <c r="D66" s="17"/>
      <c r="E66" s="7"/>
      <c r="F66" s="40"/>
      <c r="G66" s="318" t="s">
        <v>5</v>
      </c>
      <c r="H66" s="318"/>
      <c r="I66" s="39"/>
      <c r="J66" s="13">
        <f>SUM(I8:I58)</f>
        <v>19403647</v>
      </c>
    </row>
    <row r="67" spans="1:10" x14ac:dyDescent="0.25">
      <c r="A67" s="162"/>
      <c r="B67" s="16"/>
      <c r="C67" s="40"/>
      <c r="D67" s="17"/>
      <c r="E67" s="7"/>
      <c r="F67" s="40"/>
      <c r="G67" s="318" t="s">
        <v>32</v>
      </c>
      <c r="H67" s="318"/>
      <c r="I67" s="40" t="str">
        <f>IF(J67&gt;0,"SALDO",IF(J67&lt;0,"PIUTANG",IF(J67=0,"LUNAS")))</f>
        <v>PIUTANG</v>
      </c>
      <c r="J67" s="13">
        <f>J66-J65</f>
        <v>-4220800</v>
      </c>
    </row>
  </sheetData>
  <mergeCells count="15">
    <mergeCell ref="G66:H66"/>
    <mergeCell ref="G67:H67"/>
    <mergeCell ref="G61:H61"/>
    <mergeCell ref="G62:H62"/>
    <mergeCell ref="G63:H63"/>
    <mergeCell ref="G64:H64"/>
    <mergeCell ref="G65:H6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63"/>
  <sheetViews>
    <sheetView workbookViewId="0">
      <pane ySplit="7" topLeftCell="A237" activePane="bottomLeft" state="frozen"/>
      <selection pane="bottomLeft" activeCell="I243" sqref="I24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SUM(D234:D240)</f>
        <v>6715627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J263*-1</f>
        <v>5717690</v>
      </c>
      <c r="J2" s="218"/>
      <c r="L2" s="219">
        <f>SUM(G234:G240)</f>
        <v>699038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6016589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98">
        <v>43174</v>
      </c>
      <c r="B241" s="99">
        <v>180156918</v>
      </c>
      <c r="C241" s="100">
        <v>24</v>
      </c>
      <c r="D241" s="34">
        <v>2540825</v>
      </c>
      <c r="E241" s="101">
        <v>180041096</v>
      </c>
      <c r="F241" s="100">
        <v>1</v>
      </c>
      <c r="G241" s="34">
        <v>75075</v>
      </c>
      <c r="H241" s="102"/>
      <c r="I241" s="102"/>
      <c r="J241" s="34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98">
        <v>43174</v>
      </c>
      <c r="B242" s="99">
        <v>180156829</v>
      </c>
      <c r="C242" s="100">
        <v>2</v>
      </c>
      <c r="D242" s="34">
        <v>217963</v>
      </c>
      <c r="E242" s="101">
        <v>180041119</v>
      </c>
      <c r="F242" s="100">
        <v>5</v>
      </c>
      <c r="G242" s="34">
        <v>504263</v>
      </c>
      <c r="H242" s="102"/>
      <c r="I242" s="102"/>
      <c r="J242" s="34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98">
        <v>43174</v>
      </c>
      <c r="B243" s="99">
        <v>180156940</v>
      </c>
      <c r="C243" s="100">
        <v>4</v>
      </c>
      <c r="D243" s="34">
        <v>404513</v>
      </c>
      <c r="E243" s="101"/>
      <c r="F243" s="100"/>
      <c r="G243" s="34"/>
      <c r="H243" s="102"/>
      <c r="I243" s="102"/>
      <c r="J243" s="34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98">
        <v>43174</v>
      </c>
      <c r="B244" s="99">
        <v>180156957</v>
      </c>
      <c r="C244" s="100">
        <v>10</v>
      </c>
      <c r="D244" s="34">
        <v>936163</v>
      </c>
      <c r="E244" s="101"/>
      <c r="F244" s="100"/>
      <c r="G244" s="34"/>
      <c r="H244" s="102"/>
      <c r="I244" s="102"/>
      <c r="J244" s="34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98">
        <v>43174</v>
      </c>
      <c r="B245" s="99">
        <v>180156061</v>
      </c>
      <c r="C245" s="100">
        <v>4</v>
      </c>
      <c r="D245" s="34">
        <v>436450</v>
      </c>
      <c r="E245" s="101"/>
      <c r="F245" s="100"/>
      <c r="G245" s="34"/>
      <c r="H245" s="102"/>
      <c r="I245" s="102"/>
      <c r="J245" s="34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98">
        <v>43174</v>
      </c>
      <c r="B246" s="99">
        <v>180156973</v>
      </c>
      <c r="C246" s="100">
        <v>4</v>
      </c>
      <c r="D246" s="34">
        <v>405738</v>
      </c>
      <c r="E246" s="101"/>
      <c r="F246" s="100"/>
      <c r="G246" s="34"/>
      <c r="H246" s="102"/>
      <c r="I246" s="102"/>
      <c r="J246" s="34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98">
        <v>43174</v>
      </c>
      <c r="B247" s="99">
        <v>180157014</v>
      </c>
      <c r="C247" s="100">
        <v>7</v>
      </c>
      <c r="D247" s="34">
        <v>867213</v>
      </c>
      <c r="E247" s="101"/>
      <c r="F247" s="100"/>
      <c r="G247" s="34"/>
      <c r="H247" s="102"/>
      <c r="I247" s="102"/>
      <c r="J247" s="34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98">
        <v>43174</v>
      </c>
      <c r="B248" s="99">
        <v>180157018</v>
      </c>
      <c r="C248" s="100">
        <v>4</v>
      </c>
      <c r="D248" s="34">
        <v>488163</v>
      </c>
      <c r="E248" s="101"/>
      <c r="F248" s="100"/>
      <c r="G248" s="34"/>
      <c r="H248" s="102"/>
      <c r="I248" s="102"/>
      <c r="J248" s="34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98"/>
      <c r="B249" s="99"/>
      <c r="C249" s="100"/>
      <c r="D249" s="34"/>
      <c r="E249" s="101"/>
      <c r="F249" s="100"/>
      <c r="G249" s="34"/>
      <c r="H249" s="102"/>
      <c r="I249" s="102"/>
      <c r="J249" s="34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98"/>
      <c r="B250" s="99"/>
      <c r="C250" s="100"/>
      <c r="D250" s="34"/>
      <c r="E250" s="101"/>
      <c r="F250" s="100"/>
      <c r="G250" s="34"/>
      <c r="H250" s="102"/>
      <c r="I250" s="102"/>
      <c r="J250" s="34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98"/>
      <c r="B251" s="99"/>
      <c r="C251" s="100"/>
      <c r="D251" s="34"/>
      <c r="E251" s="101"/>
      <c r="F251" s="100"/>
      <c r="G251" s="34"/>
      <c r="H251" s="102"/>
      <c r="I251" s="102"/>
      <c r="J251" s="34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98"/>
      <c r="B252" s="99"/>
      <c r="C252" s="100"/>
      <c r="D252" s="34"/>
      <c r="E252" s="101"/>
      <c r="F252" s="100"/>
      <c r="G252" s="34"/>
      <c r="H252" s="102"/>
      <c r="I252" s="102"/>
      <c r="J252" s="34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98"/>
      <c r="B253" s="99"/>
      <c r="C253" s="100"/>
      <c r="D253" s="34"/>
      <c r="E253" s="101"/>
      <c r="F253" s="100"/>
      <c r="G253" s="34"/>
      <c r="H253" s="102"/>
      <c r="I253" s="102"/>
      <c r="J253" s="34"/>
      <c r="K253" s="138"/>
      <c r="L253" s="138"/>
      <c r="M253" s="138"/>
      <c r="N253" s="138"/>
      <c r="O253" s="138"/>
      <c r="P253" s="138"/>
      <c r="Q253" s="138"/>
      <c r="R253" s="138"/>
    </row>
    <row r="254" spans="1:18" x14ac:dyDescent="0.25">
      <c r="A254" s="236"/>
      <c r="B254" s="235"/>
      <c r="C254" s="241"/>
      <c r="D254" s="237"/>
      <c r="E254" s="238"/>
      <c r="F254" s="241"/>
      <c r="G254" s="237"/>
      <c r="H254" s="240"/>
      <c r="I254" s="240"/>
      <c r="J254" s="237"/>
    </row>
    <row r="255" spans="1:18" s="218" customFormat="1" x14ac:dyDescent="0.25">
      <c r="A255" s="227"/>
      <c r="B255" s="224" t="s">
        <v>11</v>
      </c>
      <c r="C255" s="233">
        <f>SUM(C8:C254)</f>
        <v>2542</v>
      </c>
      <c r="D255" s="225">
        <f>SUM(D8:D254)</f>
        <v>279419238</v>
      </c>
      <c r="E255" s="224" t="s">
        <v>11</v>
      </c>
      <c r="F255" s="233">
        <f>SUM(F8:F254)</f>
        <v>215</v>
      </c>
      <c r="G255" s="225">
        <f>SUM(G8:G254)</f>
        <v>23675408</v>
      </c>
      <c r="H255" s="233">
        <f>SUM(H8:H254)</f>
        <v>0</v>
      </c>
      <c r="I255" s="233">
        <f>SUM(I8:I254)</f>
        <v>250026140</v>
      </c>
      <c r="J255" s="225"/>
      <c r="K255" s="220"/>
      <c r="L255" s="220"/>
      <c r="M255" s="220"/>
      <c r="N255" s="220"/>
      <c r="O255" s="220"/>
      <c r="P255" s="220"/>
      <c r="Q255" s="220"/>
      <c r="R255" s="220"/>
    </row>
    <row r="256" spans="1:18" s="218" customFormat="1" x14ac:dyDescent="0.25">
      <c r="A256" s="227"/>
      <c r="B256" s="224"/>
      <c r="C256" s="233"/>
      <c r="D256" s="225"/>
      <c r="E256" s="224"/>
      <c r="F256" s="233"/>
      <c r="G256" s="225"/>
      <c r="H256" s="233"/>
      <c r="I256" s="233"/>
      <c r="J256" s="225"/>
      <c r="K256" s="220"/>
      <c r="M256" s="220"/>
      <c r="N256" s="220"/>
      <c r="O256" s="220"/>
      <c r="P256" s="220"/>
      <c r="Q256" s="220"/>
      <c r="R256" s="220"/>
    </row>
    <row r="257" spans="1:18" x14ac:dyDescent="0.25">
      <c r="A257" s="226"/>
      <c r="B257" s="227"/>
      <c r="C257" s="241"/>
      <c r="D257" s="237"/>
      <c r="E257" s="224"/>
      <c r="F257" s="241"/>
      <c r="G257" s="333" t="s">
        <v>12</v>
      </c>
      <c r="H257" s="334"/>
      <c r="I257" s="237"/>
      <c r="J257" s="228">
        <f>SUM(D8:D254)</f>
        <v>279419238</v>
      </c>
      <c r="P257" s="220"/>
      <c r="Q257" s="220"/>
      <c r="R257" s="234"/>
    </row>
    <row r="258" spans="1:18" x14ac:dyDescent="0.25">
      <c r="A258" s="236"/>
      <c r="B258" s="235"/>
      <c r="C258" s="241"/>
      <c r="D258" s="237"/>
      <c r="E258" s="238"/>
      <c r="F258" s="241"/>
      <c r="G258" s="333" t="s">
        <v>13</v>
      </c>
      <c r="H258" s="334"/>
      <c r="I258" s="238"/>
      <c r="J258" s="228">
        <f>SUM(G8:G254)</f>
        <v>23675408</v>
      </c>
      <c r="R258" s="234"/>
    </row>
    <row r="259" spans="1:18" x14ac:dyDescent="0.25">
      <c r="A259" s="229"/>
      <c r="B259" s="238"/>
      <c r="C259" s="241"/>
      <c r="D259" s="237"/>
      <c r="E259" s="238"/>
      <c r="F259" s="241"/>
      <c r="G259" s="333" t="s">
        <v>14</v>
      </c>
      <c r="H259" s="334"/>
      <c r="I259" s="230"/>
      <c r="J259" s="230">
        <f>J257-J258</f>
        <v>255743830</v>
      </c>
      <c r="L259" s="220"/>
      <c r="R259" s="234"/>
    </row>
    <row r="260" spans="1:18" x14ac:dyDescent="0.25">
      <c r="A260" s="236"/>
      <c r="B260" s="231"/>
      <c r="C260" s="241"/>
      <c r="D260" s="232"/>
      <c r="E260" s="238"/>
      <c r="F260" s="241"/>
      <c r="G260" s="333" t="s">
        <v>15</v>
      </c>
      <c r="H260" s="334"/>
      <c r="I260" s="238"/>
      <c r="J260" s="228">
        <f>SUM(H8:H254)</f>
        <v>0</v>
      </c>
      <c r="R260" s="234"/>
    </row>
    <row r="261" spans="1:18" x14ac:dyDescent="0.25">
      <c r="A261" s="236"/>
      <c r="B261" s="231"/>
      <c r="C261" s="241"/>
      <c r="D261" s="232"/>
      <c r="E261" s="238"/>
      <c r="F261" s="241"/>
      <c r="G261" s="333" t="s">
        <v>16</v>
      </c>
      <c r="H261" s="334"/>
      <c r="I261" s="238"/>
      <c r="J261" s="228">
        <f>J259+J260</f>
        <v>255743830</v>
      </c>
      <c r="R261" s="234"/>
    </row>
    <row r="262" spans="1:18" x14ac:dyDescent="0.25">
      <c r="A262" s="236"/>
      <c r="B262" s="231"/>
      <c r="C262" s="241"/>
      <c r="D262" s="232"/>
      <c r="E262" s="238"/>
      <c r="F262" s="241"/>
      <c r="G262" s="333" t="s">
        <v>5</v>
      </c>
      <c r="H262" s="334"/>
      <c r="I262" s="238"/>
      <c r="J262" s="228">
        <f>SUM(I8:I254)</f>
        <v>250026140</v>
      </c>
      <c r="R262" s="234"/>
    </row>
    <row r="263" spans="1:18" x14ac:dyDescent="0.25">
      <c r="A263" s="236"/>
      <c r="B263" s="231"/>
      <c r="C263" s="241"/>
      <c r="D263" s="232"/>
      <c r="E263" s="238"/>
      <c r="F263" s="241"/>
      <c r="G263" s="333" t="s">
        <v>32</v>
      </c>
      <c r="H263" s="334"/>
      <c r="I263" s="235" t="str">
        <f>IF(J263&gt;0,"SALDO",IF(J263&lt;0,"PIUTANG",IF(J263=0,"LUNAS")))</f>
        <v>PIUTANG</v>
      </c>
      <c r="J263" s="228">
        <f>J262-J261</f>
        <v>-5717690</v>
      </c>
      <c r="R263" s="234"/>
    </row>
  </sheetData>
  <mergeCells count="13">
    <mergeCell ref="G263:H263"/>
    <mergeCell ref="G257:H257"/>
    <mergeCell ref="G258:H258"/>
    <mergeCell ref="G259:H259"/>
    <mergeCell ref="G260:H260"/>
    <mergeCell ref="G261:H261"/>
    <mergeCell ref="G262:H26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19"/>
  <sheetViews>
    <sheetView workbookViewId="0">
      <pane ySplit="6" topLeftCell="A193" activePane="bottomLeft" state="frozen"/>
      <selection pane="bottomLeft" activeCell="E197" sqref="E19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J218*-1</f>
        <v>2332488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36">
        <v>43174</v>
      </c>
      <c r="B197" s="235">
        <v>180156914</v>
      </c>
      <c r="C197" s="241">
        <v>9</v>
      </c>
      <c r="D197" s="34">
        <v>708488</v>
      </c>
      <c r="E197" s="238">
        <v>180041089</v>
      </c>
      <c r="F197" s="241">
        <v>8</v>
      </c>
      <c r="G197" s="237">
        <v>883138</v>
      </c>
      <c r="H197" s="238"/>
      <c r="I197" s="240"/>
      <c r="J197" s="237"/>
      <c r="K197" s="234"/>
      <c r="L197" s="234"/>
      <c r="M197" s="234"/>
      <c r="N197" s="234"/>
      <c r="O197" s="234"/>
      <c r="P197" s="234"/>
    </row>
    <row r="198" spans="1:16" x14ac:dyDescent="0.25">
      <c r="A198" s="236">
        <v>43174</v>
      </c>
      <c r="B198" s="235">
        <v>180156938</v>
      </c>
      <c r="C198" s="241">
        <v>16</v>
      </c>
      <c r="D198" s="34">
        <v>1445850</v>
      </c>
      <c r="E198" s="238"/>
      <c r="F198" s="241"/>
      <c r="G198" s="237"/>
      <c r="H198" s="238"/>
      <c r="I198" s="240"/>
      <c r="J198" s="237"/>
      <c r="K198" s="234"/>
      <c r="L198" s="234"/>
      <c r="M198" s="234"/>
      <c r="N198" s="234"/>
      <c r="O198" s="234"/>
      <c r="P198" s="234"/>
    </row>
    <row r="199" spans="1:16" x14ac:dyDescent="0.25">
      <c r="A199" s="236">
        <v>43174</v>
      </c>
      <c r="B199" s="235">
        <v>180156986</v>
      </c>
      <c r="C199" s="241">
        <v>7</v>
      </c>
      <c r="D199" s="34">
        <v>718375</v>
      </c>
      <c r="E199" s="238"/>
      <c r="F199" s="241"/>
      <c r="G199" s="237"/>
      <c r="H199" s="238"/>
      <c r="I199" s="240"/>
      <c r="J199" s="237"/>
      <c r="K199" s="234"/>
      <c r="L199" s="234"/>
      <c r="M199" s="234"/>
      <c r="N199" s="234"/>
      <c r="O199" s="234"/>
      <c r="P199" s="234"/>
    </row>
    <row r="200" spans="1:16" x14ac:dyDescent="0.25">
      <c r="A200" s="236">
        <v>43174</v>
      </c>
      <c r="B200" s="235">
        <v>180156703</v>
      </c>
      <c r="C200" s="241">
        <v>3</v>
      </c>
      <c r="D200" s="34">
        <v>198625</v>
      </c>
      <c r="E200" s="238"/>
      <c r="F200" s="241"/>
      <c r="G200" s="237"/>
      <c r="H200" s="238"/>
      <c r="I200" s="240"/>
      <c r="J200" s="237"/>
      <c r="K200" s="234"/>
      <c r="L200" s="234"/>
      <c r="M200" s="234"/>
      <c r="N200" s="234"/>
      <c r="O200" s="234"/>
      <c r="P200" s="234"/>
    </row>
    <row r="201" spans="1:16" x14ac:dyDescent="0.25">
      <c r="A201" s="236">
        <v>43174</v>
      </c>
      <c r="B201" s="235">
        <v>180157004</v>
      </c>
      <c r="C201" s="241">
        <v>1</v>
      </c>
      <c r="D201" s="34">
        <v>47163</v>
      </c>
      <c r="E201" s="238"/>
      <c r="F201" s="241"/>
      <c r="G201" s="237"/>
      <c r="H201" s="238"/>
      <c r="I201" s="240"/>
      <c r="J201" s="237"/>
      <c r="K201" s="234"/>
      <c r="L201" s="234"/>
      <c r="M201" s="234"/>
      <c r="N201" s="234"/>
      <c r="O201" s="234"/>
      <c r="P201" s="234"/>
    </row>
    <row r="202" spans="1:16" x14ac:dyDescent="0.25">
      <c r="A202" s="236">
        <v>43174</v>
      </c>
      <c r="B202" s="235">
        <v>180157016</v>
      </c>
      <c r="C202" s="241">
        <v>1</v>
      </c>
      <c r="D202" s="34">
        <v>97125</v>
      </c>
      <c r="E202" s="238"/>
      <c r="F202" s="241"/>
      <c r="G202" s="237"/>
      <c r="H202" s="238"/>
      <c r="I202" s="240"/>
      <c r="J202" s="237"/>
      <c r="K202" s="234"/>
      <c r="L202" s="234"/>
      <c r="M202" s="234"/>
      <c r="N202" s="234"/>
      <c r="O202" s="234"/>
      <c r="P202" s="234"/>
    </row>
    <row r="203" spans="1:16" x14ac:dyDescent="0.25">
      <c r="A203" s="236"/>
      <c r="B203" s="235"/>
      <c r="C203" s="241"/>
      <c r="D203" s="34"/>
      <c r="E203" s="238"/>
      <c r="F203" s="241"/>
      <c r="G203" s="237"/>
      <c r="H203" s="238"/>
      <c r="I203" s="240"/>
      <c r="J203" s="237"/>
      <c r="K203" s="234"/>
      <c r="L203" s="234"/>
      <c r="M203" s="234"/>
      <c r="N203" s="234"/>
      <c r="O203" s="234"/>
      <c r="P203" s="234"/>
    </row>
    <row r="204" spans="1:16" x14ac:dyDescent="0.25">
      <c r="A204" s="236"/>
      <c r="B204" s="235"/>
      <c r="C204" s="241"/>
      <c r="D204" s="34"/>
      <c r="E204" s="238"/>
      <c r="F204" s="241"/>
      <c r="G204" s="237"/>
      <c r="H204" s="238"/>
      <c r="I204" s="240"/>
      <c r="J204" s="237"/>
      <c r="K204" s="234"/>
      <c r="L204" s="234"/>
      <c r="M204" s="234"/>
      <c r="N204" s="234"/>
      <c r="O204" s="234"/>
      <c r="P204" s="234"/>
    </row>
    <row r="205" spans="1:16" x14ac:dyDescent="0.25">
      <c r="A205" s="236"/>
      <c r="B205" s="235"/>
      <c r="C205" s="241"/>
      <c r="D205" s="34"/>
      <c r="E205" s="238"/>
      <c r="F205" s="241"/>
      <c r="G205" s="237"/>
      <c r="H205" s="238"/>
      <c r="I205" s="240"/>
      <c r="J205" s="237"/>
      <c r="K205" s="234"/>
      <c r="L205" s="234"/>
      <c r="M205" s="234"/>
      <c r="N205" s="234"/>
      <c r="O205" s="234"/>
      <c r="P205" s="234"/>
    </row>
    <row r="206" spans="1:16" x14ac:dyDescent="0.25">
      <c r="A206" s="236"/>
      <c r="B206" s="235"/>
      <c r="C206" s="241"/>
      <c r="D206" s="34"/>
      <c r="E206" s="238"/>
      <c r="F206" s="241"/>
      <c r="G206" s="237"/>
      <c r="H206" s="238"/>
      <c r="I206" s="240"/>
      <c r="J206" s="237"/>
      <c r="K206" s="234"/>
      <c r="L206" s="234"/>
      <c r="M206" s="234"/>
      <c r="N206" s="234"/>
      <c r="O206" s="234"/>
      <c r="P206" s="234"/>
    </row>
    <row r="207" spans="1:16" x14ac:dyDescent="0.25">
      <c r="A207" s="236"/>
      <c r="B207" s="235"/>
      <c r="C207" s="241"/>
      <c r="D207" s="34"/>
      <c r="E207" s="238"/>
      <c r="F207" s="241"/>
      <c r="G207" s="237"/>
      <c r="H207" s="238"/>
      <c r="I207" s="240"/>
      <c r="J207" s="237"/>
      <c r="K207" s="234"/>
      <c r="L207" s="234"/>
      <c r="M207" s="234"/>
      <c r="N207" s="234"/>
      <c r="O207" s="234"/>
      <c r="P207" s="234"/>
    </row>
    <row r="208" spans="1:16" x14ac:dyDescent="0.25">
      <c r="A208" s="236"/>
      <c r="B208" s="235"/>
      <c r="C208" s="241"/>
      <c r="D208" s="34"/>
      <c r="E208" s="238"/>
      <c r="F208" s="241"/>
      <c r="G208" s="237"/>
      <c r="H208" s="238"/>
      <c r="I208" s="240"/>
      <c r="J208" s="237"/>
      <c r="K208" s="234"/>
      <c r="L208" s="234"/>
      <c r="M208" s="234"/>
      <c r="N208" s="234"/>
      <c r="O208" s="234"/>
      <c r="P208" s="234"/>
    </row>
    <row r="209" spans="1:16" x14ac:dyDescent="0.25">
      <c r="A209" s="236"/>
      <c r="B209" s="235"/>
      <c r="C209" s="241"/>
      <c r="D209" s="34"/>
      <c r="E209" s="238"/>
      <c r="F209" s="241"/>
      <c r="G209" s="237"/>
      <c r="H209" s="238"/>
      <c r="I209" s="240"/>
      <c r="J209" s="237"/>
      <c r="K209" s="234"/>
      <c r="L209" s="234"/>
      <c r="M209" s="234"/>
      <c r="N209" s="234"/>
      <c r="O209" s="234"/>
      <c r="P209" s="234"/>
    </row>
    <row r="210" spans="1:16" x14ac:dyDescent="0.25">
      <c r="A210" s="236"/>
      <c r="B210" s="224" t="s">
        <v>11</v>
      </c>
      <c r="C210" s="233">
        <f>SUM(C7:C209)</f>
        <v>1348</v>
      </c>
      <c r="D210" s="225">
        <f>SUM(D7:D209)</f>
        <v>128783510</v>
      </c>
      <c r="E210" s="224" t="s">
        <v>11</v>
      </c>
      <c r="F210" s="233">
        <f>SUM(F7:F209)</f>
        <v>260</v>
      </c>
      <c r="G210" s="225">
        <f>SUM(G7:G209)</f>
        <v>27249522</v>
      </c>
      <c r="H210" s="225">
        <f>SUM(H7:H209)</f>
        <v>0</v>
      </c>
      <c r="I210" s="233">
        <f>SUM(I7:I209)</f>
        <v>99201500</v>
      </c>
      <c r="J210" s="5"/>
      <c r="K210" s="234"/>
      <c r="L210" s="234"/>
      <c r="M210" s="234"/>
      <c r="N210" s="234"/>
      <c r="O210" s="234"/>
      <c r="P210" s="234"/>
    </row>
    <row r="211" spans="1:16" x14ac:dyDescent="0.25">
      <c r="A211" s="236"/>
      <c r="B211" s="224"/>
      <c r="C211" s="233"/>
      <c r="D211" s="225"/>
      <c r="E211" s="224"/>
      <c r="F211" s="233"/>
      <c r="G211" s="5"/>
      <c r="H211" s="235"/>
      <c r="I211" s="241"/>
      <c r="J211" s="5"/>
      <c r="K211" s="234"/>
      <c r="L211" s="234"/>
      <c r="M211" s="234"/>
      <c r="N211" s="234"/>
      <c r="O211" s="234"/>
      <c r="P211" s="234"/>
    </row>
    <row r="212" spans="1:16" x14ac:dyDescent="0.25">
      <c r="A212" s="236"/>
      <c r="B212" s="227"/>
      <c r="C212" s="241"/>
      <c r="D212" s="237"/>
      <c r="E212" s="224"/>
      <c r="F212" s="241"/>
      <c r="G212" s="318" t="s">
        <v>12</v>
      </c>
      <c r="H212" s="318"/>
      <c r="I212" s="240"/>
      <c r="J212" s="228">
        <f>SUM(D7:D209)</f>
        <v>128783510</v>
      </c>
      <c r="K212" s="234"/>
      <c r="L212" s="234"/>
      <c r="M212" s="234"/>
      <c r="N212" s="234"/>
      <c r="O212" s="234"/>
      <c r="P212" s="234"/>
    </row>
    <row r="213" spans="1:16" x14ac:dyDescent="0.25">
      <c r="A213" s="226"/>
      <c r="B213" s="235"/>
      <c r="C213" s="241"/>
      <c r="D213" s="237"/>
      <c r="E213" s="238"/>
      <c r="F213" s="241"/>
      <c r="G213" s="318" t="s">
        <v>13</v>
      </c>
      <c r="H213" s="318"/>
      <c r="I213" s="240"/>
      <c r="J213" s="228">
        <f>SUM(G7:G209)</f>
        <v>27249522</v>
      </c>
      <c r="K213" s="234"/>
      <c r="L213" s="234"/>
      <c r="M213" s="234"/>
      <c r="N213" s="234"/>
      <c r="O213" s="234"/>
      <c r="P213" s="234"/>
    </row>
    <row r="214" spans="1:16" x14ac:dyDescent="0.25">
      <c r="A214" s="236"/>
      <c r="B214" s="238"/>
      <c r="C214" s="241"/>
      <c r="D214" s="237"/>
      <c r="E214" s="238"/>
      <c r="F214" s="241"/>
      <c r="G214" s="318" t="s">
        <v>14</v>
      </c>
      <c r="H214" s="318"/>
      <c r="I214" s="41"/>
      <c r="J214" s="230">
        <f>J212-J213</f>
        <v>101533988</v>
      </c>
      <c r="K214" s="234"/>
      <c r="L214" s="234"/>
      <c r="M214" s="234"/>
      <c r="N214" s="234"/>
      <c r="O214" s="234"/>
      <c r="P214" s="234"/>
    </row>
    <row r="215" spans="1:16" x14ac:dyDescent="0.25">
      <c r="A215" s="229"/>
      <c r="B215" s="231"/>
      <c r="C215" s="241"/>
      <c r="D215" s="232"/>
      <c r="E215" s="238"/>
      <c r="F215" s="241"/>
      <c r="G215" s="318" t="s">
        <v>15</v>
      </c>
      <c r="H215" s="318"/>
      <c r="I215" s="240"/>
      <c r="J215" s="228">
        <f>SUM(H7:H209)</f>
        <v>0</v>
      </c>
      <c r="K215" s="234"/>
      <c r="L215" s="234"/>
      <c r="M215" s="234"/>
      <c r="N215" s="234"/>
      <c r="O215" s="234"/>
      <c r="P215" s="234"/>
    </row>
    <row r="216" spans="1:16" x14ac:dyDescent="0.25">
      <c r="A216" s="236"/>
      <c r="B216" s="231"/>
      <c r="C216" s="241"/>
      <c r="D216" s="232"/>
      <c r="E216" s="238"/>
      <c r="F216" s="241"/>
      <c r="G216" s="318" t="s">
        <v>16</v>
      </c>
      <c r="H216" s="318"/>
      <c r="I216" s="240"/>
      <c r="J216" s="228">
        <f>J214+J215</f>
        <v>101533988</v>
      </c>
      <c r="K216" s="234"/>
      <c r="L216" s="234"/>
      <c r="M216" s="234"/>
      <c r="N216" s="234"/>
      <c r="O216" s="234"/>
      <c r="P216" s="234"/>
    </row>
    <row r="217" spans="1:16" x14ac:dyDescent="0.25">
      <c r="A217" s="236"/>
      <c r="B217" s="231"/>
      <c r="C217" s="241"/>
      <c r="D217" s="232"/>
      <c r="E217" s="238"/>
      <c r="F217" s="241"/>
      <c r="G217" s="318" t="s">
        <v>5</v>
      </c>
      <c r="H217" s="318"/>
      <c r="I217" s="240"/>
      <c r="J217" s="228">
        <f>SUM(I7:I209)</f>
        <v>99201500</v>
      </c>
      <c r="K217" s="234"/>
      <c r="L217" s="234"/>
      <c r="M217" s="234"/>
      <c r="N217" s="234"/>
      <c r="O217" s="234"/>
      <c r="P217" s="234"/>
    </row>
    <row r="218" spans="1:16" x14ac:dyDescent="0.25">
      <c r="A218" s="236"/>
      <c r="B218" s="231"/>
      <c r="C218" s="241"/>
      <c r="D218" s="232"/>
      <c r="E218" s="238"/>
      <c r="F218" s="241"/>
      <c r="G218" s="318" t="s">
        <v>32</v>
      </c>
      <c r="H218" s="318"/>
      <c r="I218" s="241" t="str">
        <f>IF(J218&gt;0,"SALDO",IF(J218&lt;0,"PIUTANG",IF(J218=0,"LUNAS")))</f>
        <v>PIUTANG</v>
      </c>
      <c r="J218" s="228">
        <f>J217-J216</f>
        <v>-2332488</v>
      </c>
      <c r="K218" s="234"/>
      <c r="L218" s="234"/>
      <c r="M218" s="234"/>
      <c r="N218" s="234"/>
      <c r="O218" s="234"/>
      <c r="P218" s="234"/>
    </row>
    <row r="219" spans="1:16" x14ac:dyDescent="0.25">
      <c r="A219" s="236"/>
      <c r="K219" s="234"/>
      <c r="L219" s="234"/>
      <c r="M219" s="234"/>
      <c r="N219" s="234"/>
      <c r="O219" s="234"/>
      <c r="P219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18:H218"/>
    <mergeCell ref="G212:H212"/>
    <mergeCell ref="G213:H213"/>
    <mergeCell ref="G214:H214"/>
    <mergeCell ref="G215:H215"/>
    <mergeCell ref="G216:H216"/>
    <mergeCell ref="G217:H217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7" activePane="bottomLeft" state="frozen"/>
      <selection pane="bottomLeft" activeCell="H23" sqref="H2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1"/>
  <sheetViews>
    <sheetView workbookViewId="0">
      <pane ySplit="7" topLeftCell="A8" activePane="bottomLeft" state="frozen"/>
      <selection pane="bottomLeft" activeCell="B20" sqref="B2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J31*-1</f>
        <v>-123200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x14ac:dyDescent="0.25">
      <c r="A22" s="4"/>
      <c r="B22" s="3"/>
      <c r="C22" s="40"/>
      <c r="D22" s="6"/>
      <c r="E22" s="7"/>
      <c r="F22" s="3"/>
      <c r="G22" s="6"/>
      <c r="H22" s="39"/>
      <c r="I22" s="39"/>
      <c r="J22" s="6"/>
      <c r="M22" s="37"/>
    </row>
    <row r="23" spans="1:17" x14ac:dyDescent="0.25">
      <c r="A23" s="4"/>
      <c r="B23" s="8" t="s">
        <v>11</v>
      </c>
      <c r="C23" s="77">
        <f>SUM(C8:C22)</f>
        <v>66</v>
      </c>
      <c r="D23" s="9"/>
      <c r="E23" s="8" t="s">
        <v>11</v>
      </c>
      <c r="F23" s="8">
        <f>SUM(F8:F22)</f>
        <v>14</v>
      </c>
      <c r="G23" s="5"/>
      <c r="H23" s="40"/>
      <c r="I23" s="40"/>
      <c r="J23" s="5"/>
      <c r="M23" s="37"/>
    </row>
    <row r="24" spans="1:17" x14ac:dyDescent="0.25">
      <c r="A24" s="4"/>
      <c r="B24" s="8"/>
      <c r="C24" s="77"/>
      <c r="D24" s="9"/>
      <c r="E24" s="8"/>
      <c r="F24" s="8"/>
      <c r="G24" s="32"/>
      <c r="H24" s="52"/>
      <c r="I24" s="40"/>
      <c r="J24" s="5"/>
      <c r="M24" s="37"/>
    </row>
    <row r="25" spans="1:17" x14ac:dyDescent="0.25">
      <c r="A25" s="10"/>
      <c r="B25" s="11"/>
      <c r="C25" s="40"/>
      <c r="D25" s="6"/>
      <c r="E25" s="8"/>
      <c r="F25" s="3"/>
      <c r="G25" s="318" t="s">
        <v>12</v>
      </c>
      <c r="H25" s="318"/>
      <c r="I25" s="39"/>
      <c r="J25" s="13">
        <f>SUM(D8:D22)</f>
        <v>7277203</v>
      </c>
      <c r="M25" s="37"/>
    </row>
    <row r="26" spans="1:17" x14ac:dyDescent="0.25">
      <c r="A26" s="4"/>
      <c r="B26" s="3"/>
      <c r="C26" s="40"/>
      <c r="D26" s="6"/>
      <c r="E26" s="7"/>
      <c r="F26" s="3"/>
      <c r="G26" s="318" t="s">
        <v>13</v>
      </c>
      <c r="H26" s="318"/>
      <c r="I26" s="39"/>
      <c r="J26" s="13">
        <f>SUM(G8:G22)</f>
        <v>1412600</v>
      </c>
      <c r="M26" s="37"/>
    </row>
    <row r="27" spans="1:17" x14ac:dyDescent="0.25">
      <c r="A27" s="14"/>
      <c r="B27" s="7"/>
      <c r="C27" s="40"/>
      <c r="D27" s="6"/>
      <c r="E27" s="7"/>
      <c r="F27" s="3"/>
      <c r="G27" s="318" t="s">
        <v>14</v>
      </c>
      <c r="H27" s="318"/>
      <c r="I27" s="41"/>
      <c r="J27" s="15">
        <f>J25-J26</f>
        <v>5864603</v>
      </c>
      <c r="M27" s="37"/>
    </row>
    <row r="28" spans="1:17" x14ac:dyDescent="0.25">
      <c r="A28" s="4"/>
      <c r="B28" s="16"/>
      <c r="C28" s="40"/>
      <c r="D28" s="17"/>
      <c r="E28" s="7"/>
      <c r="F28" s="3"/>
      <c r="G28" s="318" t="s">
        <v>15</v>
      </c>
      <c r="H28" s="318"/>
      <c r="I28" s="39"/>
      <c r="J28" s="13">
        <f>SUM(H8:H23)</f>
        <v>0</v>
      </c>
      <c r="M28" s="37"/>
    </row>
    <row r="29" spans="1:17" x14ac:dyDescent="0.25">
      <c r="A29" s="4"/>
      <c r="B29" s="16"/>
      <c r="C29" s="40"/>
      <c r="D29" s="17"/>
      <c r="E29" s="7"/>
      <c r="F29" s="3"/>
      <c r="G29" s="318" t="s">
        <v>16</v>
      </c>
      <c r="H29" s="318"/>
      <c r="I29" s="39"/>
      <c r="J29" s="13">
        <f>J27+J28</f>
        <v>5864603</v>
      </c>
      <c r="M29" s="37"/>
    </row>
    <row r="30" spans="1:17" x14ac:dyDescent="0.25">
      <c r="A30" s="4"/>
      <c r="B30" s="16"/>
      <c r="C30" s="40"/>
      <c r="D30" s="17"/>
      <c r="E30" s="7"/>
      <c r="F30" s="3"/>
      <c r="G30" s="318" t="s">
        <v>5</v>
      </c>
      <c r="H30" s="318"/>
      <c r="I30" s="39"/>
      <c r="J30" s="13">
        <f>SUM(I8:I23)</f>
        <v>5987803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18" t="s">
        <v>32</v>
      </c>
      <c r="H31" s="318"/>
      <c r="I31" s="40" t="str">
        <f>IF(J31&gt;0,"SALDO",IF(J31&lt;0,"PIUTANG",IF(J31=0,"LUNAS")))</f>
        <v>SALDO</v>
      </c>
      <c r="J31" s="13">
        <f>J30-J29</f>
        <v>123200</v>
      </c>
      <c r="M3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H16" sqref="H16:H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3901025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148</v>
      </c>
      <c r="D16" s="9"/>
      <c r="E16" s="8" t="s">
        <v>11</v>
      </c>
      <c r="F16" s="8">
        <f>SUM(F8:F15)</f>
        <v>21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16712676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2584651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14128025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14128025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10227000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-3901025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41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5" sqref="J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43171</v>
      </c>
      <c r="C5" s="284">
        <f>'Taufik ST'!I2</f>
        <v>9703228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43171</v>
      </c>
      <c r="C6" s="284">
        <f>'Indra Fashion'!I2</f>
        <v>4220800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43174</v>
      </c>
      <c r="C7" s="284">
        <f>Atlantis!I2</f>
        <v>2332488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43174</v>
      </c>
      <c r="C8" s="284">
        <f>Bandros!I2</f>
        <v>5717690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43172</v>
      </c>
      <c r="C16" s="284">
        <f>'Agus A'!I2</f>
        <v>3901025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35749383.5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2018-03-15T11:18:41Z</dcterms:modified>
</cp:coreProperties>
</file>