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8685" windowWidth="4095" windowHeight="1170" tabRatio="874" activeTab="14"/>
  </bookViews>
  <sheets>
    <sheet name="Taufik ST" sheetId="54" r:id="rId1"/>
    <sheet name="Indra Fashion" sheetId="2" r:id="rId2"/>
    <sheet name="Bandros" sheetId="49" r:id="rId3"/>
    <sheet name="Atlantis" sheetId="53" r:id="rId4"/>
    <sheet name="AnipAssunah" sheetId="35" r:id="rId5"/>
    <sheet name="Yanyan" sheetId="12" r:id="rId6"/>
    <sheet name="Agus A" sheetId="32" r:id="rId7"/>
    <sheet name="Imas" sheetId="18" r:id="rId8"/>
    <sheet name="Sofya" sheetId="16" r:id="rId9"/>
    <sheet name="Jarkasih" sheetId="19" r:id="rId10"/>
    <sheet name="Bambang" sheetId="30" r:id="rId11"/>
    <sheet name="Ghaisan" sheetId="20" r:id="rId12"/>
    <sheet name="PM" sheetId="4" r:id="rId13"/>
    <sheet name="LATIF" sheetId="29" r:id="rId14"/>
    <sheet name="Laporan" sheetId="15" r:id="rId15"/>
    <sheet name="Sheet3" sheetId="5" r:id="rId16"/>
    <sheet name="PYK" sheetId="21" r:id="rId17"/>
    <sheet name="Anang" sheetId="34" r:id="rId18"/>
    <sheet name="BOJES" sheetId="50" r:id="rId19"/>
    <sheet name="Aneka" sheetId="6" r:id="rId20"/>
    <sheet name="Okris" sheetId="33" r:id="rId21"/>
    <sheet name="Widya" sheetId="25" r:id="rId22"/>
    <sheet name="Aspuri" sheetId="11" r:id="rId23"/>
    <sheet name="Sambas" sheetId="40" r:id="rId24"/>
    <sheet name="Gafur" sheetId="46" r:id="rId25"/>
    <sheet name="Dudung" sheetId="41" r:id="rId26"/>
    <sheet name="Dadang S" sheetId="38" r:id="rId27"/>
    <sheet name="Heni" sheetId="42" r:id="rId28"/>
    <sheet name="Kusno" sheetId="39" r:id="rId29"/>
    <sheet name="ANDI" sheetId="47" r:id="rId30"/>
    <sheet name="Nina" sheetId="17" r:id="rId31"/>
    <sheet name="Arif Rah" sheetId="13" r:id="rId32"/>
    <sheet name="ARVAN" sheetId="48" r:id="rId33"/>
    <sheet name="Sheet5" sheetId="27" r:id="rId34"/>
    <sheet name="Dadang" sheetId="14" r:id="rId35"/>
    <sheet name="Sheet2" sheetId="9" r:id="rId36"/>
    <sheet name="Sheet1" sheetId="28" r:id="rId37"/>
    <sheet name="Sheet4" sheetId="45" r:id="rId38"/>
  </sheets>
  <definedNames>
    <definedName name="_xlnm.Print_Area" localSheetId="29">ANDI!$A$1:$J$38</definedName>
    <definedName name="_xlnm.Print_Area" localSheetId="32">ARVAN!$A$1:$J$38</definedName>
    <definedName name="_xlnm.Print_Area" localSheetId="3">Atlantis!$L$52:$M$67</definedName>
    <definedName name="_xlnm.Print_Area" localSheetId="10">Bambang!$M$41:$P$53</definedName>
    <definedName name="_xlnm.Print_Area" localSheetId="2">Bandros!$L$265:$M$348</definedName>
    <definedName name="_xlnm.Print_Area" localSheetId="18">BOJES!$A$1:$J$38</definedName>
    <definedName name="_xlnm.Print_Area" localSheetId="11">Ghaisan!$A$1:$J$126</definedName>
    <definedName name="_xlnm.Print_Area" localSheetId="1">'Indra Fashion'!$A$1:$J$7</definedName>
    <definedName name="_xlnm.Print_Area" localSheetId="9">Jarkasih!$A$1:$J$50</definedName>
    <definedName name="_xlnm.Print_Area" localSheetId="14">Laporan!$A$1:$C$21</definedName>
    <definedName name="_xlnm.Print_Area" localSheetId="12">PM!$A$1:$J$95</definedName>
    <definedName name="_xlnm.Print_Area" localSheetId="35">Sheet2!$A$4:$J$71</definedName>
    <definedName name="_xlnm.Print_Area" localSheetId="15">Sheet3!$A$1:$J$37</definedName>
    <definedName name="_xlnm.Print_Area" localSheetId="33">Sheet5!$A$4:$J$72</definedName>
    <definedName name="_xlnm.Print_Area" localSheetId="0">'Taufik ST'!$A$5:$J$128</definedName>
    <definedName name="_xlnm.Print_Area" localSheetId="21">Widya!$A$1:$J$25</definedName>
  </definedNames>
  <calcPr calcId="144525"/>
</workbook>
</file>

<file path=xl/calcChain.xml><?xml version="1.0" encoding="utf-8"?>
<calcChain xmlns="http://schemas.openxmlformats.org/spreadsheetml/2006/main">
  <c r="L2" i="49" l="1"/>
  <c r="L1" i="49"/>
  <c r="C10" i="15" l="1"/>
  <c r="L2" i="2" l="1"/>
  <c r="L1" i="2"/>
  <c r="L2" i="54"/>
  <c r="L1" i="54"/>
  <c r="C16" i="15" l="1"/>
  <c r="M3" i="49" l="1"/>
  <c r="I259" i="53" l="1"/>
  <c r="G259" i="53"/>
  <c r="H259" i="53"/>
  <c r="F259" i="53"/>
  <c r="L16" i="2" l="1"/>
  <c r="L15" i="2"/>
  <c r="L17" i="2" s="1"/>
  <c r="I42" i="30" l="1"/>
  <c r="I44" i="30"/>
  <c r="L1" i="12" l="1"/>
  <c r="I37" i="18" l="1"/>
  <c r="I39" i="18"/>
  <c r="L2" i="35" l="1"/>
  <c r="L1" i="35"/>
  <c r="L2" i="53" l="1"/>
  <c r="L1" i="53"/>
  <c r="L3" i="12" l="1"/>
  <c r="B15" i="15" l="1"/>
  <c r="B11" i="15"/>
  <c r="J127" i="54" l="1"/>
  <c r="J125" i="54"/>
  <c r="J123" i="54"/>
  <c r="J122" i="54"/>
  <c r="I120" i="54"/>
  <c r="H120" i="54"/>
  <c r="G120" i="54"/>
  <c r="F120" i="54"/>
  <c r="D120" i="54"/>
  <c r="C120" i="54"/>
  <c r="J124" i="54" l="1"/>
  <c r="J126" i="54" s="1"/>
  <c r="J128" i="54" s="1"/>
  <c r="I2" i="54" s="1"/>
  <c r="C5" i="15" s="1"/>
  <c r="L3" i="54"/>
  <c r="I128" i="54" l="1"/>
  <c r="J25" i="35" l="1"/>
  <c r="J29" i="35"/>
  <c r="J27" i="35"/>
  <c r="J24" i="35"/>
  <c r="G22" i="35"/>
  <c r="F22" i="35"/>
  <c r="J26" i="35" l="1"/>
  <c r="J28" i="35" s="1"/>
  <c r="J30" i="35" s="1"/>
  <c r="J266" i="53" l="1"/>
  <c r="J262" i="53"/>
  <c r="J261" i="53"/>
  <c r="J263" i="53" l="1"/>
  <c r="L3" i="49"/>
  <c r="L3" i="53" l="1"/>
  <c r="C259" i="53"/>
  <c r="D259" i="53"/>
  <c r="J264" i="53"/>
  <c r="J265" i="53" s="1"/>
  <c r="J267" i="53" l="1"/>
  <c r="I2" i="53" l="1"/>
  <c r="C7" i="15" s="1"/>
  <c r="I267" i="53"/>
  <c r="L3" i="2" l="1"/>
  <c r="C349" i="49" l="1"/>
  <c r="D349" i="49"/>
  <c r="L2" i="20" l="1"/>
  <c r="L4" i="20" s="1"/>
  <c r="L112" i="20" s="1"/>
  <c r="B12" i="15" l="1"/>
  <c r="L1" i="4" l="1"/>
  <c r="L2" i="33" l="1"/>
  <c r="J126" i="29" l="1"/>
  <c r="J124" i="29"/>
  <c r="J122" i="29"/>
  <c r="I2" i="35" l="1"/>
  <c r="C22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356" i="49"/>
  <c r="J354" i="49"/>
  <c r="J352" i="49"/>
  <c r="J351" i="49"/>
  <c r="I349" i="49"/>
  <c r="H349" i="49"/>
  <c r="G349" i="49"/>
  <c r="F349" i="49"/>
  <c r="J353" i="49" l="1"/>
  <c r="J355" i="49" s="1"/>
  <c r="J357" i="49" s="1"/>
  <c r="I2" i="49" s="1"/>
  <c r="I357" i="49" l="1"/>
  <c r="C8" i="15"/>
  <c r="J77" i="2" l="1"/>
  <c r="I72" i="2"/>
  <c r="H72" i="2"/>
  <c r="G72" i="2"/>
  <c r="F72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18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23" i="32"/>
  <c r="J21" i="32"/>
  <c r="J19" i="32"/>
  <c r="F16" i="32"/>
  <c r="C16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37" i="12"/>
  <c r="J35" i="12"/>
  <c r="J33" i="12"/>
  <c r="J32" i="12"/>
  <c r="F30" i="12"/>
  <c r="C30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79" i="2"/>
  <c r="J75" i="2"/>
  <c r="J74" i="2"/>
  <c r="D72" i="2"/>
  <c r="C72" i="2"/>
  <c r="J52" i="18" l="1"/>
  <c r="I2" i="18" s="1"/>
  <c r="C11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76" i="2"/>
  <c r="J78" i="2" s="1"/>
  <c r="J80" i="2" s="1"/>
  <c r="I80" i="2" s="1"/>
  <c r="J55" i="11"/>
  <c r="J57" i="11" s="1"/>
  <c r="J59" i="11" s="1"/>
  <c r="J59" i="34"/>
  <c r="I2" i="21"/>
  <c r="I59" i="21"/>
  <c r="J122" i="20"/>
  <c r="J124" i="20" s="1"/>
  <c r="J126" i="20" s="1"/>
  <c r="I2" i="20" s="1"/>
  <c r="J34" i="12"/>
  <c r="J36" i="12" s="1"/>
  <c r="J38" i="12" s="1"/>
  <c r="J25" i="25"/>
  <c r="I2" i="25" s="1"/>
  <c r="J77" i="33"/>
  <c r="J79" i="33" s="1"/>
  <c r="I2" i="33" s="1"/>
  <c r="J91" i="4"/>
  <c r="J93" i="4" s="1"/>
  <c r="J95" i="4" s="1"/>
  <c r="I2" i="4" s="1"/>
  <c r="J20" i="32"/>
  <c r="J22" i="32" s="1"/>
  <c r="J24" i="32" s="1"/>
  <c r="J38" i="6"/>
  <c r="I38" i="6" s="1"/>
  <c r="I2" i="30"/>
  <c r="C15" i="15" s="1"/>
  <c r="J46" i="19"/>
  <c r="J59" i="17"/>
  <c r="J61" i="17" s="1"/>
  <c r="J63" i="17" s="1"/>
  <c r="I63" i="17" s="1"/>
  <c r="C17" i="15"/>
  <c r="L3" i="39"/>
  <c r="J160" i="39"/>
  <c r="J162" i="39" s="1"/>
  <c r="J164" i="39" s="1"/>
  <c r="I2" i="12" l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38" i="12"/>
  <c r="I126" i="20"/>
  <c r="I52" i="18"/>
  <c r="I95" i="4"/>
  <c r="I24" i="32"/>
  <c r="I2" i="32"/>
  <c r="I2" i="6"/>
  <c r="I2" i="17"/>
  <c r="I2" i="16"/>
  <c r="C12" i="15" s="1"/>
  <c r="I25" i="25"/>
  <c r="I30" i="35"/>
  <c r="I2" i="39"/>
  <c r="I164" i="39"/>
  <c r="C6" i="15" l="1"/>
  <c r="N3" i="2"/>
  <c r="J3" i="19"/>
  <c r="C13" i="15" s="1"/>
  <c r="I50" i="19"/>
  <c r="C20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charset val="1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charset val="1"/>
          </rPr>
          <t xml:space="preserve"> PEND
TRSF E-BANKING CR
3003/FTSCY/WS95011
6049226.00
Inficlo Bandros
TIKA KARTIKA SARI
0000
6,049,226.00
CR
270,186,978.23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charset val="1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charset val="1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<sst xmlns="http://schemas.openxmlformats.org/spreadsheetml/2006/main" count="1650" uniqueCount="194">
  <si>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</si>
  <si>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</si>
  <si>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</si>
  <si>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</si>
  <si>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</si>
  <si>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</si>
  <si>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</si>
  <si>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</si>
  <si>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</si>
  <si>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</si>
  <si>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</si>
  <si>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</si>
  <si>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</si>
  <si>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</si>
  <si>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</si>
  <si>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</si>
  <si>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</si>
  <si>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</si>
  <si>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</si>
  <si>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</si>
  <si>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</si>
  <si>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</si>
  <si>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</si>
  <si>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</si>
  <si>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</si>
  <si>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</si>
  <si>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</si>
  <si>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</si>
  <si>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</si>
  <si>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</si>
  <si>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</si>
  <si>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</si>
  <si>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</si>
  <si>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</si>
  <si>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</si>
  <si>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</si>
  <si>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</si>
  <si>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</si>
  <si>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</si>
  <si>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</si>
  <si>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</si>
  <si>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</si>
  <si>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</si>
  <si>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</si>
  <si>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</si>
  <si>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</si>
  <si>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</si>
  <si>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</si>
  <si>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</si>
  <si>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</si>
  <si>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</si>
  <si>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</si>
  <si>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</si>
  <si>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</si>
  <si>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</si>
  <si>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</si>
  <si>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</si>
  <si>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</si>
  <si>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</si>
  <si>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</si>
  <si>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</si>
  <si>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</si>
  <si>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</si>
  <si>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</si>
  <si>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: ATLANTIS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</si>
  <si>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</si>
  <si>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</si>
  <si>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</si>
  <si>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</si>
  <si>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</si>
  <si>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</si>
  <si>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</si>
  <si>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</si>
  <si>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</si>
  <si>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</si>
  <si>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</si>
  <si>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</si>
  <si>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</si>
  <si>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</si>
  <si>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</si>
  <si>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</si>
  <si>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</si>
  <si>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</si>
  <si>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</si>
  <si>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</si>
  <si>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</si>
  <si>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</si>
  <si>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</si>
  <si>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</si>
  <si>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</si>
  <si>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</si>
  <si>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</si>
  <si>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</si>
  <si>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</si>
  <si>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</si>
  <si>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</si>
  <si>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</si>
  <si>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</si>
  <si>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</si>
  <si>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</si>
  <si>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</si>
  <si>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</si>
  <si>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: ARIF JULIANSAH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</si>
  <si>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</si>
  <si>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</si>
  <si>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</si>
  <si>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</si>
  <si>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</si>
  <si>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</si>
  <si>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</si>
  <si>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</si>
  <si>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</si>
  <si>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</si>
  <si>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</si>
  <si>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</si>
  <si>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</si>
  <si>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</si>
  <si>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</si>
  <si>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</si>
  <si>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</si>
  <si>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: +62816297550</t>
  </si>
  <si>
    <t>EMAIL</t>
  </si>
  <si>
    <t>:</t>
  </si>
  <si>
    <t xml:space="preserve">SISTEM PENAGIHAN                </t>
  </si>
  <si>
    <t xml:space="preserve">TOTAL PIUTANG                    </t>
  </si>
  <si>
    <t>cs@badros.co.id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</si>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</sst>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374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0" fontId="3" fillId="0" borderId="0" xfId="2" applyNumberFormat="1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6" fontId="0" fillId="0" borderId="1" xfId="0" applyNumberFormat="1" applyFill="1" applyBorder="1" applyAlignment="1">
      <alignment horizontal="center"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Comma [0] 2" xfId="5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1.xml"/><Relationship Id="rId1" Type="http://schemas.openxmlformats.org/officeDocument/2006/relationships/vmlDrawing" Target="../drawings/vmlDrawing21.v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5.xml"/><Relationship Id="rId1" Type="http://schemas.openxmlformats.org/officeDocument/2006/relationships/vmlDrawing" Target="../drawings/vmlDrawing25.v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128"/>
  <sheetViews>
    <sheetView zoomScale="85" zoomScaleNormal="85" workbookViewId="0">
      <pane ySplit="7" topLeftCell="A105" activePane="bottomLeft" state="frozen"/>
      <selection pane="bottomLeft" activeCell="B118" sqref="B118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7.140625" style="63" customWidth="1"/>
    <col min="4" max="4" width="14.42578125" style="234" customWidth="1"/>
    <col min="5" max="5" width="10.28515625" style="234" customWidth="1"/>
    <col min="6" max="6" width="7.85546875" style="223" customWidth="1"/>
    <col min="7" max="7" width="13.42578125" style="234" customWidth="1"/>
    <col min="8" max="8" width="10.7109375" style="234" customWidth="1"/>
    <col min="9" max="9" width="13.42578125" style="219" customWidth="1"/>
    <col min="10" max="10" width="13.85546875" style="234" customWidth="1"/>
    <col min="11" max="11" width="9.140625" style="234"/>
    <col min="12" max="12" width="11.28515625" style="234" customWidth="1"/>
    <col min="13" max="13" width="14" style="234" bestFit="1" customWidth="1"/>
    <col min="14" max="15" width="11.5703125" style="234" bestFit="1" customWidth="1"/>
    <col min="16" max="16384" width="9.140625" style="234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19" t="s">
        <v>22</v>
      </c>
      <c r="G1" s="319"/>
      <c r="H1" s="319"/>
      <c r="I1" s="220" t="s">
        <v>20</v>
      </c>
      <c r="J1" s="218"/>
      <c r="L1" s="277">
        <f>SUM(D96:D108)</f>
        <v>14828541</v>
      </c>
      <c r="M1" s="239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19" t="s">
        <v>21</v>
      </c>
      <c r="G2" s="319"/>
      <c r="H2" s="319"/>
      <c r="I2" s="220">
        <f>J128*-1</f>
        <v>11970789</v>
      </c>
      <c r="J2" s="218"/>
      <c r="L2" s="278">
        <f>SUM(G96:G108)</f>
        <v>1795501</v>
      </c>
      <c r="M2" s="239"/>
      <c r="N2" s="239"/>
      <c r="O2" s="239"/>
    </row>
    <row r="3" spans="1:15" x14ac:dyDescent="0.25">
      <c r="A3" s="218" t="s">
        <v>118</v>
      </c>
      <c r="B3" s="218"/>
      <c r="C3" s="72" t="s">
        <v>117</v>
      </c>
      <c r="D3" s="218"/>
      <c r="E3" s="218"/>
      <c r="F3" s="313"/>
      <c r="G3" s="313"/>
      <c r="H3" s="313"/>
      <c r="I3" s="220"/>
      <c r="J3" s="218"/>
      <c r="L3" s="278">
        <f>L1-L2</f>
        <v>13033040</v>
      </c>
      <c r="M3" s="239"/>
      <c r="N3" s="239"/>
      <c r="O3" s="239"/>
    </row>
    <row r="4" spans="1:15" x14ac:dyDescent="0.25">
      <c r="L4" s="174"/>
      <c r="M4" s="239"/>
      <c r="N4" s="239"/>
      <c r="O4" s="239"/>
    </row>
    <row r="5" spans="1:15" ht="29.25" customHeight="1" x14ac:dyDescent="0.25">
      <c r="A5" s="320" t="s">
        <v>61</v>
      </c>
      <c r="B5" s="320"/>
      <c r="C5" s="320"/>
      <c r="D5" s="320"/>
      <c r="E5" s="320"/>
      <c r="F5" s="320"/>
      <c r="G5" s="320"/>
      <c r="H5" s="320"/>
      <c r="I5" s="320"/>
      <c r="J5" s="320"/>
      <c r="L5" s="276"/>
      <c r="M5" s="239"/>
      <c r="N5" s="239"/>
      <c r="O5" s="239"/>
    </row>
    <row r="6" spans="1:15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23" t="s">
        <v>5</v>
      </c>
      <c r="J6" s="324" t="s">
        <v>6</v>
      </c>
    </row>
    <row r="7" spans="1:15" x14ac:dyDescent="0.25">
      <c r="A7" s="321"/>
      <c r="B7" s="314" t="s">
        <v>7</v>
      </c>
      <c r="C7" s="315" t="s">
        <v>8</v>
      </c>
      <c r="D7" s="315" t="s">
        <v>9</v>
      </c>
      <c r="E7" s="314" t="s">
        <v>10</v>
      </c>
      <c r="F7" s="316" t="s">
        <v>8</v>
      </c>
      <c r="G7" s="315" t="s">
        <v>9</v>
      </c>
      <c r="H7" s="322"/>
      <c r="I7" s="323"/>
      <c r="J7" s="324"/>
    </row>
    <row r="8" spans="1:15" ht="15.75" customHeight="1" x14ac:dyDescent="0.25">
      <c r="A8" s="242">
        <v>43129</v>
      </c>
      <c r="B8" s="243">
        <v>180152611</v>
      </c>
      <c r="C8" s="106">
        <v>15</v>
      </c>
      <c r="D8" s="247">
        <v>1433775</v>
      </c>
      <c r="E8" s="245"/>
      <c r="F8" s="248"/>
      <c r="G8" s="247"/>
      <c r="H8" s="245"/>
      <c r="I8" s="246"/>
      <c r="J8" s="247"/>
    </row>
    <row r="9" spans="1:15" ht="15.75" customHeight="1" x14ac:dyDescent="0.25">
      <c r="A9" s="242">
        <v>43130</v>
      </c>
      <c r="B9" s="243">
        <v>180152681</v>
      </c>
      <c r="C9" s="106">
        <v>7</v>
      </c>
      <c r="D9" s="247">
        <v>728613</v>
      </c>
      <c r="E9" s="245">
        <v>180040124</v>
      </c>
      <c r="F9" s="248">
        <v>1</v>
      </c>
      <c r="G9" s="247">
        <v>135975</v>
      </c>
      <c r="H9" s="245"/>
      <c r="I9" s="246"/>
      <c r="J9" s="247"/>
    </row>
    <row r="10" spans="1:15" ht="15.75" customHeight="1" x14ac:dyDescent="0.25">
      <c r="A10" s="242">
        <v>43130</v>
      </c>
      <c r="B10" s="243">
        <v>180152728</v>
      </c>
      <c r="C10" s="106">
        <v>4</v>
      </c>
      <c r="D10" s="247">
        <v>451850</v>
      </c>
      <c r="E10" s="245"/>
      <c r="F10" s="248"/>
      <c r="G10" s="247"/>
      <c r="H10" s="245"/>
      <c r="I10" s="246"/>
      <c r="J10" s="247"/>
    </row>
    <row r="11" spans="1:15" ht="15.75" customHeight="1" x14ac:dyDescent="0.25">
      <c r="A11" s="242">
        <v>43131</v>
      </c>
      <c r="B11" s="243">
        <v>180152766</v>
      </c>
      <c r="C11" s="106">
        <v>6</v>
      </c>
      <c r="D11" s="247">
        <v>555538</v>
      </c>
      <c r="E11" s="245">
        <v>180040133</v>
      </c>
      <c r="F11" s="248">
        <v>1</v>
      </c>
      <c r="G11" s="247">
        <v>81025</v>
      </c>
      <c r="H11" s="245"/>
      <c r="I11" s="246"/>
      <c r="J11" s="247"/>
    </row>
    <row r="12" spans="1:15" ht="15.75" customHeight="1" x14ac:dyDescent="0.25">
      <c r="A12" s="242">
        <v>43131</v>
      </c>
      <c r="B12" s="243">
        <v>180152773</v>
      </c>
      <c r="C12" s="106">
        <v>1</v>
      </c>
      <c r="D12" s="247">
        <v>98613</v>
      </c>
      <c r="E12" s="245">
        <v>180040134</v>
      </c>
      <c r="F12" s="248">
        <v>1</v>
      </c>
      <c r="G12" s="247">
        <v>127138</v>
      </c>
      <c r="H12" s="245"/>
      <c r="I12" s="246"/>
      <c r="J12" s="247"/>
    </row>
    <row r="13" spans="1:15" ht="15.75" customHeight="1" x14ac:dyDescent="0.25">
      <c r="A13" s="242">
        <v>43131</v>
      </c>
      <c r="B13" s="243">
        <v>180152801</v>
      </c>
      <c r="C13" s="106">
        <v>3</v>
      </c>
      <c r="D13" s="247">
        <v>337225</v>
      </c>
      <c r="E13" s="245"/>
      <c r="F13" s="248"/>
      <c r="G13" s="247"/>
      <c r="H13" s="245"/>
      <c r="I13" s="246"/>
      <c r="J13" s="247"/>
    </row>
    <row r="14" spans="1:15" ht="15.75" customHeight="1" x14ac:dyDescent="0.25">
      <c r="A14" s="242">
        <v>43132</v>
      </c>
      <c r="B14" s="243">
        <v>180152841</v>
      </c>
      <c r="C14" s="106">
        <v>17</v>
      </c>
      <c r="D14" s="247">
        <v>1665038</v>
      </c>
      <c r="E14" s="245"/>
      <c r="F14" s="248"/>
      <c r="G14" s="247"/>
      <c r="H14" s="245"/>
      <c r="I14" s="246"/>
      <c r="J14" s="247"/>
    </row>
    <row r="15" spans="1:15" ht="15.75" customHeight="1" x14ac:dyDescent="0.25">
      <c r="A15" s="242">
        <v>43132</v>
      </c>
      <c r="B15" s="243">
        <v>180152872</v>
      </c>
      <c r="C15" s="106">
        <v>3</v>
      </c>
      <c r="D15" s="247">
        <v>303363</v>
      </c>
      <c r="E15" s="245"/>
      <c r="F15" s="248"/>
      <c r="G15" s="247"/>
      <c r="H15" s="245"/>
      <c r="I15" s="246"/>
      <c r="J15" s="247"/>
    </row>
    <row r="16" spans="1:15" ht="15.75" customHeight="1" x14ac:dyDescent="0.25">
      <c r="A16" s="242">
        <v>43132</v>
      </c>
      <c r="B16" s="243">
        <v>180152879</v>
      </c>
      <c r="C16" s="106">
        <v>1</v>
      </c>
      <c r="D16" s="247">
        <v>86013</v>
      </c>
      <c r="E16" s="245"/>
      <c r="F16" s="248"/>
      <c r="G16" s="247"/>
      <c r="H16" s="245"/>
      <c r="I16" s="246"/>
      <c r="J16" s="247"/>
    </row>
    <row r="17" spans="1:10" ht="15.75" customHeight="1" x14ac:dyDescent="0.25">
      <c r="A17" s="242">
        <v>43133</v>
      </c>
      <c r="B17" s="243">
        <v>180152918</v>
      </c>
      <c r="C17" s="106">
        <v>19</v>
      </c>
      <c r="D17" s="247">
        <v>1899625</v>
      </c>
      <c r="E17" s="245">
        <v>180040161</v>
      </c>
      <c r="F17" s="248">
        <v>2</v>
      </c>
      <c r="G17" s="247">
        <v>211050</v>
      </c>
      <c r="H17" s="245"/>
      <c r="I17" s="246"/>
      <c r="J17" s="247"/>
    </row>
    <row r="18" spans="1:10" ht="15.75" customHeight="1" x14ac:dyDescent="0.25">
      <c r="A18" s="242">
        <v>43133</v>
      </c>
      <c r="B18" s="243">
        <v>180152948</v>
      </c>
      <c r="C18" s="106">
        <v>5</v>
      </c>
      <c r="D18" s="247">
        <v>413350</v>
      </c>
      <c r="E18" s="245"/>
      <c r="F18" s="248"/>
      <c r="G18" s="247"/>
      <c r="H18" s="245"/>
      <c r="I18" s="246"/>
      <c r="J18" s="247"/>
    </row>
    <row r="19" spans="1:10" ht="15.75" customHeight="1" x14ac:dyDescent="0.25">
      <c r="A19" s="242">
        <v>43134</v>
      </c>
      <c r="B19" s="243">
        <v>180152999</v>
      </c>
      <c r="C19" s="106">
        <v>14</v>
      </c>
      <c r="D19" s="247">
        <v>1587425</v>
      </c>
      <c r="E19" s="245">
        <v>180040173</v>
      </c>
      <c r="F19" s="248">
        <v>1</v>
      </c>
      <c r="G19" s="247">
        <v>98613</v>
      </c>
      <c r="H19" s="245"/>
      <c r="I19" s="246"/>
      <c r="J19" s="247"/>
    </row>
    <row r="20" spans="1:10" ht="15.75" customHeight="1" x14ac:dyDescent="0.25">
      <c r="A20" s="242">
        <v>43134</v>
      </c>
      <c r="B20" s="243">
        <v>180153022</v>
      </c>
      <c r="C20" s="106">
        <v>3</v>
      </c>
      <c r="D20" s="247">
        <v>211313</v>
      </c>
      <c r="E20" s="245"/>
      <c r="F20" s="248"/>
      <c r="G20" s="247"/>
      <c r="H20" s="245"/>
      <c r="I20" s="246">
        <v>9117940</v>
      </c>
      <c r="J20" s="247" t="s">
        <v>17</v>
      </c>
    </row>
    <row r="21" spans="1:10" ht="15.75" customHeight="1" x14ac:dyDescent="0.25">
      <c r="A21" s="242">
        <v>43136</v>
      </c>
      <c r="B21" s="243">
        <v>180153160</v>
      </c>
      <c r="C21" s="106">
        <v>18</v>
      </c>
      <c r="D21" s="247">
        <v>1801100</v>
      </c>
      <c r="E21" s="245"/>
      <c r="F21" s="248"/>
      <c r="G21" s="247"/>
      <c r="H21" s="245"/>
      <c r="I21" s="246"/>
      <c r="J21" s="247"/>
    </row>
    <row r="22" spans="1:10" ht="15.75" customHeight="1" x14ac:dyDescent="0.25">
      <c r="A22" s="242">
        <v>43136</v>
      </c>
      <c r="B22" s="243">
        <v>180153201</v>
      </c>
      <c r="C22" s="106">
        <v>7</v>
      </c>
      <c r="D22" s="247">
        <v>760200</v>
      </c>
      <c r="E22" s="245"/>
      <c r="F22" s="248"/>
      <c r="G22" s="247"/>
      <c r="H22" s="245"/>
      <c r="I22" s="246"/>
      <c r="J22" s="247"/>
    </row>
    <row r="23" spans="1:10" ht="15.75" customHeight="1" x14ac:dyDescent="0.25">
      <c r="A23" s="242">
        <v>43137</v>
      </c>
      <c r="B23" s="243">
        <v>180153257</v>
      </c>
      <c r="C23" s="106">
        <v>19</v>
      </c>
      <c r="D23" s="247">
        <v>1987213</v>
      </c>
      <c r="E23" s="245">
        <v>180040225</v>
      </c>
      <c r="F23" s="248">
        <v>2</v>
      </c>
      <c r="G23" s="247">
        <v>247713</v>
      </c>
      <c r="H23" s="245"/>
      <c r="I23" s="246"/>
      <c r="J23" s="247"/>
    </row>
    <row r="24" spans="1:10" ht="15.75" customHeight="1" x14ac:dyDescent="0.25">
      <c r="A24" s="242">
        <v>43137</v>
      </c>
      <c r="B24" s="243">
        <v>180153307</v>
      </c>
      <c r="C24" s="106">
        <v>4</v>
      </c>
      <c r="D24" s="247">
        <v>539175</v>
      </c>
      <c r="E24" s="245"/>
      <c r="F24" s="248"/>
      <c r="G24" s="247"/>
      <c r="H24" s="245"/>
      <c r="I24" s="246"/>
      <c r="J24" s="247"/>
    </row>
    <row r="25" spans="1:10" ht="15.75" customHeight="1" x14ac:dyDescent="0.25">
      <c r="A25" s="242">
        <v>43138</v>
      </c>
      <c r="B25" s="243">
        <v>180153345</v>
      </c>
      <c r="C25" s="106">
        <v>23</v>
      </c>
      <c r="D25" s="247">
        <v>2380613</v>
      </c>
      <c r="E25" s="245">
        <v>180040238</v>
      </c>
      <c r="F25" s="248">
        <v>3</v>
      </c>
      <c r="G25" s="247">
        <v>332500</v>
      </c>
      <c r="H25" s="245"/>
      <c r="I25" s="246"/>
      <c r="J25" s="247"/>
    </row>
    <row r="26" spans="1:10" ht="15.75" customHeight="1" x14ac:dyDescent="0.25">
      <c r="A26" s="242">
        <v>43138</v>
      </c>
      <c r="B26" s="243">
        <v>180153374</v>
      </c>
      <c r="C26" s="106">
        <v>2</v>
      </c>
      <c r="D26" s="247">
        <v>201863</v>
      </c>
      <c r="E26" s="245"/>
      <c r="F26" s="248"/>
      <c r="G26" s="247"/>
      <c r="H26" s="245"/>
      <c r="I26" s="246"/>
      <c r="J26" s="247"/>
    </row>
    <row r="27" spans="1:10" ht="15.75" customHeight="1" x14ac:dyDescent="0.25">
      <c r="A27" s="242">
        <v>43139</v>
      </c>
      <c r="B27" s="243">
        <v>180153395</v>
      </c>
      <c r="C27" s="106">
        <v>1</v>
      </c>
      <c r="D27" s="247">
        <v>85750</v>
      </c>
      <c r="E27" s="245">
        <v>180040255</v>
      </c>
      <c r="F27" s="248">
        <v>1</v>
      </c>
      <c r="G27" s="247">
        <v>103075</v>
      </c>
      <c r="H27" s="245"/>
      <c r="I27" s="246"/>
      <c r="J27" s="247"/>
    </row>
    <row r="28" spans="1:10" ht="15.75" customHeight="1" x14ac:dyDescent="0.25">
      <c r="A28" s="242">
        <v>43139</v>
      </c>
      <c r="B28" s="243">
        <v>180153418</v>
      </c>
      <c r="C28" s="106">
        <v>25</v>
      </c>
      <c r="D28" s="247">
        <v>2479838</v>
      </c>
      <c r="E28" s="245"/>
      <c r="F28" s="248"/>
      <c r="G28" s="247"/>
      <c r="H28" s="245"/>
      <c r="I28" s="246"/>
      <c r="J28" s="247"/>
    </row>
    <row r="29" spans="1:10" ht="15.75" customHeight="1" x14ac:dyDescent="0.25">
      <c r="A29" s="242">
        <v>43139</v>
      </c>
      <c r="B29" s="243">
        <v>180153424</v>
      </c>
      <c r="C29" s="106">
        <v>1</v>
      </c>
      <c r="D29" s="247">
        <v>145688</v>
      </c>
      <c r="E29" s="245"/>
      <c r="F29" s="248"/>
      <c r="G29" s="247"/>
      <c r="H29" s="245"/>
      <c r="I29" s="246"/>
      <c r="J29" s="247"/>
    </row>
    <row r="30" spans="1:10" ht="15.75" customHeight="1" x14ac:dyDescent="0.25">
      <c r="A30" s="242">
        <v>43139</v>
      </c>
      <c r="B30" s="243">
        <v>180153467</v>
      </c>
      <c r="C30" s="106">
        <v>12</v>
      </c>
      <c r="D30" s="247">
        <v>1153250</v>
      </c>
      <c r="E30" s="245"/>
      <c r="F30" s="248"/>
      <c r="G30" s="247"/>
      <c r="H30" s="245"/>
      <c r="I30" s="246"/>
      <c r="J30" s="247"/>
    </row>
    <row r="31" spans="1:10" ht="15.75" customHeight="1" x14ac:dyDescent="0.25">
      <c r="A31" s="242">
        <v>43139</v>
      </c>
      <c r="B31" s="243">
        <v>180153468</v>
      </c>
      <c r="C31" s="106">
        <v>1</v>
      </c>
      <c r="D31" s="247">
        <v>98000</v>
      </c>
      <c r="E31" s="245"/>
      <c r="F31" s="248"/>
      <c r="G31" s="247"/>
      <c r="H31" s="245"/>
      <c r="I31" s="246"/>
      <c r="J31" s="247"/>
    </row>
    <row r="32" spans="1:10" ht="15.75" customHeight="1" x14ac:dyDescent="0.25">
      <c r="A32" s="242">
        <v>43140</v>
      </c>
      <c r="B32" s="243">
        <v>180153518</v>
      </c>
      <c r="C32" s="106">
        <v>10</v>
      </c>
      <c r="D32" s="247">
        <v>1088063</v>
      </c>
      <c r="E32" s="245">
        <v>180040276</v>
      </c>
      <c r="F32" s="248">
        <v>1</v>
      </c>
      <c r="G32" s="247">
        <v>85750</v>
      </c>
      <c r="H32" s="245"/>
      <c r="I32" s="246"/>
      <c r="J32" s="247"/>
    </row>
    <row r="33" spans="1:12" ht="15.75" customHeight="1" x14ac:dyDescent="0.25">
      <c r="A33" s="242">
        <v>43140</v>
      </c>
      <c r="B33" s="243">
        <v>180153546</v>
      </c>
      <c r="C33" s="106">
        <v>6</v>
      </c>
      <c r="D33" s="247">
        <v>650738</v>
      </c>
      <c r="E33" s="245"/>
      <c r="F33" s="248"/>
      <c r="G33" s="247"/>
      <c r="H33" s="245"/>
      <c r="I33" s="246"/>
      <c r="J33" s="247"/>
    </row>
    <row r="34" spans="1:12" ht="15.75" customHeight="1" x14ac:dyDescent="0.25">
      <c r="A34" s="242">
        <v>43141</v>
      </c>
      <c r="B34" s="243">
        <v>180153584</v>
      </c>
      <c r="C34" s="106">
        <v>31</v>
      </c>
      <c r="D34" s="247">
        <v>3213088</v>
      </c>
      <c r="E34" s="245">
        <v>180040299</v>
      </c>
      <c r="F34" s="248">
        <v>2</v>
      </c>
      <c r="G34" s="247">
        <v>183488</v>
      </c>
      <c r="H34" s="245"/>
      <c r="I34" s="246"/>
      <c r="J34" s="247"/>
    </row>
    <row r="35" spans="1:12" ht="15.75" customHeight="1" x14ac:dyDescent="0.25">
      <c r="A35" s="242">
        <v>43141</v>
      </c>
      <c r="B35" s="243">
        <v>180153605</v>
      </c>
      <c r="C35" s="106">
        <v>1</v>
      </c>
      <c r="D35" s="247">
        <v>113925</v>
      </c>
      <c r="E35" s="245"/>
      <c r="F35" s="248"/>
      <c r="G35" s="247"/>
      <c r="H35" s="245"/>
      <c r="I35" s="246"/>
      <c r="J35" s="247"/>
    </row>
    <row r="36" spans="1:12" ht="15.75" customHeight="1" x14ac:dyDescent="0.25">
      <c r="A36" s="242">
        <v>43141</v>
      </c>
      <c r="B36" s="243">
        <v>180153619</v>
      </c>
      <c r="C36" s="106">
        <v>2</v>
      </c>
      <c r="D36" s="247">
        <v>210700</v>
      </c>
      <c r="E36" s="245"/>
      <c r="F36" s="248"/>
      <c r="G36" s="247"/>
      <c r="H36" s="245"/>
      <c r="I36" s="246">
        <v>15956678</v>
      </c>
      <c r="J36" s="247" t="s">
        <v>17</v>
      </c>
    </row>
    <row r="37" spans="1:12" ht="15.75" customHeight="1" x14ac:dyDescent="0.25">
      <c r="A37" s="242">
        <v>43143</v>
      </c>
      <c r="B37" s="243">
        <v>180153777</v>
      </c>
      <c r="C37" s="106">
        <v>18</v>
      </c>
      <c r="D37" s="247">
        <v>1912488</v>
      </c>
      <c r="E37" s="245">
        <v>180040344</v>
      </c>
      <c r="F37" s="248">
        <v>4</v>
      </c>
      <c r="G37" s="247">
        <v>466025</v>
      </c>
      <c r="H37" s="245"/>
      <c r="I37" s="246"/>
      <c r="J37" s="247"/>
    </row>
    <row r="38" spans="1:12" ht="15.75" customHeight="1" x14ac:dyDescent="0.25">
      <c r="A38" s="242">
        <v>43143</v>
      </c>
      <c r="B38" s="243">
        <v>180153783</v>
      </c>
      <c r="C38" s="106">
        <v>1</v>
      </c>
      <c r="D38" s="247">
        <v>103075</v>
      </c>
      <c r="E38" s="245">
        <v>180040346</v>
      </c>
      <c r="F38" s="248">
        <v>1</v>
      </c>
      <c r="G38" s="247">
        <v>145688</v>
      </c>
      <c r="H38" s="245"/>
      <c r="I38" s="246"/>
      <c r="J38" s="247"/>
    </row>
    <row r="39" spans="1:12" ht="15.75" customHeight="1" x14ac:dyDescent="0.25">
      <c r="A39" s="242">
        <v>43143</v>
      </c>
      <c r="B39" s="243">
        <v>180153827</v>
      </c>
      <c r="C39" s="106">
        <v>12</v>
      </c>
      <c r="D39" s="247">
        <v>1393875</v>
      </c>
      <c r="E39" s="245"/>
      <c r="F39" s="248"/>
      <c r="G39" s="247"/>
      <c r="H39" s="245"/>
      <c r="I39" s="246"/>
      <c r="J39" s="247"/>
    </row>
    <row r="40" spans="1:12" ht="15.75" customHeight="1" x14ac:dyDescent="0.25">
      <c r="A40" s="242">
        <v>43144</v>
      </c>
      <c r="B40" s="243">
        <v>180153878</v>
      </c>
      <c r="C40" s="106">
        <v>20</v>
      </c>
      <c r="D40" s="247">
        <v>1972075</v>
      </c>
      <c r="E40" s="245">
        <v>180040368</v>
      </c>
      <c r="F40" s="248">
        <v>3</v>
      </c>
      <c r="G40" s="247">
        <v>300650</v>
      </c>
      <c r="H40" s="245"/>
      <c r="I40" s="246"/>
      <c r="J40" s="247"/>
    </row>
    <row r="41" spans="1:12" ht="15.75" customHeight="1" x14ac:dyDescent="0.25">
      <c r="A41" s="242">
        <v>43144</v>
      </c>
      <c r="B41" s="243">
        <v>180153926</v>
      </c>
      <c r="C41" s="106">
        <v>20</v>
      </c>
      <c r="D41" s="247">
        <v>2008650</v>
      </c>
      <c r="E41" s="245">
        <v>180040369</v>
      </c>
      <c r="F41" s="248">
        <v>1</v>
      </c>
      <c r="G41" s="247">
        <v>93013</v>
      </c>
      <c r="H41" s="245"/>
      <c r="I41" s="246"/>
      <c r="J41" s="247"/>
    </row>
    <row r="42" spans="1:12" ht="15.75" customHeight="1" x14ac:dyDescent="0.25">
      <c r="A42" s="242">
        <v>43145</v>
      </c>
      <c r="B42" s="243">
        <v>180153974</v>
      </c>
      <c r="C42" s="106">
        <v>20</v>
      </c>
      <c r="D42" s="247">
        <v>1807925</v>
      </c>
      <c r="E42" s="245"/>
      <c r="F42" s="248"/>
      <c r="G42" s="247"/>
      <c r="H42" s="245"/>
      <c r="I42" s="246"/>
      <c r="J42" s="247"/>
    </row>
    <row r="43" spans="1:12" ht="15.75" customHeight="1" x14ac:dyDescent="0.25">
      <c r="A43" s="242">
        <v>43145</v>
      </c>
      <c r="B43" s="243">
        <v>180154029</v>
      </c>
      <c r="C43" s="106">
        <v>13</v>
      </c>
      <c r="D43" s="247">
        <v>1327638</v>
      </c>
      <c r="E43" s="245"/>
      <c r="F43" s="248"/>
      <c r="G43" s="247"/>
      <c r="H43" s="245"/>
      <c r="I43" s="246"/>
      <c r="J43" s="247"/>
      <c r="L43" s="239"/>
    </row>
    <row r="44" spans="1:12" ht="15.75" customHeight="1" x14ac:dyDescent="0.25">
      <c r="A44" s="242">
        <v>43146</v>
      </c>
      <c r="B44" s="243">
        <v>180154070</v>
      </c>
      <c r="C44" s="106">
        <v>12</v>
      </c>
      <c r="D44" s="247">
        <v>1144063</v>
      </c>
      <c r="E44" s="245">
        <v>180040414</v>
      </c>
      <c r="F44" s="248">
        <v>3</v>
      </c>
      <c r="G44" s="247">
        <v>329788</v>
      </c>
      <c r="H44" s="245"/>
      <c r="I44" s="246"/>
      <c r="J44" s="247"/>
    </row>
    <row r="45" spans="1:12" ht="15.75" customHeight="1" x14ac:dyDescent="0.25">
      <c r="A45" s="242">
        <v>43146</v>
      </c>
      <c r="B45" s="243">
        <v>180154105</v>
      </c>
      <c r="C45" s="106">
        <v>12</v>
      </c>
      <c r="D45" s="247">
        <v>1157013</v>
      </c>
      <c r="E45" s="245"/>
      <c r="F45" s="248"/>
      <c r="G45" s="247"/>
      <c r="H45" s="245"/>
      <c r="I45" s="246"/>
      <c r="J45" s="247"/>
    </row>
    <row r="46" spans="1:12" ht="15.75" customHeight="1" x14ac:dyDescent="0.25">
      <c r="A46" s="242">
        <v>43148</v>
      </c>
      <c r="B46" s="243">
        <v>180154251</v>
      </c>
      <c r="C46" s="106">
        <v>16</v>
      </c>
      <c r="D46" s="247">
        <v>1780538</v>
      </c>
      <c r="E46" s="245">
        <v>180040450</v>
      </c>
      <c r="F46" s="248">
        <v>4</v>
      </c>
      <c r="G46" s="247">
        <v>528063</v>
      </c>
      <c r="H46" s="245"/>
      <c r="I46" s="246"/>
      <c r="J46" s="247"/>
    </row>
    <row r="47" spans="1:12" ht="15.75" customHeight="1" x14ac:dyDescent="0.25">
      <c r="A47" s="242">
        <v>43148</v>
      </c>
      <c r="B47" s="243">
        <v>180154284</v>
      </c>
      <c r="C47" s="106">
        <v>5</v>
      </c>
      <c r="D47" s="247">
        <v>609788</v>
      </c>
      <c r="E47" s="245"/>
      <c r="F47" s="248"/>
      <c r="G47" s="247"/>
      <c r="H47" s="245"/>
      <c r="I47" s="246">
        <v>13353901</v>
      </c>
      <c r="J47" s="247" t="s">
        <v>17</v>
      </c>
    </row>
    <row r="48" spans="1:12" ht="15.75" customHeight="1" x14ac:dyDescent="0.25">
      <c r="A48" s="242">
        <v>43150</v>
      </c>
      <c r="B48" s="243">
        <v>180154397</v>
      </c>
      <c r="C48" s="106">
        <v>13</v>
      </c>
      <c r="D48" s="247">
        <v>1382238</v>
      </c>
      <c r="E48" s="245">
        <v>180040491</v>
      </c>
      <c r="F48" s="248">
        <v>12</v>
      </c>
      <c r="G48" s="247">
        <v>1243375</v>
      </c>
      <c r="H48" s="245"/>
      <c r="I48" s="246"/>
      <c r="J48" s="247"/>
    </row>
    <row r="49" spans="1:10" ht="15.75" customHeight="1" x14ac:dyDescent="0.25">
      <c r="A49" s="242">
        <v>43150</v>
      </c>
      <c r="B49" s="243">
        <v>180154461</v>
      </c>
      <c r="C49" s="106">
        <v>14</v>
      </c>
      <c r="D49" s="247">
        <v>1569050</v>
      </c>
      <c r="E49" s="245"/>
      <c r="F49" s="248"/>
      <c r="G49" s="247"/>
      <c r="H49" s="245"/>
      <c r="I49" s="246"/>
      <c r="J49" s="247"/>
    </row>
    <row r="50" spans="1:10" ht="15.75" customHeight="1" x14ac:dyDescent="0.25">
      <c r="A50" s="242">
        <v>43151</v>
      </c>
      <c r="B50" s="243">
        <v>180154503</v>
      </c>
      <c r="C50" s="106">
        <v>24</v>
      </c>
      <c r="D50" s="247">
        <v>2353400</v>
      </c>
      <c r="E50" s="245">
        <v>180040514</v>
      </c>
      <c r="F50" s="248">
        <v>4</v>
      </c>
      <c r="G50" s="247">
        <v>263550</v>
      </c>
      <c r="H50" s="245"/>
      <c r="I50" s="246"/>
      <c r="J50" s="247"/>
    </row>
    <row r="51" spans="1:10" ht="15.75" customHeight="1" x14ac:dyDescent="0.25">
      <c r="A51" s="242">
        <v>43151</v>
      </c>
      <c r="B51" s="243">
        <v>180154532</v>
      </c>
      <c r="C51" s="106">
        <v>9</v>
      </c>
      <c r="D51" s="247">
        <v>934938</v>
      </c>
      <c r="E51" s="245"/>
      <c r="F51" s="248"/>
      <c r="G51" s="247"/>
      <c r="H51" s="245"/>
      <c r="I51" s="246"/>
      <c r="J51" s="247"/>
    </row>
    <row r="52" spans="1:10" ht="15.75" customHeight="1" x14ac:dyDescent="0.25">
      <c r="A52" s="242">
        <v>43152</v>
      </c>
      <c r="B52" s="243">
        <v>180154590</v>
      </c>
      <c r="C52" s="106">
        <v>18</v>
      </c>
      <c r="D52" s="247">
        <v>1897350</v>
      </c>
      <c r="E52" s="245">
        <v>180040539</v>
      </c>
      <c r="F52" s="248">
        <v>1</v>
      </c>
      <c r="G52" s="247">
        <v>42875</v>
      </c>
      <c r="H52" s="245"/>
      <c r="I52" s="246"/>
      <c r="J52" s="247"/>
    </row>
    <row r="53" spans="1:10" ht="15.75" customHeight="1" x14ac:dyDescent="0.25">
      <c r="A53" s="242">
        <v>43152</v>
      </c>
      <c r="B53" s="243">
        <v>180154633</v>
      </c>
      <c r="C53" s="106">
        <v>7</v>
      </c>
      <c r="D53" s="247">
        <v>788550</v>
      </c>
      <c r="E53" s="245"/>
      <c r="F53" s="248"/>
      <c r="G53" s="247"/>
      <c r="H53" s="245"/>
      <c r="I53" s="246"/>
      <c r="J53" s="247"/>
    </row>
    <row r="54" spans="1:10" ht="15.75" customHeight="1" x14ac:dyDescent="0.25">
      <c r="A54" s="242">
        <v>43153</v>
      </c>
      <c r="B54" s="243">
        <v>180154695</v>
      </c>
      <c r="C54" s="106">
        <v>29</v>
      </c>
      <c r="D54" s="247">
        <v>2898875</v>
      </c>
      <c r="E54" s="245">
        <v>180040582</v>
      </c>
      <c r="F54" s="248">
        <v>1</v>
      </c>
      <c r="G54" s="247">
        <v>110075</v>
      </c>
      <c r="H54" s="245"/>
      <c r="I54" s="246"/>
      <c r="J54" s="247"/>
    </row>
    <row r="55" spans="1:10" ht="15.75" customHeight="1" x14ac:dyDescent="0.25">
      <c r="A55" s="242">
        <v>43153</v>
      </c>
      <c r="B55" s="243">
        <v>180154735</v>
      </c>
      <c r="C55" s="106">
        <v>6</v>
      </c>
      <c r="D55" s="247">
        <v>582663</v>
      </c>
      <c r="E55" s="245"/>
      <c r="F55" s="248"/>
      <c r="G55" s="247"/>
      <c r="H55" s="245"/>
      <c r="I55" s="246"/>
      <c r="J55" s="247"/>
    </row>
    <row r="56" spans="1:10" ht="15.75" customHeight="1" x14ac:dyDescent="0.25">
      <c r="A56" s="242">
        <v>43154</v>
      </c>
      <c r="B56" s="243">
        <v>180154788</v>
      </c>
      <c r="C56" s="106">
        <v>5</v>
      </c>
      <c r="D56" s="247">
        <v>439600</v>
      </c>
      <c r="E56" s="245">
        <v>180040599</v>
      </c>
      <c r="F56" s="248">
        <v>9</v>
      </c>
      <c r="G56" s="247">
        <v>870100</v>
      </c>
      <c r="H56" s="245"/>
      <c r="I56" s="246"/>
      <c r="J56" s="247"/>
    </row>
    <row r="57" spans="1:10" ht="15.75" customHeight="1" x14ac:dyDescent="0.25">
      <c r="A57" s="242">
        <v>43154</v>
      </c>
      <c r="B57" s="243">
        <v>180154827</v>
      </c>
      <c r="C57" s="106">
        <v>4</v>
      </c>
      <c r="D57" s="247">
        <v>295050</v>
      </c>
      <c r="E57" s="245"/>
      <c r="F57" s="248"/>
      <c r="G57" s="247"/>
      <c r="H57" s="245"/>
      <c r="I57" s="246"/>
      <c r="J57" s="247"/>
    </row>
    <row r="58" spans="1:10" ht="15.75" customHeight="1" x14ac:dyDescent="0.25">
      <c r="A58" s="242">
        <v>43155</v>
      </c>
      <c r="B58" s="243">
        <v>180154876</v>
      </c>
      <c r="C58" s="106">
        <v>14</v>
      </c>
      <c r="D58" s="247">
        <v>1323700</v>
      </c>
      <c r="E58" s="245"/>
      <c r="F58" s="248"/>
      <c r="G58" s="247"/>
      <c r="H58" s="245"/>
      <c r="I58" s="246"/>
      <c r="J58" s="247"/>
    </row>
    <row r="59" spans="1:10" ht="15.75" customHeight="1" x14ac:dyDescent="0.25">
      <c r="A59" s="242">
        <v>43155</v>
      </c>
      <c r="B59" s="243">
        <v>180154921</v>
      </c>
      <c r="C59" s="106">
        <v>7</v>
      </c>
      <c r="D59" s="247">
        <v>840000</v>
      </c>
      <c r="E59" s="245"/>
      <c r="F59" s="248"/>
      <c r="G59" s="247"/>
      <c r="H59" s="245"/>
      <c r="I59" s="246">
        <v>12775439</v>
      </c>
      <c r="J59" s="247" t="s">
        <v>17</v>
      </c>
    </row>
    <row r="60" spans="1:10" ht="15.75" customHeight="1" x14ac:dyDescent="0.25">
      <c r="A60" s="242">
        <v>43157</v>
      </c>
      <c r="B60" s="243">
        <v>180155087</v>
      </c>
      <c r="C60" s="106">
        <v>14</v>
      </c>
      <c r="D60" s="247">
        <v>1425900</v>
      </c>
      <c r="E60" s="245">
        <v>180040659</v>
      </c>
      <c r="F60" s="248">
        <v>1</v>
      </c>
      <c r="G60" s="247">
        <v>122063</v>
      </c>
      <c r="H60" s="245"/>
      <c r="I60" s="246"/>
      <c r="J60" s="247"/>
    </row>
    <row r="61" spans="1:10" ht="15.75" customHeight="1" x14ac:dyDescent="0.25">
      <c r="A61" s="242">
        <v>43157</v>
      </c>
      <c r="B61" s="243">
        <v>180155092</v>
      </c>
      <c r="C61" s="106">
        <v>1</v>
      </c>
      <c r="D61" s="247">
        <v>40075</v>
      </c>
      <c r="E61" s="245"/>
      <c r="F61" s="248"/>
      <c r="G61" s="247"/>
      <c r="H61" s="245"/>
      <c r="I61" s="246"/>
      <c r="J61" s="247"/>
    </row>
    <row r="62" spans="1:10" ht="15.75" customHeight="1" x14ac:dyDescent="0.25">
      <c r="A62" s="242">
        <v>43157</v>
      </c>
      <c r="B62" s="243">
        <v>180155129</v>
      </c>
      <c r="C62" s="106">
        <v>17</v>
      </c>
      <c r="D62" s="247">
        <v>1500275</v>
      </c>
      <c r="E62" s="245"/>
      <c r="F62" s="248"/>
      <c r="G62" s="247"/>
      <c r="H62" s="245"/>
      <c r="I62" s="246"/>
      <c r="J62" s="247"/>
    </row>
    <row r="63" spans="1:10" ht="15.75" customHeight="1" x14ac:dyDescent="0.25">
      <c r="A63" s="242">
        <v>43158</v>
      </c>
      <c r="B63" s="243">
        <v>180155193</v>
      </c>
      <c r="C63" s="106">
        <v>19</v>
      </c>
      <c r="D63" s="247">
        <v>1909075</v>
      </c>
      <c r="E63" s="245">
        <v>180040686</v>
      </c>
      <c r="F63" s="248">
        <v>2</v>
      </c>
      <c r="G63" s="247">
        <v>218838</v>
      </c>
      <c r="H63" s="245"/>
      <c r="I63" s="246"/>
      <c r="J63" s="247"/>
    </row>
    <row r="64" spans="1:10" ht="15.75" customHeight="1" x14ac:dyDescent="0.25">
      <c r="A64" s="242">
        <v>43158</v>
      </c>
      <c r="B64" s="243">
        <v>180155235</v>
      </c>
      <c r="C64" s="106">
        <v>10</v>
      </c>
      <c r="D64" s="247">
        <v>991025</v>
      </c>
      <c r="E64" s="245"/>
      <c r="F64" s="248"/>
      <c r="G64" s="247"/>
      <c r="H64" s="245"/>
      <c r="I64" s="246"/>
      <c r="J64" s="247"/>
    </row>
    <row r="65" spans="1:10" ht="15.75" customHeight="1" x14ac:dyDescent="0.25">
      <c r="A65" s="242">
        <v>43159</v>
      </c>
      <c r="B65" s="243">
        <v>180155281</v>
      </c>
      <c r="C65" s="106">
        <v>16</v>
      </c>
      <c r="D65" s="247">
        <v>1654450</v>
      </c>
      <c r="E65" s="245">
        <v>180040710</v>
      </c>
      <c r="F65" s="248">
        <v>1</v>
      </c>
      <c r="G65" s="247">
        <v>100013</v>
      </c>
      <c r="H65" s="245"/>
      <c r="I65" s="246"/>
      <c r="J65" s="247"/>
    </row>
    <row r="66" spans="1:10" ht="15.75" customHeight="1" x14ac:dyDescent="0.25">
      <c r="A66" s="242">
        <v>43159</v>
      </c>
      <c r="B66" s="243">
        <v>180155351</v>
      </c>
      <c r="C66" s="106">
        <v>5</v>
      </c>
      <c r="D66" s="247">
        <v>416938</v>
      </c>
      <c r="E66" s="245"/>
      <c r="F66" s="248"/>
      <c r="G66" s="247"/>
      <c r="H66" s="245"/>
      <c r="I66" s="246"/>
      <c r="J66" s="247"/>
    </row>
    <row r="67" spans="1:10" ht="15.75" customHeight="1" x14ac:dyDescent="0.25">
      <c r="A67" s="242">
        <v>43160</v>
      </c>
      <c r="B67" s="243">
        <v>180155412</v>
      </c>
      <c r="C67" s="106">
        <v>11</v>
      </c>
      <c r="D67" s="247">
        <v>1133738</v>
      </c>
      <c r="E67" s="245">
        <v>180040724</v>
      </c>
      <c r="F67" s="248">
        <v>2</v>
      </c>
      <c r="G67" s="247">
        <v>170538</v>
      </c>
      <c r="H67" s="245"/>
      <c r="I67" s="246"/>
      <c r="J67" s="247"/>
    </row>
    <row r="68" spans="1:10" ht="15.75" customHeight="1" x14ac:dyDescent="0.25">
      <c r="A68" s="242">
        <v>43160</v>
      </c>
      <c r="B68" s="243">
        <v>180155480</v>
      </c>
      <c r="C68" s="106">
        <v>6</v>
      </c>
      <c r="D68" s="247">
        <v>700875</v>
      </c>
      <c r="E68" s="245"/>
      <c r="F68" s="248"/>
      <c r="G68" s="247"/>
      <c r="H68" s="245"/>
      <c r="I68" s="246"/>
      <c r="J68" s="247"/>
    </row>
    <row r="69" spans="1:10" ht="15.75" customHeight="1" x14ac:dyDescent="0.25">
      <c r="A69" s="242">
        <v>43161</v>
      </c>
      <c r="B69" s="243">
        <v>180155524</v>
      </c>
      <c r="C69" s="106">
        <v>25</v>
      </c>
      <c r="D69" s="247">
        <v>2518075</v>
      </c>
      <c r="E69" s="245">
        <v>180040760</v>
      </c>
      <c r="F69" s="248">
        <v>6</v>
      </c>
      <c r="G69" s="247">
        <v>688625</v>
      </c>
      <c r="H69" s="245"/>
      <c r="I69" s="246"/>
      <c r="J69" s="247"/>
    </row>
    <row r="70" spans="1:10" ht="15.75" customHeight="1" x14ac:dyDescent="0.25">
      <c r="A70" s="242">
        <v>43161</v>
      </c>
      <c r="B70" s="243">
        <v>180155576</v>
      </c>
      <c r="C70" s="106">
        <v>4</v>
      </c>
      <c r="D70" s="247">
        <v>438725</v>
      </c>
      <c r="E70" s="245"/>
      <c r="F70" s="248"/>
      <c r="G70" s="247"/>
      <c r="H70" s="245"/>
      <c r="I70" s="246"/>
      <c r="J70" s="247"/>
    </row>
    <row r="71" spans="1:10" ht="15.75" customHeight="1" x14ac:dyDescent="0.25">
      <c r="A71" s="242">
        <v>43162</v>
      </c>
      <c r="B71" s="243">
        <v>180155641</v>
      </c>
      <c r="C71" s="106">
        <v>28</v>
      </c>
      <c r="D71" s="247">
        <v>2752225</v>
      </c>
      <c r="E71" s="245">
        <v>180040784</v>
      </c>
      <c r="F71" s="248">
        <v>1</v>
      </c>
      <c r="G71" s="247">
        <v>82863</v>
      </c>
      <c r="H71" s="245"/>
      <c r="I71" s="246"/>
      <c r="J71" s="247"/>
    </row>
    <row r="72" spans="1:10" ht="15.75" customHeight="1" x14ac:dyDescent="0.25">
      <c r="A72" s="242">
        <v>43162</v>
      </c>
      <c r="B72" s="243">
        <v>180155681</v>
      </c>
      <c r="C72" s="106">
        <v>7</v>
      </c>
      <c r="D72" s="247">
        <v>649075</v>
      </c>
      <c r="E72" s="245"/>
      <c r="F72" s="248"/>
      <c r="G72" s="247"/>
      <c r="H72" s="245"/>
      <c r="I72" s="246">
        <v>14747511</v>
      </c>
      <c r="J72" s="247" t="s">
        <v>17</v>
      </c>
    </row>
    <row r="73" spans="1:10" ht="15.75" customHeight="1" x14ac:dyDescent="0.25">
      <c r="A73" s="242">
        <v>43164</v>
      </c>
      <c r="B73" s="243">
        <v>180155836</v>
      </c>
      <c r="C73" s="106">
        <v>12</v>
      </c>
      <c r="D73" s="247">
        <v>1130675</v>
      </c>
      <c r="E73" s="245">
        <v>180040835</v>
      </c>
      <c r="F73" s="248">
        <v>1</v>
      </c>
      <c r="G73" s="247">
        <v>128625</v>
      </c>
      <c r="H73" s="245"/>
      <c r="I73" s="246"/>
      <c r="J73" s="247"/>
    </row>
    <row r="74" spans="1:10" ht="15.75" customHeight="1" x14ac:dyDescent="0.25">
      <c r="A74" s="242">
        <v>43164</v>
      </c>
      <c r="B74" s="243">
        <v>180155883</v>
      </c>
      <c r="C74" s="106">
        <v>9</v>
      </c>
      <c r="D74" s="247">
        <v>1070388</v>
      </c>
      <c r="E74" s="245"/>
      <c r="F74" s="248"/>
      <c r="G74" s="247"/>
      <c r="H74" s="245"/>
      <c r="I74" s="246"/>
      <c r="J74" s="247"/>
    </row>
    <row r="75" spans="1:10" ht="15.75" customHeight="1" x14ac:dyDescent="0.25">
      <c r="A75" s="242">
        <v>43165</v>
      </c>
      <c r="B75" s="243">
        <v>180155931</v>
      </c>
      <c r="C75" s="106">
        <v>17</v>
      </c>
      <c r="D75" s="247">
        <v>1702225</v>
      </c>
      <c r="E75" s="245">
        <v>180040866</v>
      </c>
      <c r="F75" s="248">
        <v>1</v>
      </c>
      <c r="G75" s="247">
        <v>101500</v>
      </c>
      <c r="H75" s="245"/>
      <c r="I75" s="246"/>
      <c r="J75" s="247"/>
    </row>
    <row r="76" spans="1:10" ht="15.75" customHeight="1" x14ac:dyDescent="0.25">
      <c r="A76" s="242">
        <v>43165</v>
      </c>
      <c r="B76" s="243">
        <v>180155995</v>
      </c>
      <c r="C76" s="106">
        <v>4</v>
      </c>
      <c r="D76" s="247">
        <v>490875</v>
      </c>
      <c r="E76" s="245"/>
      <c r="F76" s="248"/>
      <c r="G76" s="247"/>
      <c r="H76" s="245"/>
      <c r="I76" s="246"/>
      <c r="J76" s="247"/>
    </row>
    <row r="77" spans="1:10" ht="15.75" customHeight="1" x14ac:dyDescent="0.25">
      <c r="A77" s="242">
        <v>43166</v>
      </c>
      <c r="B77" s="243">
        <v>180156058</v>
      </c>
      <c r="C77" s="106">
        <v>29</v>
      </c>
      <c r="D77" s="247">
        <v>3023563</v>
      </c>
      <c r="E77" s="245">
        <v>180040901</v>
      </c>
      <c r="F77" s="248">
        <v>2</v>
      </c>
      <c r="G77" s="247">
        <v>154963</v>
      </c>
      <c r="H77" s="245"/>
      <c r="I77" s="246"/>
      <c r="J77" s="247"/>
    </row>
    <row r="78" spans="1:10" ht="15.75" customHeight="1" x14ac:dyDescent="0.25">
      <c r="A78" s="242">
        <v>43166</v>
      </c>
      <c r="B78" s="243">
        <v>180156096</v>
      </c>
      <c r="C78" s="106">
        <v>9</v>
      </c>
      <c r="D78" s="247">
        <v>952263</v>
      </c>
      <c r="E78" s="245"/>
      <c r="F78" s="248"/>
      <c r="G78" s="247"/>
      <c r="H78" s="245"/>
      <c r="I78" s="246"/>
      <c r="J78" s="247"/>
    </row>
    <row r="79" spans="1:10" ht="15.75" customHeight="1" x14ac:dyDescent="0.25">
      <c r="A79" s="242">
        <v>43167</v>
      </c>
      <c r="B79" s="243">
        <v>180156148</v>
      </c>
      <c r="C79" s="106">
        <v>12</v>
      </c>
      <c r="D79" s="247">
        <v>1157188</v>
      </c>
      <c r="E79" s="245">
        <v>180040923</v>
      </c>
      <c r="F79" s="248">
        <v>3</v>
      </c>
      <c r="G79" s="247">
        <v>262238</v>
      </c>
      <c r="H79" s="245"/>
      <c r="I79" s="246"/>
      <c r="J79" s="247"/>
    </row>
    <row r="80" spans="1:10" ht="15.75" customHeight="1" x14ac:dyDescent="0.25">
      <c r="A80" s="242">
        <v>43167</v>
      </c>
      <c r="B80" s="243">
        <v>180156206</v>
      </c>
      <c r="C80" s="106">
        <v>4</v>
      </c>
      <c r="D80" s="247">
        <v>434613</v>
      </c>
      <c r="E80" s="245"/>
      <c r="F80" s="248"/>
      <c r="G80" s="247"/>
      <c r="H80" s="245"/>
      <c r="I80" s="246"/>
      <c r="J80" s="247"/>
    </row>
    <row r="81" spans="1:10" ht="15.75" customHeight="1" x14ac:dyDescent="0.25">
      <c r="A81" s="242">
        <v>43168</v>
      </c>
      <c r="B81" s="243">
        <v>180156285</v>
      </c>
      <c r="C81" s="106">
        <v>14</v>
      </c>
      <c r="D81" s="247">
        <v>1801800</v>
      </c>
      <c r="E81" s="245">
        <v>180040946</v>
      </c>
      <c r="F81" s="248">
        <v>7</v>
      </c>
      <c r="G81" s="247">
        <v>631663</v>
      </c>
      <c r="H81" s="245"/>
      <c r="I81" s="246"/>
      <c r="J81" s="247"/>
    </row>
    <row r="82" spans="1:10" ht="15.75" customHeight="1" x14ac:dyDescent="0.25">
      <c r="A82" s="242">
        <v>43168</v>
      </c>
      <c r="B82" s="243">
        <v>180156292</v>
      </c>
      <c r="C82" s="106">
        <v>1</v>
      </c>
      <c r="D82" s="247">
        <v>117863</v>
      </c>
      <c r="E82" s="245">
        <v>180040948</v>
      </c>
      <c r="F82" s="248">
        <v>1</v>
      </c>
      <c r="G82" s="247">
        <v>111738</v>
      </c>
      <c r="H82" s="245"/>
      <c r="I82" s="246"/>
      <c r="J82" s="247"/>
    </row>
    <row r="83" spans="1:10" ht="15.75" customHeight="1" x14ac:dyDescent="0.25">
      <c r="A83" s="242">
        <v>43168</v>
      </c>
      <c r="B83" s="243">
        <v>180156323</v>
      </c>
      <c r="C83" s="106">
        <v>4</v>
      </c>
      <c r="D83" s="247">
        <v>315000</v>
      </c>
      <c r="E83" s="245"/>
      <c r="F83" s="248"/>
      <c r="G83" s="247"/>
      <c r="H83" s="245"/>
      <c r="I83" s="246"/>
      <c r="J83" s="247"/>
    </row>
    <row r="84" spans="1:10" ht="15.75" customHeight="1" x14ac:dyDescent="0.25">
      <c r="A84" s="242">
        <v>43169</v>
      </c>
      <c r="B84" s="243">
        <v>180156379</v>
      </c>
      <c r="C84" s="106">
        <v>16</v>
      </c>
      <c r="D84" s="247">
        <v>1421875</v>
      </c>
      <c r="E84" s="245">
        <v>180040968</v>
      </c>
      <c r="F84" s="248">
        <v>2</v>
      </c>
      <c r="G84" s="247">
        <v>138863</v>
      </c>
      <c r="H84" s="245"/>
      <c r="I84" s="246"/>
      <c r="J84" s="247"/>
    </row>
    <row r="85" spans="1:10" ht="15.75" customHeight="1" x14ac:dyDescent="0.25">
      <c r="A85" s="242">
        <v>43169</v>
      </c>
      <c r="B85" s="243">
        <v>180156423</v>
      </c>
      <c r="C85" s="106">
        <v>5</v>
      </c>
      <c r="D85" s="247">
        <v>553525</v>
      </c>
      <c r="E85" s="245"/>
      <c r="F85" s="248"/>
      <c r="G85" s="247"/>
      <c r="H85" s="245"/>
      <c r="I85" s="246">
        <v>12642263</v>
      </c>
      <c r="J85" s="247" t="s">
        <v>17</v>
      </c>
    </row>
    <row r="86" spans="1:10" ht="15.75" customHeight="1" x14ac:dyDescent="0.25">
      <c r="A86" s="242">
        <v>43171</v>
      </c>
      <c r="B86" s="243">
        <v>180156602</v>
      </c>
      <c r="C86" s="106">
        <v>18</v>
      </c>
      <c r="D86" s="247">
        <v>1865413</v>
      </c>
      <c r="E86" s="245"/>
      <c r="F86" s="248"/>
      <c r="G86" s="247"/>
      <c r="H86" s="245"/>
      <c r="I86" s="246"/>
      <c r="J86" s="247"/>
    </row>
    <row r="87" spans="1:10" ht="15.75" customHeight="1" x14ac:dyDescent="0.25">
      <c r="A87" s="242">
        <v>43171</v>
      </c>
      <c r="B87" s="243">
        <v>180156667</v>
      </c>
      <c r="C87" s="106">
        <v>6</v>
      </c>
      <c r="D87" s="247">
        <v>676725</v>
      </c>
      <c r="E87" s="245"/>
      <c r="F87" s="248"/>
      <c r="G87" s="247"/>
      <c r="H87" s="245"/>
      <c r="I87" s="246"/>
      <c r="J87" s="247"/>
    </row>
    <row r="88" spans="1:10" ht="15.75" customHeight="1" x14ac:dyDescent="0.25">
      <c r="A88" s="242">
        <v>43172</v>
      </c>
      <c r="B88" s="243">
        <v>180156718</v>
      </c>
      <c r="C88" s="106">
        <v>31</v>
      </c>
      <c r="D88" s="247">
        <v>3317738</v>
      </c>
      <c r="E88" s="245"/>
      <c r="F88" s="248"/>
      <c r="G88" s="247"/>
      <c r="H88" s="245"/>
      <c r="I88" s="246"/>
      <c r="J88" s="247"/>
    </row>
    <row r="89" spans="1:10" ht="15.75" customHeight="1" x14ac:dyDescent="0.25">
      <c r="A89" s="242">
        <v>43172</v>
      </c>
      <c r="B89" s="243">
        <v>180156766</v>
      </c>
      <c r="C89" s="106">
        <v>8</v>
      </c>
      <c r="D89" s="247">
        <v>1022613</v>
      </c>
      <c r="E89" s="245"/>
      <c r="F89" s="248"/>
      <c r="G89" s="247"/>
      <c r="H89" s="245"/>
      <c r="I89" s="246"/>
      <c r="J89" s="247"/>
    </row>
    <row r="90" spans="1:10" ht="15.75" customHeight="1" x14ac:dyDescent="0.25">
      <c r="A90" s="242">
        <v>43173</v>
      </c>
      <c r="B90" s="243">
        <v>180156811</v>
      </c>
      <c r="C90" s="106">
        <v>18</v>
      </c>
      <c r="D90" s="247">
        <v>1827613</v>
      </c>
      <c r="E90" s="245">
        <v>180041074</v>
      </c>
      <c r="F90" s="248">
        <v>10</v>
      </c>
      <c r="G90" s="247">
        <v>1063300</v>
      </c>
      <c r="H90" s="245"/>
      <c r="I90" s="246"/>
      <c r="J90" s="247"/>
    </row>
    <row r="91" spans="1:10" ht="15.75" customHeight="1" x14ac:dyDescent="0.25">
      <c r="A91" s="242">
        <v>43173</v>
      </c>
      <c r="B91" s="243">
        <v>180156883</v>
      </c>
      <c r="C91" s="106">
        <v>4</v>
      </c>
      <c r="D91" s="247">
        <v>421488</v>
      </c>
      <c r="E91" s="245"/>
      <c r="F91" s="248"/>
      <c r="G91" s="247"/>
      <c r="H91" s="245"/>
      <c r="I91" s="246"/>
      <c r="J91" s="247"/>
    </row>
    <row r="92" spans="1:10" ht="15.75" customHeight="1" x14ac:dyDescent="0.25">
      <c r="A92" s="242">
        <v>43174</v>
      </c>
      <c r="B92" s="243">
        <v>180156941</v>
      </c>
      <c r="C92" s="106">
        <v>16</v>
      </c>
      <c r="D92" s="247">
        <v>1388013</v>
      </c>
      <c r="E92" s="245">
        <v>180041100</v>
      </c>
      <c r="F92" s="248">
        <v>1</v>
      </c>
      <c r="G92" s="247">
        <v>101500</v>
      </c>
      <c r="H92" s="245"/>
      <c r="I92" s="246"/>
      <c r="J92" s="247"/>
    </row>
    <row r="93" spans="1:10" ht="15.75" customHeight="1" x14ac:dyDescent="0.25">
      <c r="A93" s="242">
        <v>43174</v>
      </c>
      <c r="B93" s="243">
        <v>180157008</v>
      </c>
      <c r="C93" s="106">
        <v>4</v>
      </c>
      <c r="D93" s="247">
        <v>348425</v>
      </c>
      <c r="E93" s="245"/>
      <c r="F93" s="248"/>
      <c r="G93" s="247"/>
      <c r="H93" s="245"/>
      <c r="I93" s="246"/>
      <c r="J93" s="247"/>
    </row>
    <row r="94" spans="1:10" ht="15.75" customHeight="1" x14ac:dyDescent="0.25">
      <c r="A94" s="242">
        <v>43175</v>
      </c>
      <c r="B94" s="243">
        <v>180157093</v>
      </c>
      <c r="C94" s="106">
        <v>12</v>
      </c>
      <c r="D94" s="247">
        <v>1116150</v>
      </c>
      <c r="E94" s="245">
        <v>180041148</v>
      </c>
      <c r="F94" s="248">
        <v>7</v>
      </c>
      <c r="G94" s="247">
        <v>833175</v>
      </c>
      <c r="H94" s="245"/>
      <c r="I94" s="246"/>
      <c r="J94" s="247"/>
    </row>
    <row r="95" spans="1:10" ht="15.75" customHeight="1" x14ac:dyDescent="0.25">
      <c r="A95" s="242">
        <v>43175</v>
      </c>
      <c r="B95" s="243">
        <v>180157131</v>
      </c>
      <c r="C95" s="106">
        <v>5</v>
      </c>
      <c r="D95" s="247">
        <v>508288</v>
      </c>
      <c r="E95" s="245"/>
      <c r="F95" s="248"/>
      <c r="G95" s="247"/>
      <c r="H95" s="245"/>
      <c r="I95" s="246">
        <v>10494491</v>
      </c>
      <c r="J95" s="247" t="s">
        <v>17</v>
      </c>
    </row>
    <row r="96" spans="1:10" ht="15.75" customHeight="1" x14ac:dyDescent="0.25">
      <c r="A96" s="242">
        <v>43178</v>
      </c>
      <c r="B96" s="243">
        <v>180157408</v>
      </c>
      <c r="C96" s="106">
        <v>16</v>
      </c>
      <c r="D96" s="247">
        <v>1626100</v>
      </c>
      <c r="E96" s="245"/>
      <c r="F96" s="248"/>
      <c r="G96" s="247"/>
      <c r="H96" s="245"/>
      <c r="I96" s="246"/>
      <c r="J96" s="247"/>
    </row>
    <row r="97" spans="1:10" ht="15.75" customHeight="1" x14ac:dyDescent="0.25">
      <c r="A97" s="242">
        <v>43178</v>
      </c>
      <c r="B97" s="243">
        <v>180157470</v>
      </c>
      <c r="C97" s="106">
        <v>13</v>
      </c>
      <c r="D97" s="247">
        <v>1364125</v>
      </c>
      <c r="E97" s="245"/>
      <c r="F97" s="248"/>
      <c r="G97" s="247"/>
      <c r="H97" s="245"/>
      <c r="I97" s="246"/>
      <c r="J97" s="247"/>
    </row>
    <row r="98" spans="1:10" ht="15.75" customHeight="1" x14ac:dyDescent="0.25">
      <c r="A98" s="242">
        <v>43179</v>
      </c>
      <c r="B98" s="243">
        <v>180157526</v>
      </c>
      <c r="C98" s="106">
        <v>16</v>
      </c>
      <c r="D98" s="247">
        <v>1787713</v>
      </c>
      <c r="E98" s="245">
        <v>180041254</v>
      </c>
      <c r="F98" s="248">
        <v>4</v>
      </c>
      <c r="G98" s="247">
        <v>296975</v>
      </c>
      <c r="H98" s="245"/>
      <c r="I98" s="246"/>
      <c r="J98" s="247"/>
    </row>
    <row r="99" spans="1:10" ht="15.75" customHeight="1" x14ac:dyDescent="0.25">
      <c r="A99" s="242">
        <v>43179</v>
      </c>
      <c r="B99" s="243">
        <v>180157579</v>
      </c>
      <c r="C99" s="106">
        <v>2</v>
      </c>
      <c r="D99" s="247">
        <v>261013</v>
      </c>
      <c r="E99" s="245"/>
      <c r="F99" s="248"/>
      <c r="G99" s="247"/>
      <c r="H99" s="245"/>
      <c r="I99" s="246"/>
      <c r="J99" s="247"/>
    </row>
    <row r="100" spans="1:10" ht="15.75" customHeight="1" x14ac:dyDescent="0.25">
      <c r="A100" s="242">
        <v>43180</v>
      </c>
      <c r="B100" s="243">
        <v>180157624</v>
      </c>
      <c r="C100" s="106">
        <v>16</v>
      </c>
      <c r="D100" s="247">
        <v>1637300</v>
      </c>
      <c r="E100" s="245"/>
      <c r="F100" s="248"/>
      <c r="G100" s="247"/>
      <c r="H100" s="245"/>
      <c r="I100" s="246"/>
      <c r="J100" s="247"/>
    </row>
    <row r="101" spans="1:10" ht="15.75" customHeight="1" x14ac:dyDescent="0.25">
      <c r="A101" s="242">
        <v>43180</v>
      </c>
      <c r="B101" s="243">
        <v>180157681</v>
      </c>
      <c r="C101" s="106">
        <v>7</v>
      </c>
      <c r="D101" s="247">
        <v>653800</v>
      </c>
      <c r="E101" s="245"/>
      <c r="F101" s="248"/>
      <c r="G101" s="247"/>
      <c r="H101" s="245"/>
      <c r="I101" s="246"/>
      <c r="J101" s="247"/>
    </row>
    <row r="102" spans="1:10" ht="15.75" customHeight="1" x14ac:dyDescent="0.25">
      <c r="A102" s="242">
        <v>43181</v>
      </c>
      <c r="B102" s="243">
        <v>180157730</v>
      </c>
      <c r="C102" s="106">
        <v>22</v>
      </c>
      <c r="D102" s="247">
        <v>2343863</v>
      </c>
      <c r="E102" s="245">
        <v>180041299</v>
      </c>
      <c r="F102" s="248">
        <v>3</v>
      </c>
      <c r="G102" s="247">
        <v>243863</v>
      </c>
      <c r="H102" s="245"/>
      <c r="I102" s="246"/>
      <c r="J102" s="247"/>
    </row>
    <row r="103" spans="1:10" ht="15.75" customHeight="1" x14ac:dyDescent="0.25">
      <c r="A103" s="242">
        <v>43181</v>
      </c>
      <c r="B103" s="243">
        <v>180157744</v>
      </c>
      <c r="C103" s="106">
        <v>1</v>
      </c>
      <c r="D103" s="247">
        <v>112875</v>
      </c>
      <c r="E103" s="245"/>
      <c r="F103" s="248"/>
      <c r="G103" s="247"/>
      <c r="H103" s="245"/>
      <c r="I103" s="246"/>
      <c r="J103" s="247"/>
    </row>
    <row r="104" spans="1:10" ht="15.75" customHeight="1" x14ac:dyDescent="0.25">
      <c r="A104" s="242">
        <v>43181</v>
      </c>
      <c r="B104" s="243">
        <v>180157780</v>
      </c>
      <c r="C104" s="106">
        <v>1</v>
      </c>
      <c r="D104" s="247">
        <v>72013</v>
      </c>
      <c r="E104" s="245"/>
      <c r="F104" s="248"/>
      <c r="G104" s="247"/>
      <c r="H104" s="245"/>
      <c r="I104" s="246"/>
      <c r="J104" s="247"/>
    </row>
    <row r="105" spans="1:10" ht="15.75" customHeight="1" x14ac:dyDescent="0.25">
      <c r="A105" s="242">
        <v>43182</v>
      </c>
      <c r="B105" s="243">
        <v>180157839</v>
      </c>
      <c r="C105" s="106">
        <v>12</v>
      </c>
      <c r="D105" s="247">
        <v>1440163</v>
      </c>
      <c r="E105" s="245">
        <v>180041327</v>
      </c>
      <c r="F105" s="248">
        <v>9</v>
      </c>
      <c r="G105" s="247">
        <v>1042125</v>
      </c>
      <c r="H105" s="245"/>
      <c r="I105" s="246"/>
      <c r="J105" s="247"/>
    </row>
    <row r="106" spans="1:10" ht="15.75" customHeight="1" x14ac:dyDescent="0.25">
      <c r="A106" s="242">
        <v>43182</v>
      </c>
      <c r="B106" s="243">
        <v>180157882</v>
      </c>
      <c r="C106" s="106">
        <v>5</v>
      </c>
      <c r="D106" s="247">
        <v>555713</v>
      </c>
      <c r="E106" s="245"/>
      <c r="F106" s="248"/>
      <c r="G106" s="247"/>
      <c r="H106" s="245"/>
      <c r="I106" s="246"/>
      <c r="J106" s="247"/>
    </row>
    <row r="107" spans="1:10" ht="15.75" customHeight="1" x14ac:dyDescent="0.25">
      <c r="A107" s="242">
        <v>43183</v>
      </c>
      <c r="B107" s="243">
        <v>180157923</v>
      </c>
      <c r="C107" s="106">
        <v>27</v>
      </c>
      <c r="D107" s="247">
        <v>2909900</v>
      </c>
      <c r="E107" s="245">
        <v>180041353</v>
      </c>
      <c r="F107" s="248">
        <v>2</v>
      </c>
      <c r="G107" s="247">
        <v>212538</v>
      </c>
      <c r="H107" s="245"/>
      <c r="I107" s="246"/>
      <c r="J107" s="247"/>
    </row>
    <row r="108" spans="1:10" ht="15.75" customHeight="1" x14ac:dyDescent="0.25">
      <c r="A108" s="242">
        <v>43183</v>
      </c>
      <c r="B108" s="243">
        <v>180157964</v>
      </c>
      <c r="C108" s="106">
        <v>1</v>
      </c>
      <c r="D108" s="247">
        <v>63963</v>
      </c>
      <c r="E108" s="245"/>
      <c r="F108" s="248"/>
      <c r="G108" s="247"/>
      <c r="H108" s="245"/>
      <c r="I108" s="246">
        <v>13033040</v>
      </c>
      <c r="J108" s="247" t="s">
        <v>17</v>
      </c>
    </row>
    <row r="109" spans="1:10" ht="15.75" customHeight="1" x14ac:dyDescent="0.25">
      <c r="A109" s="210">
        <v>43185</v>
      </c>
      <c r="B109" s="115">
        <v>180158148</v>
      </c>
      <c r="C109" s="309">
        <v>21</v>
      </c>
      <c r="D109" s="117">
        <v>2176738</v>
      </c>
      <c r="E109" s="118"/>
      <c r="F109" s="120"/>
      <c r="G109" s="117"/>
      <c r="H109" s="118"/>
      <c r="I109" s="213"/>
      <c r="J109" s="117"/>
    </row>
    <row r="110" spans="1:10" ht="15.75" customHeight="1" x14ac:dyDescent="0.25">
      <c r="A110" s="210">
        <v>43185</v>
      </c>
      <c r="B110" s="115">
        <v>180158199</v>
      </c>
      <c r="C110" s="309">
        <v>16</v>
      </c>
      <c r="D110" s="117">
        <v>1614200</v>
      </c>
      <c r="E110" s="118"/>
      <c r="F110" s="120"/>
      <c r="G110" s="117"/>
      <c r="H110" s="118"/>
      <c r="I110" s="213"/>
      <c r="J110" s="117"/>
    </row>
    <row r="111" spans="1:10" ht="15.75" customHeight="1" x14ac:dyDescent="0.25">
      <c r="A111" s="210">
        <v>43186</v>
      </c>
      <c r="B111" s="115">
        <v>180158239</v>
      </c>
      <c r="C111" s="309">
        <v>23</v>
      </c>
      <c r="D111" s="117">
        <v>2531200</v>
      </c>
      <c r="E111" s="118"/>
      <c r="F111" s="120"/>
      <c r="G111" s="117"/>
      <c r="H111" s="118"/>
      <c r="I111" s="213"/>
      <c r="J111" s="117"/>
    </row>
    <row r="112" spans="1:10" ht="15.75" customHeight="1" x14ac:dyDescent="0.25">
      <c r="A112" s="210">
        <v>43186</v>
      </c>
      <c r="B112" s="115">
        <v>180158280</v>
      </c>
      <c r="C112" s="309">
        <v>11</v>
      </c>
      <c r="D112" s="117">
        <v>1242675</v>
      </c>
      <c r="E112" s="118"/>
      <c r="F112" s="120"/>
      <c r="G112" s="117"/>
      <c r="H112" s="118"/>
      <c r="I112" s="213"/>
      <c r="J112" s="117"/>
    </row>
    <row r="113" spans="1:10" ht="15.75" customHeight="1" x14ac:dyDescent="0.25">
      <c r="A113" s="210">
        <v>43187</v>
      </c>
      <c r="B113" s="115">
        <v>180158335</v>
      </c>
      <c r="C113" s="309">
        <v>20</v>
      </c>
      <c r="D113" s="117">
        <v>1951338</v>
      </c>
      <c r="E113" s="118">
        <v>180041469</v>
      </c>
      <c r="F113" s="120">
        <v>1</v>
      </c>
      <c r="G113" s="117">
        <v>79100</v>
      </c>
      <c r="H113" s="118"/>
      <c r="I113" s="213"/>
      <c r="J113" s="117"/>
    </row>
    <row r="114" spans="1:10" ht="15.75" customHeight="1" x14ac:dyDescent="0.25">
      <c r="A114" s="210">
        <v>43187</v>
      </c>
      <c r="B114" s="115">
        <v>180158387</v>
      </c>
      <c r="C114" s="309">
        <v>1</v>
      </c>
      <c r="D114" s="117">
        <v>65800</v>
      </c>
      <c r="E114" s="118"/>
      <c r="F114" s="120"/>
      <c r="G114" s="117"/>
      <c r="H114" s="118"/>
      <c r="I114" s="213"/>
      <c r="J114" s="117"/>
    </row>
    <row r="115" spans="1:10" ht="15.75" customHeight="1" x14ac:dyDescent="0.25">
      <c r="A115" s="210">
        <v>43187</v>
      </c>
      <c r="B115" s="115">
        <v>180158398</v>
      </c>
      <c r="C115" s="309">
        <v>1</v>
      </c>
      <c r="D115" s="117">
        <v>65800</v>
      </c>
      <c r="E115" s="118"/>
      <c r="F115" s="120"/>
      <c r="G115" s="117"/>
      <c r="H115" s="118"/>
      <c r="I115" s="213"/>
      <c r="J115" s="117"/>
    </row>
    <row r="116" spans="1:10" ht="15.75" customHeight="1" x14ac:dyDescent="0.25">
      <c r="A116" s="210">
        <v>43187</v>
      </c>
      <c r="B116" s="115">
        <v>180158407</v>
      </c>
      <c r="C116" s="309">
        <v>1</v>
      </c>
      <c r="D116" s="117">
        <v>136500</v>
      </c>
      <c r="E116" s="118"/>
      <c r="F116" s="120"/>
      <c r="G116" s="117"/>
      <c r="H116" s="118"/>
      <c r="I116" s="213"/>
      <c r="J116" s="117"/>
    </row>
    <row r="117" spans="1:10" ht="15.75" customHeight="1" x14ac:dyDescent="0.25">
      <c r="A117" s="210">
        <v>43188</v>
      </c>
      <c r="B117" s="115">
        <v>180158452</v>
      </c>
      <c r="C117" s="309">
        <v>14</v>
      </c>
      <c r="D117" s="117">
        <v>1607200</v>
      </c>
      <c r="E117" s="118"/>
      <c r="F117" s="120"/>
      <c r="G117" s="117"/>
      <c r="H117" s="118"/>
      <c r="I117" s="213"/>
      <c r="J117" s="117"/>
    </row>
    <row r="118" spans="1:10" ht="15.75" customHeight="1" x14ac:dyDescent="0.25">
      <c r="A118" s="210">
        <v>43188</v>
      </c>
      <c r="B118" s="115">
        <v>180158510</v>
      </c>
      <c r="C118" s="309">
        <v>6</v>
      </c>
      <c r="D118" s="117">
        <v>658438</v>
      </c>
      <c r="E118" s="118"/>
      <c r="F118" s="120"/>
      <c r="G118" s="117"/>
      <c r="H118" s="118"/>
      <c r="I118" s="213"/>
      <c r="J118" s="117"/>
    </row>
    <row r="119" spans="1:10" x14ac:dyDescent="0.25">
      <c r="A119" s="236"/>
      <c r="B119" s="235"/>
      <c r="C119" s="12"/>
      <c r="D119" s="237"/>
      <c r="E119" s="238"/>
      <c r="F119" s="241"/>
      <c r="G119" s="237"/>
      <c r="H119" s="238"/>
      <c r="I119" s="240"/>
      <c r="J119" s="237"/>
    </row>
    <row r="120" spans="1:10" x14ac:dyDescent="0.25">
      <c r="A120" s="236"/>
      <c r="B120" s="224" t="s">
        <v>11</v>
      </c>
      <c r="C120" s="230">
        <f>SUM(C8:C119)</f>
        <v>1234</v>
      </c>
      <c r="D120" s="225">
        <f>SUM(D8:D119)</f>
        <v>126876687</v>
      </c>
      <c r="E120" s="224" t="s">
        <v>11</v>
      </c>
      <c r="F120" s="233">
        <f>SUM(F8:F119)</f>
        <v>125</v>
      </c>
      <c r="G120" s="225">
        <f>SUM(G8:G119)</f>
        <v>12784635</v>
      </c>
      <c r="H120" s="233">
        <f>SUM(H8:H119)</f>
        <v>0</v>
      </c>
      <c r="I120" s="233">
        <f>SUM(I8:I119)</f>
        <v>102121263</v>
      </c>
      <c r="J120" s="5"/>
    </row>
    <row r="121" spans="1:10" x14ac:dyDescent="0.25">
      <c r="A121" s="236"/>
      <c r="B121" s="224"/>
      <c r="C121" s="230"/>
      <c r="D121" s="225"/>
      <c r="E121" s="224"/>
      <c r="F121" s="233"/>
      <c r="G121" s="225"/>
      <c r="H121" s="233"/>
      <c r="I121" s="233"/>
      <c r="J121" s="5"/>
    </row>
    <row r="122" spans="1:10" x14ac:dyDescent="0.25">
      <c r="A122" s="226"/>
      <c r="B122" s="227"/>
      <c r="C122" s="12"/>
      <c r="D122" s="237"/>
      <c r="E122" s="224"/>
      <c r="F122" s="241"/>
      <c r="G122" s="318" t="s">
        <v>12</v>
      </c>
      <c r="H122" s="318"/>
      <c r="I122" s="240"/>
      <c r="J122" s="228">
        <f>SUM(D8:D119)</f>
        <v>126876687</v>
      </c>
    </row>
    <row r="123" spans="1:10" x14ac:dyDescent="0.25">
      <c r="A123" s="236"/>
      <c r="B123" s="235"/>
      <c r="C123" s="12"/>
      <c r="D123" s="237"/>
      <c r="E123" s="238"/>
      <c r="F123" s="241"/>
      <c r="G123" s="318" t="s">
        <v>13</v>
      </c>
      <c r="H123" s="318"/>
      <c r="I123" s="240"/>
      <c r="J123" s="228">
        <f>SUM(G8:G119)</f>
        <v>12784635</v>
      </c>
    </row>
    <row r="124" spans="1:10" x14ac:dyDescent="0.25">
      <c r="A124" s="229"/>
      <c r="B124" s="238"/>
      <c r="C124" s="12"/>
      <c r="D124" s="237"/>
      <c r="E124" s="238"/>
      <c r="F124" s="241"/>
      <c r="G124" s="318" t="s">
        <v>14</v>
      </c>
      <c r="H124" s="318"/>
      <c r="I124" s="41"/>
      <c r="J124" s="230">
        <f>J122-J123</f>
        <v>114092052</v>
      </c>
    </row>
    <row r="125" spans="1:10" x14ac:dyDescent="0.25">
      <c r="A125" s="236"/>
      <c r="B125" s="231"/>
      <c r="C125" s="12"/>
      <c r="D125" s="232"/>
      <c r="E125" s="238"/>
      <c r="F125" s="241"/>
      <c r="G125" s="318" t="s">
        <v>15</v>
      </c>
      <c r="H125" s="318"/>
      <c r="I125" s="240"/>
      <c r="J125" s="228">
        <f>SUM(H8:H119)</f>
        <v>0</v>
      </c>
    </row>
    <row r="126" spans="1:10" x14ac:dyDescent="0.25">
      <c r="A126" s="236"/>
      <c r="B126" s="231"/>
      <c r="C126" s="12"/>
      <c r="D126" s="232"/>
      <c r="E126" s="238"/>
      <c r="F126" s="241"/>
      <c r="G126" s="318" t="s">
        <v>16</v>
      </c>
      <c r="H126" s="318"/>
      <c r="I126" s="240"/>
      <c r="J126" s="228">
        <f>J124+J125</f>
        <v>114092052</v>
      </c>
    </row>
    <row r="127" spans="1:10" x14ac:dyDescent="0.25">
      <c r="A127" s="236"/>
      <c r="B127" s="231"/>
      <c r="C127" s="12"/>
      <c r="D127" s="232"/>
      <c r="E127" s="238"/>
      <c r="F127" s="241"/>
      <c r="G127" s="318" t="s">
        <v>5</v>
      </c>
      <c r="H127" s="318"/>
      <c r="I127" s="240"/>
      <c r="J127" s="228">
        <f>SUM(I8:I119)</f>
        <v>102121263</v>
      </c>
    </row>
    <row r="128" spans="1:10" x14ac:dyDescent="0.25">
      <c r="A128" s="236"/>
      <c r="B128" s="231"/>
      <c r="C128" s="12"/>
      <c r="D128" s="232"/>
      <c r="E128" s="238"/>
      <c r="F128" s="241"/>
      <c r="G128" s="318" t="s">
        <v>32</v>
      </c>
      <c r="H128" s="318"/>
      <c r="I128" s="241" t="str">
        <f>IF(J128&gt;0,"SALDO",IF(J128&lt;0,"PIUTANG",IF(J128=0,"LUNAS")))</f>
        <v>PIUTANG</v>
      </c>
      <c r="J128" s="228">
        <f>J127-J126</f>
        <v>-11970789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8:H128"/>
    <mergeCell ref="G122:H122"/>
    <mergeCell ref="G123:H123"/>
    <mergeCell ref="G124:H124"/>
    <mergeCell ref="G125:H125"/>
    <mergeCell ref="G126:H126"/>
    <mergeCell ref="G127:H127"/>
  </mergeCells>
  <pageMargins left="0.22" right="0.22" top="0.75" bottom="0.75" header="0.3" footer="0.3"/>
  <pageSetup scale="10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9" activePane="bottomLeft" state="frozen"/>
      <selection pane="bottomLeft" activeCell="L37" sqref="L3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4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69</v>
      </c>
      <c r="D1" s="20"/>
      <c r="E1" s="20"/>
      <c r="G1" s="347" t="s">
        <v>21</v>
      </c>
      <c r="H1" s="347"/>
      <c r="I1" s="347"/>
      <c r="J1" s="255">
        <f>J50*-1</f>
        <v>15673800</v>
      </c>
    </row>
    <row r="2" spans="1:13" x14ac:dyDescent="0.25">
      <c r="A2" s="20" t="s">
        <v>1</v>
      </c>
      <c r="B2" s="20"/>
      <c r="C2" s="78" t="s">
        <v>71</v>
      </c>
      <c r="D2" s="20"/>
      <c r="E2" s="20"/>
      <c r="G2" s="347" t="s">
        <v>111</v>
      </c>
      <c r="H2" s="347"/>
      <c r="I2" s="347"/>
      <c r="J2" s="21">
        <f>J46*12.5/100</f>
        <v>9743950</v>
      </c>
      <c r="M2" s="219">
        <v>8518000</v>
      </c>
    </row>
    <row r="3" spans="1:13" s="234" customFormat="1" x14ac:dyDescent="0.25">
      <c r="A3" s="72" t="s">
        <v>22</v>
      </c>
      <c r="B3" s="72"/>
      <c r="C3" s="57" t="s">
        <v>113</v>
      </c>
      <c r="D3" s="57"/>
      <c r="E3" s="20"/>
      <c r="G3" s="347" t="s">
        <v>112</v>
      </c>
      <c r="H3" s="347"/>
      <c r="I3" s="347"/>
      <c r="J3" s="21">
        <f>J1-J2</f>
        <v>5929850</v>
      </c>
      <c r="M3" s="219"/>
    </row>
    <row r="4" spans="1:13" s="234" customFormat="1" x14ac:dyDescent="0.25">
      <c r="A4" s="72" t="s">
        <v>118</v>
      </c>
      <c r="B4" s="72"/>
      <c r="C4" s="57" t="s">
        <v>135</v>
      </c>
      <c r="D4" s="57"/>
      <c r="E4" s="218"/>
      <c r="G4" s="274"/>
      <c r="H4" s="274"/>
      <c r="I4" s="274"/>
      <c r="J4" s="21"/>
      <c r="M4" s="219"/>
    </row>
    <row r="5" spans="1:13" ht="19.5" x14ac:dyDescent="0.25">
      <c r="A5" s="281"/>
      <c r="B5" s="281"/>
      <c r="C5" s="281"/>
      <c r="D5" s="281"/>
      <c r="E5" s="281"/>
      <c r="F5" s="281"/>
      <c r="G5" s="281"/>
      <c r="H5" s="281"/>
      <c r="I5" s="281"/>
      <c r="J5" s="282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3" x14ac:dyDescent="0.25">
      <c r="A7" s="339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28"/>
      <c r="I7" s="344"/>
      <c r="J7" s="332"/>
    </row>
    <row r="8" spans="1:13" x14ac:dyDescent="0.25">
      <c r="A8" s="242">
        <v>42587</v>
      </c>
      <c r="B8" s="89">
        <v>160092872</v>
      </c>
      <c r="C8" s="91">
        <v>27</v>
      </c>
      <c r="D8" s="90">
        <v>3318700</v>
      </c>
      <c r="E8" s="243"/>
      <c r="F8" s="248"/>
      <c r="G8" s="244"/>
      <c r="H8" s="247"/>
      <c r="I8" s="246"/>
      <c r="J8" s="247"/>
    </row>
    <row r="9" spans="1:13" x14ac:dyDescent="0.25">
      <c r="A9" s="242">
        <v>42597</v>
      </c>
      <c r="B9" s="89">
        <v>160093953</v>
      </c>
      <c r="C9" s="91">
        <v>46</v>
      </c>
      <c r="D9" s="90">
        <v>4880800</v>
      </c>
      <c r="E9" s="243">
        <v>160025500</v>
      </c>
      <c r="F9" s="246">
        <v>5</v>
      </c>
      <c r="G9" s="247">
        <v>677300</v>
      </c>
      <c r="H9" s="247"/>
      <c r="I9" s="246">
        <v>2000000</v>
      </c>
      <c r="J9" s="247" t="s">
        <v>73</v>
      </c>
    </row>
    <row r="10" spans="1:13" x14ac:dyDescent="0.25">
      <c r="A10" s="242">
        <v>42607</v>
      </c>
      <c r="B10" s="89">
        <v>160094849</v>
      </c>
      <c r="C10" s="91">
        <v>65</v>
      </c>
      <c r="D10" s="90">
        <v>7745500</v>
      </c>
      <c r="E10" s="243">
        <v>160025723</v>
      </c>
      <c r="F10" s="246">
        <v>17</v>
      </c>
      <c r="G10" s="247">
        <v>1937100</v>
      </c>
      <c r="H10" s="247"/>
      <c r="I10" s="246">
        <v>2000000</v>
      </c>
      <c r="J10" s="247" t="s">
        <v>73</v>
      </c>
    </row>
    <row r="11" spans="1:13" x14ac:dyDescent="0.25">
      <c r="A11" s="242">
        <v>42612</v>
      </c>
      <c r="B11" s="243">
        <v>160095335</v>
      </c>
      <c r="C11" s="249">
        <v>2</v>
      </c>
      <c r="D11" s="247">
        <v>233000</v>
      </c>
      <c r="E11" s="243"/>
      <c r="F11" s="248"/>
      <c r="G11" s="244"/>
      <c r="H11" s="247"/>
      <c r="I11" s="246"/>
      <c r="J11" s="247"/>
    </row>
    <row r="12" spans="1:13" x14ac:dyDescent="0.25">
      <c r="A12" s="242">
        <v>42617</v>
      </c>
      <c r="B12" s="243">
        <v>160095966</v>
      </c>
      <c r="C12" s="249">
        <v>69</v>
      </c>
      <c r="D12" s="247">
        <v>8293500</v>
      </c>
      <c r="E12" s="243">
        <v>160026034</v>
      </c>
      <c r="F12" s="249">
        <v>26</v>
      </c>
      <c r="G12" s="244">
        <v>3121800</v>
      </c>
      <c r="H12" s="247"/>
      <c r="I12" s="246">
        <v>3500000</v>
      </c>
      <c r="J12" s="247" t="s">
        <v>73</v>
      </c>
    </row>
    <row r="13" spans="1:13" x14ac:dyDescent="0.25">
      <c r="A13" s="242">
        <v>42629</v>
      </c>
      <c r="B13" s="243">
        <v>160097079</v>
      </c>
      <c r="C13" s="249">
        <v>5</v>
      </c>
      <c r="D13" s="247">
        <v>479000</v>
      </c>
      <c r="E13" s="243">
        <v>160026273</v>
      </c>
      <c r="F13" s="249">
        <v>5</v>
      </c>
      <c r="G13" s="244">
        <v>601600</v>
      </c>
      <c r="H13" s="247"/>
      <c r="I13" s="246"/>
      <c r="J13" s="247"/>
    </row>
    <row r="14" spans="1:13" x14ac:dyDescent="0.25">
      <c r="A14" s="242">
        <v>42634</v>
      </c>
      <c r="B14" s="243">
        <v>160097564</v>
      </c>
      <c r="C14" s="249">
        <v>47</v>
      </c>
      <c r="D14" s="247">
        <v>5343700</v>
      </c>
      <c r="E14" s="243">
        <v>160026404</v>
      </c>
      <c r="F14" s="249">
        <v>16</v>
      </c>
      <c r="G14" s="247">
        <v>1768000</v>
      </c>
      <c r="H14" s="247"/>
      <c r="I14" s="246">
        <v>2000000</v>
      </c>
      <c r="J14" s="247" t="s">
        <v>73</v>
      </c>
    </row>
    <row r="15" spans="1:13" x14ac:dyDescent="0.25">
      <c r="A15" s="242">
        <v>42634</v>
      </c>
      <c r="B15" s="243"/>
      <c r="C15" s="249"/>
      <c r="D15" s="247"/>
      <c r="E15" s="243">
        <v>160026404</v>
      </c>
      <c r="F15" s="249">
        <v>1</v>
      </c>
      <c r="G15" s="247">
        <v>110400</v>
      </c>
      <c r="H15" s="247"/>
      <c r="I15" s="246"/>
      <c r="J15" s="247"/>
    </row>
    <row r="16" spans="1:13" x14ac:dyDescent="0.25">
      <c r="A16" s="242">
        <v>42644</v>
      </c>
      <c r="B16" s="243">
        <v>160098574</v>
      </c>
      <c r="C16" s="249">
        <v>52</v>
      </c>
      <c r="D16" s="247">
        <v>5511100</v>
      </c>
      <c r="E16" s="243">
        <v>160026655</v>
      </c>
      <c r="F16" s="249">
        <v>14</v>
      </c>
      <c r="G16" s="247">
        <v>1607300</v>
      </c>
      <c r="H16" s="247"/>
      <c r="I16" s="246">
        <v>2000000</v>
      </c>
      <c r="J16" s="247" t="s">
        <v>73</v>
      </c>
    </row>
    <row r="17" spans="1:13" x14ac:dyDescent="0.25">
      <c r="A17" s="242">
        <v>42653</v>
      </c>
      <c r="B17" s="243">
        <v>160099671</v>
      </c>
      <c r="C17" s="249">
        <v>49</v>
      </c>
      <c r="D17" s="247">
        <v>5290800</v>
      </c>
      <c r="E17" s="243">
        <v>160026897</v>
      </c>
      <c r="F17" s="249">
        <v>11</v>
      </c>
      <c r="G17" s="247">
        <v>1216900</v>
      </c>
      <c r="H17" s="247"/>
      <c r="I17" s="246">
        <v>3000000</v>
      </c>
      <c r="J17" s="247" t="s">
        <v>73</v>
      </c>
    </row>
    <row r="18" spans="1:13" x14ac:dyDescent="0.25">
      <c r="A18" s="242">
        <v>42663</v>
      </c>
      <c r="B18" s="243">
        <v>160100767</v>
      </c>
      <c r="C18" s="249">
        <v>51</v>
      </c>
      <c r="D18" s="247">
        <v>5420100</v>
      </c>
      <c r="E18" s="243">
        <v>160027122</v>
      </c>
      <c r="F18" s="249">
        <v>17</v>
      </c>
      <c r="G18" s="247">
        <v>1790000</v>
      </c>
      <c r="H18" s="247"/>
      <c r="I18" s="246">
        <v>3000000</v>
      </c>
      <c r="J18" s="247" t="s">
        <v>17</v>
      </c>
    </row>
    <row r="19" spans="1:13" x14ac:dyDescent="0.25">
      <c r="A19" s="242">
        <v>42675</v>
      </c>
      <c r="B19" s="243">
        <v>160101861</v>
      </c>
      <c r="C19" s="249">
        <v>44</v>
      </c>
      <c r="D19" s="247">
        <v>5291300</v>
      </c>
      <c r="E19" s="243">
        <v>160027361</v>
      </c>
      <c r="F19" s="249">
        <v>14</v>
      </c>
      <c r="G19" s="247">
        <v>1584300</v>
      </c>
      <c r="H19" s="247"/>
      <c r="I19" s="246">
        <v>2000000</v>
      </c>
      <c r="J19" s="247" t="s">
        <v>73</v>
      </c>
    </row>
    <row r="20" spans="1:13" x14ac:dyDescent="0.25">
      <c r="A20" s="242">
        <v>42675</v>
      </c>
      <c r="B20" s="243"/>
      <c r="C20" s="249"/>
      <c r="D20" s="247"/>
      <c r="E20" s="243">
        <v>160027366</v>
      </c>
      <c r="F20" s="249">
        <v>1</v>
      </c>
      <c r="G20" s="247">
        <v>97100</v>
      </c>
      <c r="H20" s="247"/>
      <c r="I20" s="246"/>
      <c r="J20" s="247"/>
    </row>
    <row r="21" spans="1:13" x14ac:dyDescent="0.25">
      <c r="A21" s="242">
        <v>42675</v>
      </c>
      <c r="B21" s="243"/>
      <c r="C21" s="249"/>
      <c r="D21" s="247"/>
      <c r="E21" s="243">
        <v>160027376</v>
      </c>
      <c r="F21" s="249">
        <v>1</v>
      </c>
      <c r="G21" s="247">
        <v>103700</v>
      </c>
      <c r="H21" s="247"/>
      <c r="I21" s="246"/>
      <c r="J21" s="247"/>
    </row>
    <row r="22" spans="1:13" x14ac:dyDescent="0.25">
      <c r="A22" s="242">
        <v>42687</v>
      </c>
      <c r="B22" s="243">
        <v>160103175</v>
      </c>
      <c r="C22" s="249">
        <v>52</v>
      </c>
      <c r="D22" s="247">
        <v>5577400</v>
      </c>
      <c r="E22" s="243">
        <v>160027691</v>
      </c>
      <c r="F22" s="249">
        <v>8</v>
      </c>
      <c r="G22" s="247">
        <v>901000</v>
      </c>
      <c r="H22" s="247"/>
      <c r="I22" s="246">
        <v>3000000</v>
      </c>
      <c r="J22" s="247" t="s">
        <v>73</v>
      </c>
    </row>
    <row r="23" spans="1:13" x14ac:dyDescent="0.25">
      <c r="A23" s="242">
        <v>42697</v>
      </c>
      <c r="B23" s="243">
        <v>160104201</v>
      </c>
      <c r="C23" s="249">
        <v>56</v>
      </c>
      <c r="D23" s="247">
        <v>6053000</v>
      </c>
      <c r="E23" s="243">
        <v>160027944</v>
      </c>
      <c r="F23" s="249">
        <v>10</v>
      </c>
      <c r="G23" s="247">
        <v>1176300</v>
      </c>
      <c r="H23" s="247"/>
      <c r="I23" s="246">
        <v>5000000</v>
      </c>
      <c r="J23" s="247" t="s">
        <v>73</v>
      </c>
    </row>
    <row r="24" spans="1:13" x14ac:dyDescent="0.25">
      <c r="A24" s="242">
        <v>42709</v>
      </c>
      <c r="B24" s="243">
        <v>160105412</v>
      </c>
      <c r="C24" s="249">
        <v>55</v>
      </c>
      <c r="D24" s="247">
        <v>5599400</v>
      </c>
      <c r="E24" s="243">
        <v>160028221</v>
      </c>
      <c r="F24" s="249">
        <v>8</v>
      </c>
      <c r="G24" s="247">
        <v>819600</v>
      </c>
      <c r="H24" s="247"/>
      <c r="I24" s="246">
        <v>4600000</v>
      </c>
      <c r="J24" s="247" t="s">
        <v>73</v>
      </c>
    </row>
    <row r="25" spans="1:13" x14ac:dyDescent="0.25">
      <c r="A25" s="242">
        <v>42718</v>
      </c>
      <c r="B25" s="243">
        <v>160106323</v>
      </c>
      <c r="C25" s="249">
        <v>34</v>
      </c>
      <c r="D25" s="247">
        <v>3495800</v>
      </c>
      <c r="E25" s="243"/>
      <c r="F25" s="249"/>
      <c r="G25" s="247"/>
      <c r="H25" s="247"/>
      <c r="I25" s="246"/>
      <c r="J25" s="247"/>
    </row>
    <row r="26" spans="1:13" x14ac:dyDescent="0.25">
      <c r="A26" s="242">
        <v>42720</v>
      </c>
      <c r="B26" s="243">
        <v>160106590</v>
      </c>
      <c r="C26" s="249">
        <v>15</v>
      </c>
      <c r="D26" s="247">
        <v>2030900</v>
      </c>
      <c r="E26" s="243">
        <v>160028450</v>
      </c>
      <c r="F26" s="249">
        <v>11</v>
      </c>
      <c r="G26" s="247">
        <v>1313300</v>
      </c>
      <c r="H26" s="247"/>
      <c r="I26" s="246">
        <v>5000000</v>
      </c>
      <c r="J26" s="247" t="s">
        <v>73</v>
      </c>
    </row>
    <row r="27" spans="1:13" x14ac:dyDescent="0.25">
      <c r="A27" s="242">
        <v>42732</v>
      </c>
      <c r="B27" s="243">
        <v>160107630</v>
      </c>
      <c r="C27" s="248">
        <v>36</v>
      </c>
      <c r="D27" s="247">
        <v>4004200</v>
      </c>
      <c r="E27" s="245">
        <v>160028696</v>
      </c>
      <c r="F27" s="248">
        <v>9</v>
      </c>
      <c r="G27" s="247">
        <v>1023300</v>
      </c>
      <c r="H27" s="245"/>
      <c r="I27" s="246">
        <v>4000000</v>
      </c>
      <c r="J27" s="247" t="s">
        <v>73</v>
      </c>
    </row>
    <row r="28" spans="1:13" x14ac:dyDescent="0.25">
      <c r="A28" s="242">
        <v>42745</v>
      </c>
      <c r="B28" s="243">
        <v>170108559</v>
      </c>
      <c r="C28" s="248">
        <v>34</v>
      </c>
      <c r="D28" s="247">
        <v>3758600</v>
      </c>
      <c r="E28" s="245">
        <v>170028895</v>
      </c>
      <c r="F28" s="248">
        <v>15</v>
      </c>
      <c r="G28" s="247">
        <v>1754400</v>
      </c>
      <c r="H28" s="245"/>
      <c r="I28" s="246">
        <v>1000000</v>
      </c>
      <c r="J28" s="247" t="s">
        <v>73</v>
      </c>
    </row>
    <row r="29" spans="1:13" s="234" customFormat="1" x14ac:dyDescent="0.25">
      <c r="A29" s="242">
        <v>42756</v>
      </c>
      <c r="B29" s="243">
        <v>170109451</v>
      </c>
      <c r="C29" s="248">
        <v>38</v>
      </c>
      <c r="D29" s="247">
        <v>4537900</v>
      </c>
      <c r="E29" s="245">
        <v>170029089</v>
      </c>
      <c r="F29" s="248">
        <v>9</v>
      </c>
      <c r="G29" s="247">
        <v>1073700</v>
      </c>
      <c r="H29" s="245"/>
      <c r="I29" s="246"/>
      <c r="J29" s="247"/>
      <c r="M29" s="219"/>
    </row>
    <row r="30" spans="1:13" s="234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5">
        <v>170029348</v>
      </c>
      <c r="F30" s="248">
        <v>11</v>
      </c>
      <c r="G30" s="247">
        <v>1360200</v>
      </c>
      <c r="H30" s="245"/>
      <c r="I30" s="246">
        <v>3000000</v>
      </c>
      <c r="J30" s="247" t="s">
        <v>73</v>
      </c>
      <c r="M30" s="219"/>
    </row>
    <row r="31" spans="1:13" s="234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5">
        <v>170029700</v>
      </c>
      <c r="F31" s="248">
        <v>13</v>
      </c>
      <c r="G31" s="247">
        <v>1566600</v>
      </c>
      <c r="H31" s="245"/>
      <c r="I31" s="246">
        <v>400000</v>
      </c>
      <c r="J31" s="247" t="s">
        <v>73</v>
      </c>
      <c r="M31" s="219"/>
    </row>
    <row r="32" spans="1:13" s="234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5">
        <v>170030478</v>
      </c>
      <c r="F32" s="248">
        <v>10</v>
      </c>
      <c r="G32" s="247">
        <v>1085500</v>
      </c>
      <c r="H32" s="245"/>
      <c r="I32" s="246">
        <v>1000000</v>
      </c>
      <c r="J32" s="247" t="s">
        <v>73</v>
      </c>
      <c r="M32" s="219"/>
    </row>
    <row r="33" spans="1:14" s="234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5">
        <v>170031387</v>
      </c>
      <c r="F33" s="248">
        <v>3</v>
      </c>
      <c r="G33" s="247">
        <v>291000</v>
      </c>
      <c r="H33" s="245"/>
      <c r="I33" s="246">
        <v>3000000</v>
      </c>
      <c r="J33" s="247" t="s">
        <v>73</v>
      </c>
      <c r="L33" s="234" t="s">
        <v>173</v>
      </c>
      <c r="M33" s="219"/>
    </row>
    <row r="34" spans="1:14" s="234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5">
        <v>170032336</v>
      </c>
      <c r="F34" s="248">
        <v>7</v>
      </c>
      <c r="G34" s="247">
        <v>885300</v>
      </c>
      <c r="H34" s="245"/>
      <c r="I34" s="246">
        <v>3500000</v>
      </c>
      <c r="J34" s="247" t="s">
        <v>73</v>
      </c>
      <c r="M34" s="219"/>
    </row>
    <row r="35" spans="1:14" s="234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5"/>
      <c r="F35" s="248"/>
      <c r="G35" s="247"/>
      <c r="H35" s="245"/>
      <c r="I35" s="246"/>
      <c r="J35" s="247"/>
      <c r="M35" s="219"/>
    </row>
    <row r="36" spans="1:14" s="234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5">
        <v>170033276</v>
      </c>
      <c r="F36" s="248">
        <v>7</v>
      </c>
      <c r="G36" s="247">
        <v>910300</v>
      </c>
      <c r="H36" s="245"/>
      <c r="I36" s="246">
        <v>2000000</v>
      </c>
      <c r="J36" s="247" t="s">
        <v>73</v>
      </c>
      <c r="M36" s="219"/>
    </row>
    <row r="37" spans="1:14" s="234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5">
        <v>170033782</v>
      </c>
      <c r="F37" s="248">
        <v>7</v>
      </c>
      <c r="G37" s="247">
        <v>692600</v>
      </c>
      <c r="H37" s="245"/>
      <c r="I37" s="246">
        <v>3500000</v>
      </c>
      <c r="J37" s="247" t="s">
        <v>73</v>
      </c>
      <c r="M37" s="219"/>
    </row>
    <row r="38" spans="1:14" s="234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73</v>
      </c>
      <c r="M38" s="219"/>
    </row>
    <row r="39" spans="1:14" s="234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73</v>
      </c>
      <c r="M39" s="219"/>
    </row>
    <row r="40" spans="1:14" s="234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18" t="s">
        <v>12</v>
      </c>
      <c r="H44" s="318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18" t="s">
        <v>13</v>
      </c>
      <c r="H45" s="318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18" t="s">
        <v>14</v>
      </c>
      <c r="H46" s="318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18" t="s">
        <v>15</v>
      </c>
      <c r="H47" s="318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18" t="s">
        <v>16</v>
      </c>
      <c r="H48" s="318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18" t="s">
        <v>5</v>
      </c>
      <c r="H49" s="318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18" t="s">
        <v>32</v>
      </c>
      <c r="H50" s="318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O40" sqref="O4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74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0" x14ac:dyDescent="0.25">
      <c r="A2" s="20" t="s">
        <v>1</v>
      </c>
      <c r="B2" s="20"/>
      <c r="C2" s="28" t="s">
        <v>72</v>
      </c>
      <c r="D2" s="20"/>
      <c r="E2" s="20"/>
      <c r="F2" s="319" t="s">
        <v>21</v>
      </c>
      <c r="G2" s="319"/>
      <c r="H2" s="319"/>
      <c r="I2" s="38">
        <f>J55*-1</f>
        <v>258363.5</v>
      </c>
      <c r="J2" s="20"/>
    </row>
    <row r="3" spans="1:10" s="234" customFormat="1" x14ac:dyDescent="0.25">
      <c r="A3" s="218" t="s">
        <v>118</v>
      </c>
      <c r="B3" s="218"/>
      <c r="C3" s="28" t="s">
        <v>191</v>
      </c>
      <c r="D3" s="218"/>
      <c r="E3" s="218"/>
      <c r="F3" s="266"/>
      <c r="G3" s="266"/>
      <c r="H3" s="266"/>
      <c r="I3" s="220"/>
      <c r="J3" s="21"/>
    </row>
    <row r="4" spans="1:10" x14ac:dyDescent="0.25">
      <c r="I4" s="220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28"/>
      <c r="I7" s="344"/>
      <c r="J7" s="332"/>
    </row>
    <row r="8" spans="1:10" x14ac:dyDescent="0.25">
      <c r="A8" s="242">
        <v>42598</v>
      </c>
      <c r="B8" s="89">
        <v>160094071</v>
      </c>
      <c r="C8" s="89">
        <v>10</v>
      </c>
      <c r="D8" s="90">
        <v>900638</v>
      </c>
      <c r="E8" s="243"/>
      <c r="F8" s="248"/>
      <c r="G8" s="244">
        <v>2450</v>
      </c>
      <c r="H8" s="247">
        <v>70000</v>
      </c>
      <c r="I8" s="246"/>
      <c r="J8" s="247"/>
    </row>
    <row r="9" spans="1:10" x14ac:dyDescent="0.25">
      <c r="A9" s="242">
        <v>42612</v>
      </c>
      <c r="B9" s="89">
        <v>160095344</v>
      </c>
      <c r="C9" s="89">
        <v>4</v>
      </c>
      <c r="D9" s="90">
        <v>711725</v>
      </c>
      <c r="E9" s="243">
        <v>160025870</v>
      </c>
      <c r="F9" s="246">
        <v>1</v>
      </c>
      <c r="G9" s="247">
        <v>124250</v>
      </c>
      <c r="H9" s="247"/>
      <c r="I9" s="246">
        <f>1555663+5050</f>
        <v>1560713</v>
      </c>
      <c r="J9" s="247" t="s">
        <v>60</v>
      </c>
    </row>
    <row r="10" spans="1:10" x14ac:dyDescent="0.25">
      <c r="A10" s="242">
        <v>42630</v>
      </c>
      <c r="B10" s="89">
        <v>160097257</v>
      </c>
      <c r="C10" s="89">
        <v>27</v>
      </c>
      <c r="D10" s="90">
        <v>2730875</v>
      </c>
      <c r="E10" s="243">
        <v>160026640</v>
      </c>
      <c r="F10" s="246">
        <v>2</v>
      </c>
      <c r="G10" s="247">
        <v>166513</v>
      </c>
      <c r="H10" s="247"/>
      <c r="I10" s="246">
        <v>2565000</v>
      </c>
      <c r="J10" s="247" t="s">
        <v>17</v>
      </c>
    </row>
    <row r="11" spans="1:10" x14ac:dyDescent="0.25">
      <c r="A11" s="242">
        <v>42646</v>
      </c>
      <c r="B11" s="89">
        <v>160098873</v>
      </c>
      <c r="C11" s="89">
        <v>38</v>
      </c>
      <c r="D11" s="90">
        <v>3528263</v>
      </c>
      <c r="E11" s="243"/>
      <c r="F11" s="246"/>
      <c r="G11" s="247"/>
      <c r="H11" s="247">
        <v>75000</v>
      </c>
      <c r="I11" s="246"/>
      <c r="J11" s="247"/>
    </row>
    <row r="12" spans="1:10" x14ac:dyDescent="0.25">
      <c r="A12" s="242">
        <v>42651</v>
      </c>
      <c r="B12" s="243">
        <v>160099531</v>
      </c>
      <c r="C12" s="87">
        <v>37</v>
      </c>
      <c r="D12" s="247">
        <v>3447588</v>
      </c>
      <c r="E12" s="243">
        <v>160026842</v>
      </c>
      <c r="F12" s="248">
        <v>1</v>
      </c>
      <c r="G12" s="244">
        <v>86013</v>
      </c>
      <c r="H12" s="247"/>
      <c r="I12" s="246">
        <v>1400000</v>
      </c>
      <c r="J12" s="247" t="s">
        <v>60</v>
      </c>
    </row>
    <row r="13" spans="1:10" x14ac:dyDescent="0.25">
      <c r="A13" s="242">
        <v>42663</v>
      </c>
      <c r="B13" s="243"/>
      <c r="C13" s="87"/>
      <c r="D13" s="247"/>
      <c r="E13" s="243"/>
      <c r="F13" s="248"/>
      <c r="G13" s="244"/>
      <c r="H13" s="247"/>
      <c r="I13" s="246"/>
      <c r="J13" s="247"/>
    </row>
    <row r="14" spans="1:10" x14ac:dyDescent="0.25">
      <c r="A14" s="242">
        <v>42664</v>
      </c>
      <c r="B14" s="243">
        <v>160100833</v>
      </c>
      <c r="C14" s="87">
        <v>27</v>
      </c>
      <c r="D14" s="247">
        <v>2446938</v>
      </c>
      <c r="E14" s="243"/>
      <c r="F14" s="248"/>
      <c r="G14" s="244"/>
      <c r="H14" s="247">
        <v>75000</v>
      </c>
      <c r="I14" s="246">
        <v>5565000</v>
      </c>
      <c r="J14" s="247" t="s">
        <v>17</v>
      </c>
    </row>
    <row r="15" spans="1:10" s="234" customFormat="1" x14ac:dyDescent="0.25">
      <c r="A15" s="242">
        <v>42670</v>
      </c>
      <c r="B15" s="243">
        <v>160101396</v>
      </c>
      <c r="C15" s="87">
        <v>46</v>
      </c>
      <c r="D15" s="247">
        <v>4103575</v>
      </c>
      <c r="E15" s="243"/>
      <c r="F15" s="248"/>
      <c r="G15" s="244"/>
      <c r="H15" s="247"/>
      <c r="I15" s="246">
        <v>1100000</v>
      </c>
      <c r="J15" s="247" t="s">
        <v>60</v>
      </c>
    </row>
    <row r="16" spans="1:10" s="234" customFormat="1" x14ac:dyDescent="0.25">
      <c r="A16" s="242">
        <v>42670</v>
      </c>
      <c r="B16" s="243">
        <v>160101415</v>
      </c>
      <c r="C16" s="87">
        <v>1</v>
      </c>
      <c r="D16" s="247">
        <v>88025</v>
      </c>
      <c r="E16" s="243">
        <v>160027259</v>
      </c>
      <c r="F16" s="248">
        <v>13</v>
      </c>
      <c r="G16" s="244">
        <v>1442613</v>
      </c>
      <c r="H16" s="247"/>
      <c r="I16" s="246"/>
      <c r="J16" s="247"/>
    </row>
    <row r="17" spans="1:10" s="234" customFormat="1" x14ac:dyDescent="0.25">
      <c r="A17" s="242"/>
      <c r="B17" s="243"/>
      <c r="C17" s="87"/>
      <c r="D17" s="247"/>
      <c r="E17" s="243">
        <v>160027538</v>
      </c>
      <c r="F17" s="248">
        <v>10</v>
      </c>
      <c r="G17" s="244">
        <v>915075</v>
      </c>
      <c r="H17" s="247"/>
      <c r="I17" s="246">
        <v>3250000</v>
      </c>
      <c r="J17" s="247" t="s">
        <v>84</v>
      </c>
    </row>
    <row r="18" spans="1:10" s="234" customFormat="1" x14ac:dyDescent="0.25">
      <c r="A18" s="242">
        <v>42681</v>
      </c>
      <c r="B18" s="243">
        <v>160102611</v>
      </c>
      <c r="C18" s="87">
        <v>27</v>
      </c>
      <c r="D18" s="247">
        <v>2598138</v>
      </c>
      <c r="E18" s="243"/>
      <c r="F18" s="248"/>
      <c r="G18" s="244"/>
      <c r="H18" s="247"/>
      <c r="I18" s="246"/>
      <c r="J18" s="247"/>
    </row>
    <row r="19" spans="1:10" s="234" customFormat="1" x14ac:dyDescent="0.25">
      <c r="A19" s="242">
        <v>42681</v>
      </c>
      <c r="B19" s="243">
        <v>160102618</v>
      </c>
      <c r="C19" s="87">
        <v>7</v>
      </c>
      <c r="D19" s="247">
        <v>707000</v>
      </c>
      <c r="E19" s="243"/>
      <c r="F19" s="248"/>
      <c r="G19" s="244"/>
      <c r="H19" s="247"/>
      <c r="I19" s="246"/>
      <c r="J19" s="247"/>
    </row>
    <row r="20" spans="1:10" s="234" customFormat="1" x14ac:dyDescent="0.25">
      <c r="A20" s="242">
        <v>42689</v>
      </c>
      <c r="B20" s="243">
        <v>160103459</v>
      </c>
      <c r="C20" s="87">
        <v>33</v>
      </c>
      <c r="D20" s="247">
        <v>3715775</v>
      </c>
      <c r="E20" s="250">
        <v>160027747</v>
      </c>
      <c r="F20" s="248">
        <v>3</v>
      </c>
      <c r="G20" s="244">
        <v>314213</v>
      </c>
      <c r="H20" s="247"/>
      <c r="I20" s="246">
        <v>3000000</v>
      </c>
      <c r="J20" s="247" t="s">
        <v>84</v>
      </c>
    </row>
    <row r="21" spans="1:10" s="234" customFormat="1" x14ac:dyDescent="0.25">
      <c r="A21" s="242">
        <v>42700</v>
      </c>
      <c r="B21" s="243">
        <v>160104539</v>
      </c>
      <c r="C21" s="87">
        <v>33</v>
      </c>
      <c r="D21" s="247">
        <v>3194275</v>
      </c>
      <c r="E21" s="243">
        <v>160028006</v>
      </c>
      <c r="F21" s="248">
        <v>3</v>
      </c>
      <c r="G21" s="244">
        <v>380800</v>
      </c>
      <c r="H21" s="247"/>
      <c r="I21" s="246">
        <v>3300000</v>
      </c>
      <c r="J21" s="247" t="s">
        <v>17</v>
      </c>
    </row>
    <row r="22" spans="1:10" s="234" customFormat="1" x14ac:dyDescent="0.25">
      <c r="A22" s="242">
        <v>42700</v>
      </c>
      <c r="B22" s="243">
        <v>160104546</v>
      </c>
      <c r="C22" s="87">
        <v>1</v>
      </c>
      <c r="D22" s="247">
        <v>93888</v>
      </c>
      <c r="E22" s="243"/>
      <c r="F22" s="248"/>
      <c r="G22" s="244"/>
      <c r="H22" s="247"/>
      <c r="I22" s="246"/>
      <c r="J22" s="247"/>
    </row>
    <row r="23" spans="1:10" s="234" customFormat="1" x14ac:dyDescent="0.25">
      <c r="A23" s="242">
        <v>42709</v>
      </c>
      <c r="B23" s="243">
        <v>160105490</v>
      </c>
      <c r="C23" s="87">
        <v>35</v>
      </c>
      <c r="D23" s="247">
        <v>3941350</v>
      </c>
      <c r="E23" s="243">
        <v>160028240</v>
      </c>
      <c r="F23" s="248">
        <v>9</v>
      </c>
      <c r="G23" s="244">
        <v>968013</v>
      </c>
      <c r="H23" s="247"/>
      <c r="I23" s="246">
        <v>2300000</v>
      </c>
      <c r="J23" s="247" t="s">
        <v>17</v>
      </c>
    </row>
    <row r="24" spans="1:10" s="234" customFormat="1" x14ac:dyDescent="0.25">
      <c r="A24" s="242"/>
      <c r="B24" s="243"/>
      <c r="C24" s="87"/>
      <c r="D24" s="247"/>
      <c r="E24" s="243"/>
      <c r="F24" s="248"/>
      <c r="G24" s="244"/>
      <c r="H24" s="247"/>
      <c r="I24" s="246">
        <v>50000</v>
      </c>
      <c r="J24" s="247" t="s">
        <v>84</v>
      </c>
    </row>
    <row r="25" spans="1:10" s="234" customFormat="1" x14ac:dyDescent="0.25">
      <c r="A25" s="242">
        <v>42719</v>
      </c>
      <c r="B25" s="243"/>
      <c r="C25" s="87"/>
      <c r="D25" s="247"/>
      <c r="E25" s="243">
        <v>160028435</v>
      </c>
      <c r="F25" s="248">
        <v>6</v>
      </c>
      <c r="G25" s="244">
        <v>697375</v>
      </c>
      <c r="H25" s="247"/>
      <c r="I25" s="246">
        <v>3240025</v>
      </c>
      <c r="J25" s="247" t="s">
        <v>100</v>
      </c>
    </row>
    <row r="26" spans="1:10" s="234" customFormat="1" x14ac:dyDescent="0.25">
      <c r="A26" s="242">
        <v>42719</v>
      </c>
      <c r="B26" s="243">
        <v>160106451</v>
      </c>
      <c r="C26" s="87">
        <v>37</v>
      </c>
      <c r="D26" s="247">
        <v>4208138</v>
      </c>
      <c r="E26" s="243"/>
      <c r="F26" s="248"/>
      <c r="G26" s="244"/>
      <c r="H26" s="247"/>
      <c r="I26" s="246"/>
      <c r="J26" s="247"/>
    </row>
    <row r="27" spans="1:10" s="234" customFormat="1" x14ac:dyDescent="0.25">
      <c r="A27" s="242">
        <v>42730</v>
      </c>
      <c r="B27" s="243">
        <v>160107498</v>
      </c>
      <c r="C27" s="87">
        <v>35</v>
      </c>
      <c r="D27" s="247">
        <v>3545063</v>
      </c>
      <c r="E27" s="243">
        <v>160028672</v>
      </c>
      <c r="F27" s="248">
        <v>7</v>
      </c>
      <c r="G27" s="244">
        <v>645050</v>
      </c>
      <c r="H27" s="247"/>
      <c r="I27" s="246">
        <v>3000000</v>
      </c>
      <c r="J27" s="247" t="s">
        <v>17</v>
      </c>
    </row>
    <row r="28" spans="1:10" s="234" customFormat="1" x14ac:dyDescent="0.25">
      <c r="A28" s="242">
        <v>42730</v>
      </c>
      <c r="B28" s="243">
        <v>160107508</v>
      </c>
      <c r="C28" s="87">
        <v>3</v>
      </c>
      <c r="D28" s="247">
        <v>257688</v>
      </c>
      <c r="E28" s="243"/>
      <c r="F28" s="248"/>
      <c r="G28" s="244"/>
      <c r="H28" s="247"/>
      <c r="I28" s="246"/>
      <c r="J28" s="247"/>
    </row>
    <row r="29" spans="1:10" s="234" customFormat="1" x14ac:dyDescent="0.25">
      <c r="A29" s="242">
        <v>42739</v>
      </c>
      <c r="B29" s="243">
        <v>170209091</v>
      </c>
      <c r="C29" s="87">
        <v>2</v>
      </c>
      <c r="D29" s="247">
        <v>196088</v>
      </c>
      <c r="E29" s="243"/>
      <c r="F29" s="248"/>
      <c r="G29" s="244"/>
      <c r="H29" s="247"/>
      <c r="I29" s="246"/>
      <c r="J29" s="247"/>
    </row>
    <row r="30" spans="1:10" s="234" customFormat="1" x14ac:dyDescent="0.25">
      <c r="A30" s="242">
        <v>42742</v>
      </c>
      <c r="B30" s="243">
        <v>170108384</v>
      </c>
      <c r="C30" s="87">
        <v>34</v>
      </c>
      <c r="D30" s="247">
        <v>3806600</v>
      </c>
      <c r="E30" s="243">
        <v>170028851</v>
      </c>
      <c r="F30" s="248">
        <v>3</v>
      </c>
      <c r="G30" s="244">
        <v>313600</v>
      </c>
      <c r="H30" s="247"/>
      <c r="I30" s="246">
        <v>4250000</v>
      </c>
      <c r="J30" s="247" t="s">
        <v>84</v>
      </c>
    </row>
    <row r="31" spans="1:10" s="234" customFormat="1" x14ac:dyDescent="0.25">
      <c r="A31" s="242">
        <v>42750</v>
      </c>
      <c r="B31" s="243">
        <v>170108952</v>
      </c>
      <c r="C31" s="87">
        <v>34</v>
      </c>
      <c r="D31" s="247">
        <v>3365338</v>
      </c>
      <c r="E31" s="243">
        <v>170028980</v>
      </c>
      <c r="F31" s="248">
        <v>7</v>
      </c>
      <c r="G31" s="244">
        <v>847088</v>
      </c>
      <c r="H31" s="247"/>
      <c r="I31" s="246">
        <v>2957840</v>
      </c>
      <c r="J31" s="247" t="s">
        <v>100</v>
      </c>
    </row>
    <row r="32" spans="1:10" s="234" customFormat="1" x14ac:dyDescent="0.25">
      <c r="A32" s="242">
        <v>42761</v>
      </c>
      <c r="B32" s="243">
        <v>170109910</v>
      </c>
      <c r="C32" s="87">
        <v>23</v>
      </c>
      <c r="D32" s="247">
        <v>2404763</v>
      </c>
      <c r="E32" s="243">
        <v>170029204</v>
      </c>
      <c r="F32" s="248">
        <v>9</v>
      </c>
      <c r="G32" s="244">
        <v>865725</v>
      </c>
      <c r="H32" s="247"/>
      <c r="I32" s="246">
        <v>2400000</v>
      </c>
      <c r="J32" s="247" t="s">
        <v>84</v>
      </c>
    </row>
    <row r="33" spans="1:10" s="234" customFormat="1" x14ac:dyDescent="0.25">
      <c r="A33" s="242">
        <v>42772</v>
      </c>
      <c r="B33" s="243">
        <v>170111323</v>
      </c>
      <c r="C33" s="87">
        <v>37</v>
      </c>
      <c r="D33" s="247">
        <v>3862775</v>
      </c>
      <c r="E33" s="243">
        <v>170029493</v>
      </c>
      <c r="F33" s="248">
        <v>15</v>
      </c>
      <c r="G33" s="244">
        <v>1511038</v>
      </c>
      <c r="H33" s="247"/>
      <c r="I33" s="246">
        <v>993400</v>
      </c>
      <c r="J33" s="247" t="s">
        <v>84</v>
      </c>
    </row>
    <row r="34" spans="1:10" s="234" customFormat="1" x14ac:dyDescent="0.25">
      <c r="A34" s="242">
        <v>42772</v>
      </c>
      <c r="B34" s="243"/>
      <c r="C34" s="87"/>
      <c r="D34" s="247"/>
      <c r="E34" s="243">
        <v>170029497</v>
      </c>
      <c r="F34" s="248">
        <v>1</v>
      </c>
      <c r="G34" s="244">
        <v>101675</v>
      </c>
      <c r="H34" s="247"/>
      <c r="I34" s="246"/>
      <c r="J34" s="247"/>
    </row>
    <row r="35" spans="1:10" s="234" customFormat="1" x14ac:dyDescent="0.25">
      <c r="A35" s="242"/>
      <c r="B35" s="243"/>
      <c r="C35" s="87"/>
      <c r="D35" s="247"/>
      <c r="E35" s="243">
        <v>170029857</v>
      </c>
      <c r="F35" s="248">
        <v>4</v>
      </c>
      <c r="G35" s="244">
        <v>359100</v>
      </c>
      <c r="H35" s="247"/>
      <c r="I35" s="246">
        <v>3402000</v>
      </c>
      <c r="J35" s="247" t="s">
        <v>84</v>
      </c>
    </row>
    <row r="36" spans="1:10" s="234" customFormat="1" x14ac:dyDescent="0.25">
      <c r="A36" s="242">
        <v>42783</v>
      </c>
      <c r="B36" s="243">
        <v>170112803</v>
      </c>
      <c r="C36" s="87">
        <v>31</v>
      </c>
      <c r="D36" s="247">
        <v>3051213</v>
      </c>
      <c r="E36" s="243"/>
      <c r="F36" s="248"/>
      <c r="G36" s="244"/>
      <c r="H36" s="247"/>
      <c r="I36" s="246"/>
      <c r="J36" s="247"/>
    </row>
    <row r="37" spans="1:10" s="234" customFormat="1" x14ac:dyDescent="0.25">
      <c r="A37" s="242">
        <v>42795</v>
      </c>
      <c r="B37" s="243"/>
      <c r="C37" s="87"/>
      <c r="D37" s="247"/>
      <c r="E37" s="243">
        <v>170030319</v>
      </c>
      <c r="F37" s="248">
        <v>7</v>
      </c>
      <c r="G37" s="244">
        <v>686788</v>
      </c>
      <c r="H37" s="247"/>
      <c r="I37" s="246"/>
      <c r="J37" s="247"/>
    </row>
    <row r="38" spans="1:10" s="234" customFormat="1" x14ac:dyDescent="0.25">
      <c r="A38" s="242">
        <v>42825</v>
      </c>
      <c r="B38" s="243"/>
      <c r="C38" s="87"/>
      <c r="D38" s="247"/>
      <c r="E38" s="243">
        <v>170031619</v>
      </c>
      <c r="F38" s="248">
        <v>5</v>
      </c>
      <c r="G38" s="244">
        <v>513636</v>
      </c>
      <c r="H38" s="247"/>
      <c r="I38" s="246"/>
      <c r="J38" s="247"/>
    </row>
    <row r="39" spans="1:10" s="234" customFormat="1" x14ac:dyDescent="0.25">
      <c r="A39" s="242"/>
      <c r="B39" s="243"/>
      <c r="C39" s="87"/>
      <c r="D39" s="247"/>
      <c r="E39" s="243">
        <v>170032339</v>
      </c>
      <c r="F39" s="248">
        <v>2</v>
      </c>
      <c r="G39" s="244">
        <v>247975</v>
      </c>
      <c r="H39" s="247"/>
      <c r="I39" s="246"/>
      <c r="J39" s="247"/>
    </row>
    <row r="40" spans="1:10" s="234" customFormat="1" x14ac:dyDescent="0.25">
      <c r="A40" s="242">
        <v>42858</v>
      </c>
      <c r="B40" s="243">
        <v>170123728</v>
      </c>
      <c r="C40" s="87">
        <v>11</v>
      </c>
      <c r="D40" s="247">
        <v>1250900</v>
      </c>
      <c r="E40" s="243">
        <v>170033055</v>
      </c>
      <c r="F40" s="248">
        <v>5</v>
      </c>
      <c r="G40" s="244">
        <v>494550</v>
      </c>
      <c r="H40" s="247"/>
      <c r="I40" s="246">
        <v>1251000</v>
      </c>
      <c r="J40" s="247" t="s">
        <v>84</v>
      </c>
    </row>
    <row r="41" spans="1:10" s="234" customFormat="1" x14ac:dyDescent="0.25">
      <c r="A41" s="242">
        <v>42876</v>
      </c>
      <c r="B41" s="245"/>
      <c r="C41" s="245"/>
      <c r="D41" s="308"/>
      <c r="E41" s="243">
        <v>170033937</v>
      </c>
      <c r="F41" s="87">
        <v>5</v>
      </c>
      <c r="G41" s="244">
        <v>483700</v>
      </c>
      <c r="H41" s="247"/>
      <c r="I41" s="246"/>
      <c r="J41" s="247"/>
    </row>
    <row r="42" spans="1:10" s="234" customFormat="1" x14ac:dyDescent="0.25">
      <c r="A42" s="242"/>
      <c r="B42" s="245"/>
      <c r="C42" s="245"/>
      <c r="D42" s="308"/>
      <c r="E42" s="243"/>
      <c r="F42" s="87"/>
      <c r="G42" s="244"/>
      <c r="H42" s="247"/>
      <c r="I42" s="246">
        <f>D40*12.5/100</f>
        <v>156362.5</v>
      </c>
      <c r="J42" s="247" t="s">
        <v>185</v>
      </c>
    </row>
    <row r="43" spans="1:10" s="234" customFormat="1" x14ac:dyDescent="0.25">
      <c r="A43" s="210">
        <v>42876</v>
      </c>
      <c r="B43" s="238">
        <v>170126506</v>
      </c>
      <c r="C43" s="12">
        <v>14</v>
      </c>
      <c r="D43" s="117">
        <v>1651800</v>
      </c>
      <c r="E43" s="243"/>
      <c r="F43" s="87"/>
      <c r="G43" s="244"/>
      <c r="H43" s="247"/>
      <c r="I43" s="246">
        <v>1655000</v>
      </c>
      <c r="J43" s="247" t="s">
        <v>84</v>
      </c>
    </row>
    <row r="44" spans="1:10" s="234" customFormat="1" x14ac:dyDescent="0.25">
      <c r="A44" s="210"/>
      <c r="B44" s="238"/>
      <c r="C44" s="238"/>
      <c r="D44" s="117"/>
      <c r="E44" s="243"/>
      <c r="F44" s="87"/>
      <c r="G44" s="244"/>
      <c r="H44" s="247"/>
      <c r="I44" s="246">
        <f>D43*12.5/100</f>
        <v>206475</v>
      </c>
      <c r="J44" s="247" t="s">
        <v>186</v>
      </c>
    </row>
    <row r="45" spans="1:10" s="234" customFormat="1" x14ac:dyDescent="0.25">
      <c r="A45" s="210"/>
      <c r="B45" s="238"/>
      <c r="C45" s="238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18" t="s">
        <v>12</v>
      </c>
      <c r="H49" s="318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18" t="s">
        <v>13</v>
      </c>
      <c r="H50" s="318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18" t="s">
        <v>14</v>
      </c>
      <c r="H51" s="318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18" t="s">
        <v>15</v>
      </c>
      <c r="H52" s="318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18" t="s">
        <v>16</v>
      </c>
      <c r="H53" s="318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18" t="s">
        <v>5</v>
      </c>
      <c r="H54" s="318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18" t="s">
        <v>32</v>
      </c>
      <c r="H55" s="318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C3" sqref="C3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19" t="s">
        <v>22</v>
      </c>
      <c r="G1" s="319"/>
      <c r="H1" s="319"/>
      <c r="I1" s="38" t="s">
        <v>47</v>
      </c>
      <c r="J1" s="20"/>
      <c r="L1" s="239"/>
    </row>
    <row r="2" spans="1:12" x14ac:dyDescent="0.25">
      <c r="A2" s="20" t="s">
        <v>1</v>
      </c>
      <c r="B2" s="20"/>
      <c r="C2" s="28" t="s">
        <v>19</v>
      </c>
      <c r="D2" s="20"/>
      <c r="E2" s="20"/>
      <c r="F2" s="319" t="s">
        <v>21</v>
      </c>
      <c r="G2" s="319"/>
      <c r="H2" s="319"/>
      <c r="I2" s="38">
        <f>J126*-1</f>
        <v>-228398</v>
      </c>
      <c r="J2" s="20"/>
      <c r="L2" s="239">
        <f>D110+D111-G110</f>
        <v>1693213</v>
      </c>
    </row>
    <row r="3" spans="1:12" s="234" customFormat="1" x14ac:dyDescent="0.25">
      <c r="A3" s="218" t="s">
        <v>118</v>
      </c>
      <c r="B3" s="218"/>
      <c r="C3" s="28" t="s">
        <v>177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>
        <f>I111-L2</f>
        <v>6787</v>
      </c>
    </row>
    <row r="5" spans="1:12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2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2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28"/>
      <c r="I7" s="344"/>
      <c r="J7" s="332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2">
        <v>42656</v>
      </c>
      <c r="B35" s="243">
        <v>160099997</v>
      </c>
      <c r="C35" s="129">
        <v>41</v>
      </c>
      <c r="D35" s="247">
        <v>4208575</v>
      </c>
      <c r="E35" s="245"/>
      <c r="F35" s="248"/>
      <c r="G35" s="247"/>
      <c r="H35" s="245"/>
      <c r="I35" s="246"/>
      <c r="J35" s="247"/>
      <c r="L35" s="18"/>
    </row>
    <row r="36" spans="1:12" x14ac:dyDescent="0.25">
      <c r="A36" s="242">
        <v>42659</v>
      </c>
      <c r="B36" s="243"/>
      <c r="C36" s="129"/>
      <c r="D36" s="247"/>
      <c r="E36" s="245">
        <v>160027019</v>
      </c>
      <c r="F36" s="248">
        <v>18</v>
      </c>
      <c r="G36" s="247">
        <v>1841875</v>
      </c>
      <c r="H36" s="245"/>
      <c r="I36" s="246">
        <v>2685550</v>
      </c>
      <c r="J36" s="247" t="s">
        <v>17</v>
      </c>
      <c r="L36" s="18"/>
    </row>
    <row r="37" spans="1:12" x14ac:dyDescent="0.25">
      <c r="A37" s="242">
        <v>42663</v>
      </c>
      <c r="B37" s="243">
        <v>160100727</v>
      </c>
      <c r="C37" s="129">
        <v>40</v>
      </c>
      <c r="D37" s="247">
        <v>3963050</v>
      </c>
      <c r="E37" s="245">
        <v>160027179</v>
      </c>
      <c r="F37" s="248">
        <v>14</v>
      </c>
      <c r="G37" s="247">
        <v>1523025</v>
      </c>
      <c r="H37" s="245"/>
      <c r="I37" s="246"/>
      <c r="J37" s="247"/>
      <c r="L37" s="18"/>
    </row>
    <row r="38" spans="1:12" s="234" customFormat="1" x14ac:dyDescent="0.25">
      <c r="A38" s="242">
        <v>42670</v>
      </c>
      <c r="B38" s="243">
        <v>160101391</v>
      </c>
      <c r="C38" s="129">
        <v>38</v>
      </c>
      <c r="D38" s="247">
        <v>3855950</v>
      </c>
      <c r="E38" s="245">
        <v>160027355</v>
      </c>
      <c r="F38" s="248">
        <v>10</v>
      </c>
      <c r="G38" s="247">
        <v>1009400</v>
      </c>
      <c r="H38" s="245"/>
      <c r="I38" s="246"/>
      <c r="J38" s="247"/>
      <c r="L38" s="239"/>
    </row>
    <row r="39" spans="1:12" x14ac:dyDescent="0.25">
      <c r="A39" s="242">
        <v>42675</v>
      </c>
      <c r="B39" s="243"/>
      <c r="C39" s="129"/>
      <c r="D39" s="247"/>
      <c r="E39" s="245"/>
      <c r="F39" s="248"/>
      <c r="G39" s="247"/>
      <c r="H39" s="245"/>
      <c r="I39" s="246">
        <v>2953650</v>
      </c>
      <c r="J39" s="247" t="s">
        <v>17</v>
      </c>
      <c r="L39" s="18"/>
    </row>
    <row r="40" spans="1:12" s="234" customFormat="1" x14ac:dyDescent="0.25">
      <c r="A40" s="242">
        <v>42677</v>
      </c>
      <c r="B40" s="243">
        <v>160102112</v>
      </c>
      <c r="C40" s="129">
        <v>69</v>
      </c>
      <c r="D40" s="247">
        <v>6676600</v>
      </c>
      <c r="E40" s="245"/>
      <c r="F40" s="248"/>
      <c r="G40" s="247"/>
      <c r="H40" s="245"/>
      <c r="I40" s="246"/>
      <c r="J40" s="247"/>
      <c r="L40" s="239"/>
    </row>
    <row r="41" spans="1:12" s="234" customFormat="1" x14ac:dyDescent="0.25">
      <c r="A41" s="242">
        <v>42681</v>
      </c>
      <c r="B41" s="243"/>
      <c r="C41" s="129"/>
      <c r="D41" s="247"/>
      <c r="E41" s="245">
        <v>160027510</v>
      </c>
      <c r="F41" s="248">
        <v>21</v>
      </c>
      <c r="G41" s="247">
        <v>2045838</v>
      </c>
      <c r="H41" s="245"/>
      <c r="I41" s="246">
        <v>1810112</v>
      </c>
      <c r="J41" s="247" t="s">
        <v>17</v>
      </c>
      <c r="L41" s="239"/>
    </row>
    <row r="42" spans="1:12" s="234" customFormat="1" x14ac:dyDescent="0.25">
      <c r="A42" s="242">
        <v>42684</v>
      </c>
      <c r="B42" s="243">
        <v>160102873</v>
      </c>
      <c r="C42" s="129">
        <v>49</v>
      </c>
      <c r="D42" s="247">
        <v>4938938</v>
      </c>
      <c r="E42" s="245"/>
      <c r="F42" s="248"/>
      <c r="G42" s="247"/>
      <c r="H42" s="245"/>
      <c r="I42" s="246"/>
      <c r="J42" s="247"/>
      <c r="L42" s="239"/>
    </row>
    <row r="43" spans="1:12" s="234" customFormat="1" x14ac:dyDescent="0.25">
      <c r="A43" s="242">
        <v>42687</v>
      </c>
      <c r="B43" s="243"/>
      <c r="C43" s="129"/>
      <c r="D43" s="247"/>
      <c r="E43" s="245">
        <v>160027688</v>
      </c>
      <c r="F43" s="248">
        <v>10</v>
      </c>
      <c r="G43" s="247">
        <v>1015000</v>
      </c>
      <c r="H43" s="245"/>
      <c r="I43" s="246">
        <v>5661600</v>
      </c>
      <c r="J43" s="247" t="s">
        <v>17</v>
      </c>
      <c r="L43" s="239"/>
    </row>
    <row r="44" spans="1:12" s="234" customFormat="1" x14ac:dyDescent="0.25">
      <c r="A44" s="242">
        <v>42691</v>
      </c>
      <c r="B44" s="243">
        <v>160103612</v>
      </c>
      <c r="C44" s="129">
        <v>79</v>
      </c>
      <c r="D44" s="247">
        <v>7791088</v>
      </c>
      <c r="E44" s="245"/>
      <c r="F44" s="248"/>
      <c r="G44" s="247"/>
      <c r="H44" s="245"/>
      <c r="I44" s="246"/>
      <c r="J44" s="247"/>
      <c r="L44" s="239"/>
    </row>
    <row r="45" spans="1:12" s="234" customFormat="1" x14ac:dyDescent="0.25">
      <c r="A45" s="242">
        <v>42694</v>
      </c>
      <c r="B45" s="243"/>
      <c r="C45" s="129"/>
      <c r="D45" s="247"/>
      <c r="E45" s="245">
        <v>160027862</v>
      </c>
      <c r="F45" s="248">
        <v>25</v>
      </c>
      <c r="G45" s="247">
        <v>2498300</v>
      </c>
      <c r="H45" s="245"/>
      <c r="I45" s="246">
        <v>2440638</v>
      </c>
      <c r="J45" s="247" t="s">
        <v>17</v>
      </c>
      <c r="L45" s="239"/>
    </row>
    <row r="46" spans="1:12" s="234" customFormat="1" x14ac:dyDescent="0.25">
      <c r="A46" s="242">
        <v>42698</v>
      </c>
      <c r="B46" s="243">
        <v>160104320</v>
      </c>
      <c r="C46" s="129">
        <v>54</v>
      </c>
      <c r="D46" s="247">
        <v>5616450</v>
      </c>
      <c r="E46" s="245"/>
      <c r="F46" s="248"/>
      <c r="G46" s="247"/>
      <c r="H46" s="245"/>
      <c r="I46" s="246"/>
      <c r="J46" s="247"/>
      <c r="L46" s="239"/>
    </row>
    <row r="47" spans="1:12" s="234" customFormat="1" x14ac:dyDescent="0.25">
      <c r="A47" s="242">
        <v>42701</v>
      </c>
      <c r="B47" s="243"/>
      <c r="C47" s="129"/>
      <c r="D47" s="247"/>
      <c r="E47" s="245">
        <v>160028061</v>
      </c>
      <c r="F47" s="248">
        <v>11</v>
      </c>
      <c r="G47" s="247">
        <v>1173813</v>
      </c>
      <c r="H47" s="245"/>
      <c r="I47" s="246">
        <v>6617275</v>
      </c>
      <c r="J47" s="247" t="s">
        <v>17</v>
      </c>
      <c r="L47" s="239"/>
    </row>
    <row r="48" spans="1:12" s="234" customFormat="1" x14ac:dyDescent="0.25">
      <c r="A48" s="242">
        <v>42705</v>
      </c>
      <c r="B48" s="243">
        <v>160105023</v>
      </c>
      <c r="C48" s="129">
        <v>62</v>
      </c>
      <c r="D48" s="247">
        <v>6067163</v>
      </c>
      <c r="E48" s="245"/>
      <c r="F48" s="248"/>
      <c r="G48" s="247"/>
      <c r="H48" s="245"/>
      <c r="I48" s="246"/>
      <c r="J48" s="247"/>
      <c r="L48" s="239"/>
    </row>
    <row r="49" spans="1:12" s="234" customFormat="1" x14ac:dyDescent="0.25">
      <c r="A49" s="242">
        <v>42709</v>
      </c>
      <c r="B49" s="243"/>
      <c r="C49" s="129"/>
      <c r="D49" s="247"/>
      <c r="E49" s="245">
        <v>160028222</v>
      </c>
      <c r="F49" s="248">
        <v>13</v>
      </c>
      <c r="G49" s="247">
        <v>1303750</v>
      </c>
      <c r="H49" s="245"/>
      <c r="I49" s="246">
        <v>4312700</v>
      </c>
      <c r="J49" s="247" t="s">
        <v>17</v>
      </c>
      <c r="L49" s="239"/>
    </row>
    <row r="50" spans="1:12" s="234" customFormat="1" x14ac:dyDescent="0.25">
      <c r="A50" s="242">
        <v>42712</v>
      </c>
      <c r="B50" s="243">
        <v>160105761</v>
      </c>
      <c r="C50" s="129">
        <v>75</v>
      </c>
      <c r="D50" s="247">
        <v>8046238</v>
      </c>
      <c r="E50" s="245"/>
      <c r="F50" s="248"/>
      <c r="G50" s="247"/>
      <c r="H50" s="245"/>
      <c r="I50" s="246"/>
      <c r="J50" s="247"/>
      <c r="L50" s="239"/>
    </row>
    <row r="51" spans="1:12" s="234" customFormat="1" x14ac:dyDescent="0.25">
      <c r="A51" s="242">
        <v>42716</v>
      </c>
      <c r="B51" s="243"/>
      <c r="C51" s="129"/>
      <c r="D51" s="247"/>
      <c r="E51" s="245">
        <v>160028388</v>
      </c>
      <c r="F51" s="248">
        <v>20</v>
      </c>
      <c r="G51" s="247">
        <v>2149350</v>
      </c>
      <c r="H51" s="245"/>
      <c r="I51" s="246">
        <v>3917813</v>
      </c>
      <c r="J51" s="247" t="s">
        <v>17</v>
      </c>
      <c r="L51" s="239"/>
    </row>
    <row r="52" spans="1:12" s="234" customFormat="1" x14ac:dyDescent="0.25">
      <c r="A52" s="242">
        <v>42719</v>
      </c>
      <c r="B52" s="243">
        <v>160106520</v>
      </c>
      <c r="C52" s="129">
        <v>56</v>
      </c>
      <c r="D52" s="247">
        <v>5616888</v>
      </c>
      <c r="E52" s="245"/>
      <c r="F52" s="248"/>
      <c r="G52" s="247"/>
      <c r="H52" s="245"/>
      <c r="I52" s="246"/>
      <c r="J52" s="247"/>
      <c r="L52" s="239"/>
    </row>
    <row r="53" spans="1:12" s="234" customFormat="1" x14ac:dyDescent="0.25">
      <c r="A53" s="242">
        <v>42722</v>
      </c>
      <c r="B53" s="243"/>
      <c r="C53" s="129"/>
      <c r="D53" s="247"/>
      <c r="E53" s="245">
        <v>160028503</v>
      </c>
      <c r="F53" s="248">
        <v>23</v>
      </c>
      <c r="G53" s="247">
        <v>2598050</v>
      </c>
      <c r="H53" s="245"/>
      <c r="I53" s="246"/>
      <c r="J53" s="247"/>
      <c r="L53" s="239"/>
    </row>
    <row r="54" spans="1:12" s="234" customFormat="1" x14ac:dyDescent="0.25">
      <c r="A54" s="242">
        <v>42726</v>
      </c>
      <c r="B54" s="243">
        <v>160107168</v>
      </c>
      <c r="C54" s="129">
        <v>56</v>
      </c>
      <c r="D54" s="247">
        <v>5772375</v>
      </c>
      <c r="E54" s="245"/>
      <c r="F54" s="248"/>
      <c r="G54" s="247"/>
      <c r="H54" s="245"/>
      <c r="I54" s="246">
        <v>5448188</v>
      </c>
      <c r="J54" s="247" t="s">
        <v>17</v>
      </c>
      <c r="L54" s="239"/>
    </row>
    <row r="55" spans="1:12" s="234" customFormat="1" x14ac:dyDescent="0.25">
      <c r="A55" s="242">
        <v>42730</v>
      </c>
      <c r="B55" s="243"/>
      <c r="C55" s="129"/>
      <c r="D55" s="247"/>
      <c r="E55" s="245">
        <v>160028649</v>
      </c>
      <c r="F55" s="248">
        <v>17</v>
      </c>
      <c r="G55" s="247">
        <v>1911613</v>
      </c>
      <c r="H55" s="245"/>
      <c r="I55" s="246"/>
      <c r="J55" s="247"/>
      <c r="L55" s="239"/>
    </row>
    <row r="56" spans="1:12" s="234" customFormat="1" x14ac:dyDescent="0.25">
      <c r="A56" s="242">
        <v>42733</v>
      </c>
      <c r="B56" s="243">
        <v>160107715</v>
      </c>
      <c r="C56" s="129">
        <v>37</v>
      </c>
      <c r="D56" s="247">
        <v>3605525</v>
      </c>
      <c r="E56" s="245"/>
      <c r="F56" s="248"/>
      <c r="G56" s="247"/>
      <c r="H56" s="245"/>
      <c r="I56" s="246">
        <v>3705275</v>
      </c>
      <c r="J56" s="247" t="s">
        <v>17</v>
      </c>
      <c r="L56" s="239"/>
    </row>
    <row r="57" spans="1:12" s="234" customFormat="1" x14ac:dyDescent="0.25">
      <c r="A57" s="242">
        <v>42737</v>
      </c>
      <c r="B57" s="243"/>
      <c r="C57" s="129"/>
      <c r="D57" s="247"/>
      <c r="E57" s="245">
        <v>170028760</v>
      </c>
      <c r="F57" s="248">
        <v>9</v>
      </c>
      <c r="G57" s="247">
        <v>1043263</v>
      </c>
      <c r="H57" s="245"/>
      <c r="I57" s="246"/>
      <c r="J57" s="247"/>
      <c r="L57" s="239"/>
    </row>
    <row r="58" spans="1:12" s="234" customFormat="1" x14ac:dyDescent="0.25">
      <c r="A58" s="242">
        <v>42740</v>
      </c>
      <c r="B58" s="243">
        <v>170108198</v>
      </c>
      <c r="C58" s="129">
        <v>45</v>
      </c>
      <c r="D58" s="247">
        <v>4531888</v>
      </c>
      <c r="E58" s="245"/>
      <c r="F58" s="248"/>
      <c r="G58" s="247"/>
      <c r="H58" s="245"/>
      <c r="I58" s="246">
        <v>4729112</v>
      </c>
      <c r="J58" s="247" t="s">
        <v>17</v>
      </c>
      <c r="L58" s="239"/>
    </row>
    <row r="59" spans="1:12" s="234" customFormat="1" x14ac:dyDescent="0.25">
      <c r="A59" s="242">
        <v>42746</v>
      </c>
      <c r="B59" s="243"/>
      <c r="C59" s="129"/>
      <c r="D59" s="247"/>
      <c r="E59" s="245">
        <v>170028924</v>
      </c>
      <c r="F59" s="248">
        <v>27</v>
      </c>
      <c r="G59" s="247">
        <v>3073263</v>
      </c>
      <c r="H59" s="245"/>
      <c r="I59" s="246"/>
      <c r="J59" s="247"/>
      <c r="L59" s="239"/>
    </row>
    <row r="60" spans="1:12" s="234" customFormat="1" x14ac:dyDescent="0.25">
      <c r="A60" s="242">
        <v>42747</v>
      </c>
      <c r="B60" s="243">
        <v>170108730</v>
      </c>
      <c r="C60" s="129">
        <v>50</v>
      </c>
      <c r="D60" s="247">
        <v>4986450</v>
      </c>
      <c r="E60" s="245">
        <v>170028934</v>
      </c>
      <c r="F60" s="248">
        <v>1</v>
      </c>
      <c r="G60" s="247">
        <v>116025</v>
      </c>
      <c r="H60" s="245"/>
      <c r="I60" s="246">
        <v>5064150</v>
      </c>
      <c r="J60" s="247" t="s">
        <v>17</v>
      </c>
      <c r="L60" s="239"/>
    </row>
    <row r="61" spans="1:12" s="234" customFormat="1" x14ac:dyDescent="0.25">
      <c r="A61" s="242">
        <v>42753</v>
      </c>
      <c r="B61" s="243"/>
      <c r="C61" s="129"/>
      <c r="D61" s="247"/>
      <c r="E61" s="245">
        <v>170029027</v>
      </c>
      <c r="F61" s="248">
        <v>23</v>
      </c>
      <c r="G61" s="247">
        <v>2229588</v>
      </c>
      <c r="H61" s="245"/>
      <c r="I61" s="246"/>
      <c r="J61" s="247"/>
      <c r="L61" s="239"/>
    </row>
    <row r="62" spans="1:12" s="234" customFormat="1" x14ac:dyDescent="0.25">
      <c r="A62" s="242">
        <v>42753</v>
      </c>
      <c r="B62" s="243"/>
      <c r="C62" s="129"/>
      <c r="D62" s="247"/>
      <c r="E62" s="245">
        <v>170029041</v>
      </c>
      <c r="F62" s="248">
        <v>1</v>
      </c>
      <c r="G62" s="247">
        <v>125738</v>
      </c>
      <c r="H62" s="245"/>
      <c r="I62" s="246"/>
      <c r="J62" s="247"/>
      <c r="L62" s="239"/>
    </row>
    <row r="63" spans="1:12" s="234" customFormat="1" x14ac:dyDescent="0.25">
      <c r="A63" s="242">
        <v>42754</v>
      </c>
      <c r="B63" s="243">
        <v>170109311</v>
      </c>
      <c r="C63" s="129">
        <v>32</v>
      </c>
      <c r="D63" s="247">
        <v>3089713</v>
      </c>
      <c r="E63" s="245"/>
      <c r="F63" s="248"/>
      <c r="G63" s="247"/>
      <c r="H63" s="245"/>
      <c r="I63" s="246">
        <v>2515099</v>
      </c>
      <c r="J63" s="247" t="s">
        <v>17</v>
      </c>
      <c r="L63" s="239"/>
    </row>
    <row r="64" spans="1:12" s="234" customFormat="1" x14ac:dyDescent="0.25">
      <c r="A64" s="242">
        <v>42761</v>
      </c>
      <c r="B64" s="243">
        <v>170109926</v>
      </c>
      <c r="C64" s="129">
        <v>55</v>
      </c>
      <c r="D64" s="247">
        <v>5290688</v>
      </c>
      <c r="E64" s="245"/>
      <c r="F64" s="248"/>
      <c r="G64" s="247"/>
      <c r="H64" s="245"/>
      <c r="I64" s="246"/>
      <c r="J64" s="247"/>
      <c r="L64" s="239"/>
    </row>
    <row r="65" spans="1:12" s="234" customFormat="1" x14ac:dyDescent="0.25">
      <c r="A65" s="242">
        <v>42762</v>
      </c>
      <c r="B65" s="243">
        <v>170110161</v>
      </c>
      <c r="C65" s="129"/>
      <c r="D65" s="247">
        <v>939225</v>
      </c>
      <c r="E65" s="245"/>
      <c r="F65" s="248"/>
      <c r="G65" s="247"/>
      <c r="H65" s="245"/>
      <c r="I65" s="246"/>
      <c r="J65" s="247"/>
      <c r="L65" s="239"/>
    </row>
    <row r="66" spans="1:12" s="234" customFormat="1" x14ac:dyDescent="0.25">
      <c r="A66" s="242">
        <v>42763</v>
      </c>
      <c r="B66" s="243">
        <v>170110171</v>
      </c>
      <c r="C66" s="129">
        <v>12</v>
      </c>
      <c r="D66" s="247">
        <v>1289313</v>
      </c>
      <c r="E66" s="245"/>
      <c r="F66" s="248"/>
      <c r="G66" s="247"/>
      <c r="H66" s="245"/>
      <c r="I66" s="246"/>
      <c r="J66" s="247"/>
      <c r="L66" s="239"/>
    </row>
    <row r="67" spans="1:12" s="234" customFormat="1" x14ac:dyDescent="0.25">
      <c r="A67" s="242"/>
      <c r="B67" s="243"/>
      <c r="C67" s="129"/>
      <c r="D67" s="247"/>
      <c r="E67" s="245">
        <v>170029286</v>
      </c>
      <c r="F67" s="248"/>
      <c r="G67" s="247">
        <v>523338</v>
      </c>
      <c r="H67" s="245"/>
      <c r="I67" s="246">
        <v>2566375</v>
      </c>
      <c r="J67" s="247" t="s">
        <v>17</v>
      </c>
      <c r="L67" s="239"/>
    </row>
    <row r="68" spans="1:12" s="234" customFormat="1" x14ac:dyDescent="0.25">
      <c r="A68" s="242">
        <v>42769</v>
      </c>
      <c r="B68" s="243">
        <v>170110787</v>
      </c>
      <c r="C68" s="129">
        <v>81</v>
      </c>
      <c r="D68" s="247">
        <v>8237775</v>
      </c>
      <c r="E68" s="245"/>
      <c r="F68" s="248"/>
      <c r="G68" s="247"/>
      <c r="H68" s="245"/>
      <c r="I68" s="246"/>
      <c r="J68" s="247"/>
      <c r="L68" s="239"/>
    </row>
    <row r="69" spans="1:12" s="234" customFormat="1" x14ac:dyDescent="0.25">
      <c r="A69" s="242">
        <v>42772</v>
      </c>
      <c r="B69" s="243"/>
      <c r="C69" s="129"/>
      <c r="D69" s="247"/>
      <c r="E69" s="245">
        <v>170029488</v>
      </c>
      <c r="F69" s="248">
        <v>31</v>
      </c>
      <c r="G69" s="247">
        <v>3231200</v>
      </c>
      <c r="H69" s="245"/>
      <c r="I69" s="246"/>
      <c r="J69" s="247"/>
      <c r="L69" s="239"/>
    </row>
    <row r="70" spans="1:12" s="234" customFormat="1" x14ac:dyDescent="0.25">
      <c r="A70" s="242">
        <v>42774</v>
      </c>
      <c r="B70" s="243">
        <v>170111756</v>
      </c>
      <c r="C70" s="129">
        <v>76</v>
      </c>
      <c r="D70" s="247">
        <v>8146950</v>
      </c>
      <c r="E70" s="245"/>
      <c r="F70" s="248"/>
      <c r="G70" s="247"/>
      <c r="H70" s="245"/>
      <c r="I70" s="246">
        <v>4288026</v>
      </c>
      <c r="J70" s="247" t="s">
        <v>17</v>
      </c>
      <c r="L70" s="239"/>
    </row>
    <row r="71" spans="1:12" s="234" customFormat="1" x14ac:dyDescent="0.25">
      <c r="A71" s="242">
        <v>42777</v>
      </c>
      <c r="B71" s="243"/>
      <c r="C71" s="129"/>
      <c r="D71" s="247"/>
      <c r="E71" s="245">
        <v>170029638</v>
      </c>
      <c r="F71" s="248">
        <v>16</v>
      </c>
      <c r="G71" s="247">
        <v>1843713</v>
      </c>
      <c r="H71" s="245"/>
      <c r="I71" s="246">
        <v>6394062</v>
      </c>
      <c r="J71" s="247" t="s">
        <v>17</v>
      </c>
      <c r="L71" s="239"/>
    </row>
    <row r="72" spans="1:12" s="234" customFormat="1" x14ac:dyDescent="0.25">
      <c r="A72" s="242">
        <v>42782</v>
      </c>
      <c r="B72" s="243">
        <v>170112643</v>
      </c>
      <c r="C72" s="129">
        <v>80</v>
      </c>
      <c r="D72" s="247">
        <v>7872025</v>
      </c>
      <c r="E72" s="245"/>
      <c r="F72" s="248"/>
      <c r="G72" s="247"/>
      <c r="H72" s="245"/>
      <c r="I72" s="246">
        <v>4989950</v>
      </c>
      <c r="J72" s="247" t="s">
        <v>17</v>
      </c>
      <c r="L72" s="239"/>
    </row>
    <row r="73" spans="1:12" s="234" customFormat="1" x14ac:dyDescent="0.25">
      <c r="A73" s="242">
        <v>42786</v>
      </c>
      <c r="B73" s="243"/>
      <c r="C73" s="129"/>
      <c r="D73" s="247"/>
      <c r="E73" s="245">
        <v>170029939</v>
      </c>
      <c r="F73" s="248">
        <v>30</v>
      </c>
      <c r="G73" s="247">
        <v>3157000</v>
      </c>
      <c r="H73" s="245"/>
      <c r="I73" s="246"/>
      <c r="J73" s="247"/>
      <c r="L73" s="239"/>
    </row>
    <row r="74" spans="1:12" s="234" customFormat="1" x14ac:dyDescent="0.25">
      <c r="A74" s="242">
        <v>42789</v>
      </c>
      <c r="B74" s="243">
        <v>170113582</v>
      </c>
      <c r="C74" s="129">
        <v>142</v>
      </c>
      <c r="D74" s="247">
        <v>14630963</v>
      </c>
      <c r="E74" s="245"/>
      <c r="F74" s="248"/>
      <c r="G74" s="247"/>
      <c r="H74" s="245"/>
      <c r="I74" s="246">
        <v>6144950</v>
      </c>
      <c r="J74" s="247" t="s">
        <v>17</v>
      </c>
      <c r="L74" s="239"/>
    </row>
    <row r="75" spans="1:12" s="234" customFormat="1" x14ac:dyDescent="0.25">
      <c r="A75" s="242">
        <v>42793</v>
      </c>
      <c r="B75" s="243"/>
      <c r="C75" s="129"/>
      <c r="D75" s="247"/>
      <c r="E75" s="245">
        <v>170030223</v>
      </c>
      <c r="F75" s="248">
        <v>16</v>
      </c>
      <c r="G75" s="247">
        <v>1727075</v>
      </c>
      <c r="H75" s="245"/>
      <c r="I75" s="246"/>
      <c r="J75" s="247"/>
      <c r="L75" s="239"/>
    </row>
    <row r="76" spans="1:12" s="234" customFormat="1" x14ac:dyDescent="0.25">
      <c r="A76" s="299">
        <v>42796</v>
      </c>
      <c r="B76" s="300">
        <v>170114592</v>
      </c>
      <c r="C76" s="301">
        <v>115</v>
      </c>
      <c r="D76" s="108">
        <v>12124438</v>
      </c>
      <c r="E76" s="245"/>
      <c r="F76" s="248"/>
      <c r="G76" s="247"/>
      <c r="H76" s="245"/>
      <c r="I76" s="246"/>
      <c r="J76" s="247"/>
      <c r="L76" s="239"/>
    </row>
    <row r="77" spans="1:12" s="234" customFormat="1" x14ac:dyDescent="0.25">
      <c r="A77" s="299"/>
      <c r="B77" s="300"/>
      <c r="C77" s="301"/>
      <c r="D77" s="108"/>
      <c r="E77" s="245">
        <v>170030466</v>
      </c>
      <c r="F77" s="248">
        <v>26</v>
      </c>
      <c r="G77" s="247">
        <v>2303963</v>
      </c>
      <c r="H77" s="245"/>
      <c r="I77" s="246">
        <v>12327000</v>
      </c>
      <c r="J77" s="247" t="s">
        <v>17</v>
      </c>
      <c r="L77" s="239"/>
    </row>
    <row r="78" spans="1:12" s="234" customFormat="1" x14ac:dyDescent="0.25">
      <c r="A78" s="242">
        <v>42803</v>
      </c>
      <c r="B78" s="243">
        <v>170115653</v>
      </c>
      <c r="C78" s="129">
        <v>144</v>
      </c>
      <c r="D78" s="247">
        <v>14466288</v>
      </c>
      <c r="E78" s="245">
        <v>170030831</v>
      </c>
      <c r="F78" s="248">
        <v>26</v>
      </c>
      <c r="G78" s="247">
        <v>2651250</v>
      </c>
      <c r="H78" s="245"/>
      <c r="I78" s="246"/>
      <c r="J78" s="247"/>
      <c r="L78" s="239"/>
    </row>
    <row r="79" spans="1:12" s="234" customFormat="1" x14ac:dyDescent="0.25">
      <c r="A79" s="242">
        <v>42810</v>
      </c>
      <c r="B79" s="243">
        <v>170116735</v>
      </c>
      <c r="C79" s="129">
        <v>161</v>
      </c>
      <c r="D79" s="247">
        <v>15981350</v>
      </c>
      <c r="E79" s="245"/>
      <c r="F79" s="248"/>
      <c r="G79" s="247"/>
      <c r="H79" s="245"/>
      <c r="I79" s="246"/>
      <c r="J79" s="247"/>
      <c r="L79" s="239"/>
    </row>
    <row r="80" spans="1:12" s="234" customFormat="1" x14ac:dyDescent="0.25">
      <c r="A80" s="242">
        <v>42811</v>
      </c>
      <c r="B80" s="243"/>
      <c r="C80" s="129"/>
      <c r="D80" s="247"/>
      <c r="E80" s="245"/>
      <c r="F80" s="248"/>
      <c r="G80" s="247"/>
      <c r="H80" s="245"/>
      <c r="I80" s="246">
        <v>9473188</v>
      </c>
      <c r="J80" s="247" t="s">
        <v>17</v>
      </c>
      <c r="L80" s="239"/>
    </row>
    <row r="81" spans="1:12" s="234" customFormat="1" x14ac:dyDescent="0.25">
      <c r="A81" s="242">
        <v>42814</v>
      </c>
      <c r="B81" s="243"/>
      <c r="C81" s="129"/>
      <c r="D81" s="247"/>
      <c r="E81" s="245">
        <v>170031140</v>
      </c>
      <c r="F81" s="248">
        <v>33</v>
      </c>
      <c r="G81" s="247">
        <v>3461325</v>
      </c>
      <c r="H81" s="245"/>
      <c r="I81" s="246">
        <v>11004963</v>
      </c>
      <c r="J81" s="247" t="s">
        <v>17</v>
      </c>
      <c r="L81" s="239"/>
    </row>
    <row r="82" spans="1:12" s="234" customFormat="1" x14ac:dyDescent="0.25">
      <c r="A82" s="242">
        <v>42817</v>
      </c>
      <c r="B82" s="243">
        <v>170117761</v>
      </c>
      <c r="C82" s="129">
        <v>130</v>
      </c>
      <c r="D82" s="247">
        <v>13776700</v>
      </c>
      <c r="E82" s="245"/>
      <c r="F82" s="248"/>
      <c r="G82" s="247"/>
      <c r="H82" s="245"/>
      <c r="I82" s="246"/>
      <c r="J82" s="247"/>
      <c r="L82" s="239"/>
    </row>
    <row r="83" spans="1:12" s="234" customFormat="1" x14ac:dyDescent="0.25">
      <c r="A83" s="242">
        <v>42819</v>
      </c>
      <c r="B83" s="243"/>
      <c r="C83" s="129"/>
      <c r="D83" s="247"/>
      <c r="E83" s="245">
        <v>170031351</v>
      </c>
      <c r="F83" s="248">
        <v>47</v>
      </c>
      <c r="G83" s="247">
        <v>5044813</v>
      </c>
      <c r="H83" s="245"/>
      <c r="I83" s="246">
        <v>10936537</v>
      </c>
      <c r="J83" s="247" t="s">
        <v>17</v>
      </c>
      <c r="L83" s="239"/>
    </row>
    <row r="84" spans="1:12" s="234" customFormat="1" x14ac:dyDescent="0.25">
      <c r="A84" s="242">
        <v>42824</v>
      </c>
      <c r="B84" s="243">
        <v>170118739</v>
      </c>
      <c r="C84" s="129">
        <v>155</v>
      </c>
      <c r="D84" s="247">
        <v>16225563</v>
      </c>
      <c r="E84" s="245">
        <v>170031635</v>
      </c>
      <c r="F84" s="248">
        <v>44</v>
      </c>
      <c r="G84" s="247">
        <v>4321075</v>
      </c>
      <c r="H84" s="245"/>
      <c r="I84" s="246">
        <v>9455625</v>
      </c>
      <c r="J84" s="247" t="s">
        <v>17</v>
      </c>
      <c r="L84" s="239"/>
    </row>
    <row r="85" spans="1:12" s="234" customFormat="1" x14ac:dyDescent="0.25">
      <c r="A85" s="242">
        <v>42831</v>
      </c>
      <c r="B85" s="243">
        <v>170119909</v>
      </c>
      <c r="C85" s="129">
        <v>172</v>
      </c>
      <c r="D85" s="247">
        <v>17784375</v>
      </c>
      <c r="E85" s="245"/>
      <c r="F85" s="248"/>
      <c r="G85" s="247"/>
      <c r="H85" s="245"/>
      <c r="I85" s="246"/>
      <c r="J85" s="247"/>
      <c r="L85" s="239"/>
    </row>
    <row r="86" spans="1:12" s="234" customFormat="1" x14ac:dyDescent="0.25">
      <c r="A86" s="242"/>
      <c r="B86" s="243"/>
      <c r="C86" s="129"/>
      <c r="D86" s="247"/>
      <c r="E86" s="245">
        <v>170032029</v>
      </c>
      <c r="F86" s="248">
        <v>57</v>
      </c>
      <c r="G86" s="247">
        <v>5564650</v>
      </c>
      <c r="H86" s="245"/>
      <c r="I86" s="246">
        <v>10660913</v>
      </c>
      <c r="J86" s="247" t="s">
        <v>17</v>
      </c>
      <c r="L86" s="239"/>
    </row>
    <row r="87" spans="1:12" s="234" customFormat="1" x14ac:dyDescent="0.25">
      <c r="A87" s="242">
        <v>42838</v>
      </c>
      <c r="B87" s="243">
        <v>170120967</v>
      </c>
      <c r="C87" s="129">
        <v>153</v>
      </c>
      <c r="D87" s="247">
        <v>15879238</v>
      </c>
      <c r="E87" s="245">
        <v>170032150</v>
      </c>
      <c r="F87" s="248">
        <v>55</v>
      </c>
      <c r="G87" s="247">
        <v>5834500</v>
      </c>
      <c r="H87" s="245"/>
      <c r="I87" s="246">
        <v>11949875</v>
      </c>
      <c r="J87" s="247" t="s">
        <v>17</v>
      </c>
      <c r="L87" s="239"/>
    </row>
    <row r="88" spans="1:12" s="234" customFormat="1" x14ac:dyDescent="0.25">
      <c r="A88" s="242">
        <v>42845</v>
      </c>
      <c r="B88" s="243">
        <v>170121936</v>
      </c>
      <c r="C88" s="129">
        <v>99</v>
      </c>
      <c r="D88" s="247">
        <v>10321150</v>
      </c>
      <c r="E88" s="245">
        <v>170032476</v>
      </c>
      <c r="F88" s="248">
        <v>33</v>
      </c>
      <c r="G88" s="247">
        <v>3614625</v>
      </c>
      <c r="H88" s="245"/>
      <c r="I88" s="246">
        <v>12264613</v>
      </c>
      <c r="J88" s="247" t="s">
        <v>17</v>
      </c>
      <c r="L88" s="239"/>
    </row>
    <row r="89" spans="1:12" s="234" customFormat="1" x14ac:dyDescent="0.25">
      <c r="A89" s="242">
        <v>42852</v>
      </c>
      <c r="B89" s="243">
        <v>170122915</v>
      </c>
      <c r="C89" s="129">
        <v>159</v>
      </c>
      <c r="D89" s="247">
        <v>16985588</v>
      </c>
      <c r="E89" s="245">
        <v>170032754</v>
      </c>
      <c r="F89" s="248">
        <v>48</v>
      </c>
      <c r="G89" s="247">
        <v>5142550</v>
      </c>
      <c r="H89" s="245"/>
      <c r="I89" s="246">
        <v>5178600</v>
      </c>
      <c r="J89" s="247" t="s">
        <v>17</v>
      </c>
      <c r="L89" s="239"/>
    </row>
    <row r="90" spans="1:12" s="234" customFormat="1" x14ac:dyDescent="0.25">
      <c r="A90" s="242">
        <v>42859</v>
      </c>
      <c r="B90" s="243">
        <v>170123877</v>
      </c>
      <c r="C90" s="129">
        <v>98</v>
      </c>
      <c r="D90" s="247">
        <v>10612788</v>
      </c>
      <c r="E90" s="245">
        <v>170033077</v>
      </c>
      <c r="F90" s="248">
        <v>28</v>
      </c>
      <c r="G90" s="247">
        <v>2836225</v>
      </c>
      <c r="H90" s="245"/>
      <c r="I90" s="246">
        <v>14149363</v>
      </c>
      <c r="J90" s="247" t="s">
        <v>17</v>
      </c>
      <c r="L90" s="239"/>
    </row>
    <row r="91" spans="1:12" s="234" customFormat="1" x14ac:dyDescent="0.25">
      <c r="A91" s="242">
        <v>42866</v>
      </c>
      <c r="B91" s="243">
        <v>170124984</v>
      </c>
      <c r="C91" s="129">
        <v>146</v>
      </c>
      <c r="D91" s="247">
        <v>15188338</v>
      </c>
      <c r="E91" s="245">
        <v>170033415</v>
      </c>
      <c r="F91" s="248">
        <v>74</v>
      </c>
      <c r="G91" s="247">
        <v>7803775</v>
      </c>
      <c r="H91" s="245"/>
      <c r="I91" s="246">
        <v>2809013</v>
      </c>
      <c r="J91" s="247" t="s">
        <v>17</v>
      </c>
      <c r="L91" s="239"/>
    </row>
    <row r="92" spans="1:12" s="234" customFormat="1" x14ac:dyDescent="0.25">
      <c r="A92" s="242">
        <v>42873</v>
      </c>
      <c r="B92" s="243">
        <v>170126090</v>
      </c>
      <c r="C92" s="129">
        <v>97</v>
      </c>
      <c r="D92" s="247">
        <v>10312488</v>
      </c>
      <c r="E92" s="245">
        <v>170033799</v>
      </c>
      <c r="F92" s="248">
        <v>32</v>
      </c>
      <c r="G92" s="247">
        <v>3282650</v>
      </c>
      <c r="H92" s="245"/>
      <c r="I92" s="246">
        <v>11905688</v>
      </c>
      <c r="J92" s="247" t="s">
        <v>17</v>
      </c>
      <c r="L92" s="239"/>
    </row>
    <row r="93" spans="1:12" s="234" customFormat="1" x14ac:dyDescent="0.25">
      <c r="A93" s="242">
        <v>42880</v>
      </c>
      <c r="B93" s="243">
        <v>170127114</v>
      </c>
      <c r="C93" s="129">
        <v>114</v>
      </c>
      <c r="D93" s="247">
        <v>11680638</v>
      </c>
      <c r="E93" s="245">
        <v>170034125</v>
      </c>
      <c r="F93" s="248">
        <v>23</v>
      </c>
      <c r="G93" s="247">
        <v>2449388</v>
      </c>
      <c r="H93" s="245"/>
      <c r="I93" s="246">
        <v>7863100</v>
      </c>
      <c r="J93" s="247" t="s">
        <v>17</v>
      </c>
      <c r="L93" s="239"/>
    </row>
    <row r="94" spans="1:12" s="234" customFormat="1" x14ac:dyDescent="0.25">
      <c r="A94" s="242">
        <v>42887</v>
      </c>
      <c r="B94" s="243">
        <v>170128111</v>
      </c>
      <c r="C94" s="129">
        <v>102</v>
      </c>
      <c r="D94" s="247">
        <v>10181238</v>
      </c>
      <c r="E94" s="245">
        <v>170034426</v>
      </c>
      <c r="F94" s="248">
        <v>33</v>
      </c>
      <c r="G94" s="247">
        <v>3419938</v>
      </c>
      <c r="H94" s="245"/>
      <c r="I94" s="246">
        <v>8260692</v>
      </c>
      <c r="J94" s="247" t="s">
        <v>17</v>
      </c>
      <c r="L94" s="239"/>
    </row>
    <row r="95" spans="1:12" s="234" customFormat="1" x14ac:dyDescent="0.25">
      <c r="A95" s="242">
        <v>42894</v>
      </c>
      <c r="B95" s="243">
        <v>170129509</v>
      </c>
      <c r="C95" s="129">
        <v>135</v>
      </c>
      <c r="D95" s="247">
        <v>14801238</v>
      </c>
      <c r="E95" s="245">
        <v>170034759</v>
      </c>
      <c r="F95" s="248">
        <v>33</v>
      </c>
      <c r="G95" s="247">
        <v>3612875</v>
      </c>
      <c r="H95" s="245"/>
      <c r="I95" s="246">
        <v>6568363</v>
      </c>
      <c r="J95" s="247" t="s">
        <v>17</v>
      </c>
      <c r="L95" s="239"/>
    </row>
    <row r="96" spans="1:12" s="234" customFormat="1" x14ac:dyDescent="0.25">
      <c r="A96" s="242">
        <v>42901</v>
      </c>
      <c r="B96" s="243">
        <v>170131170</v>
      </c>
      <c r="C96" s="129">
        <v>134</v>
      </c>
      <c r="D96" s="247">
        <v>13523388</v>
      </c>
      <c r="E96" s="245">
        <v>170035226</v>
      </c>
      <c r="F96" s="248">
        <v>31</v>
      </c>
      <c r="G96" s="247">
        <v>3687950</v>
      </c>
      <c r="H96" s="245"/>
      <c r="I96" s="246"/>
      <c r="J96" s="247"/>
      <c r="L96" s="239"/>
    </row>
    <row r="97" spans="1:12" s="234" customFormat="1" x14ac:dyDescent="0.25">
      <c r="A97" s="242">
        <v>42901</v>
      </c>
      <c r="B97" s="243">
        <v>170131248</v>
      </c>
      <c r="C97" s="129">
        <v>1</v>
      </c>
      <c r="D97" s="247">
        <v>93013</v>
      </c>
      <c r="E97" s="245"/>
      <c r="F97" s="248"/>
      <c r="G97" s="247"/>
      <c r="H97" s="245"/>
      <c r="I97" s="246"/>
      <c r="J97" s="247"/>
      <c r="L97" s="239"/>
    </row>
    <row r="98" spans="1:12" s="234" customFormat="1" x14ac:dyDescent="0.25">
      <c r="A98" s="242">
        <v>42905</v>
      </c>
      <c r="B98" s="243"/>
      <c r="C98" s="129"/>
      <c r="D98" s="247"/>
      <c r="E98" s="245">
        <v>170035584</v>
      </c>
      <c r="F98" s="248">
        <v>80</v>
      </c>
      <c r="G98" s="247">
        <v>8185538</v>
      </c>
      <c r="H98" s="245"/>
      <c r="I98" s="246">
        <v>16544151</v>
      </c>
      <c r="J98" s="247" t="s">
        <v>17</v>
      </c>
      <c r="L98" s="239"/>
    </row>
    <row r="99" spans="1:12" s="234" customFormat="1" x14ac:dyDescent="0.25">
      <c r="A99" s="242">
        <v>42936</v>
      </c>
      <c r="B99" s="243">
        <v>170134310</v>
      </c>
      <c r="C99" s="129">
        <v>14</v>
      </c>
      <c r="D99" s="247">
        <v>1376988</v>
      </c>
      <c r="E99" s="245">
        <v>170036183</v>
      </c>
      <c r="F99" s="248">
        <v>1</v>
      </c>
      <c r="G99" s="247">
        <v>118563</v>
      </c>
      <c r="H99" s="245"/>
      <c r="I99" s="246"/>
      <c r="J99" s="247"/>
      <c r="L99" s="239"/>
    </row>
    <row r="100" spans="1:12" s="234" customFormat="1" x14ac:dyDescent="0.25">
      <c r="A100" s="242">
        <v>42944</v>
      </c>
      <c r="B100" s="243">
        <v>170135170</v>
      </c>
      <c r="C100" s="129">
        <v>18</v>
      </c>
      <c r="D100" s="247">
        <v>1904438</v>
      </c>
      <c r="E100" s="245">
        <v>170036352</v>
      </c>
      <c r="F100" s="248">
        <v>9</v>
      </c>
      <c r="G100" s="247">
        <v>860300</v>
      </c>
      <c r="H100" s="245"/>
      <c r="I100" s="246">
        <v>2302563</v>
      </c>
      <c r="J100" s="247" t="s">
        <v>17</v>
      </c>
      <c r="L100" s="239"/>
    </row>
    <row r="101" spans="1:12" s="234" customFormat="1" x14ac:dyDescent="0.25">
      <c r="A101" s="242">
        <v>42950</v>
      </c>
      <c r="B101" s="243">
        <v>170135860</v>
      </c>
      <c r="C101" s="129">
        <v>17</v>
      </c>
      <c r="D101" s="247">
        <v>1503775</v>
      </c>
      <c r="E101" s="245">
        <v>170036510</v>
      </c>
      <c r="F101" s="248">
        <v>7</v>
      </c>
      <c r="G101" s="247">
        <v>729050</v>
      </c>
      <c r="H101" s="245"/>
      <c r="I101" s="246"/>
      <c r="J101" s="247"/>
      <c r="L101" s="239"/>
    </row>
    <row r="102" spans="1:12" s="234" customFormat="1" x14ac:dyDescent="0.25">
      <c r="A102" s="242">
        <v>42958</v>
      </c>
      <c r="B102" s="243">
        <v>170136769</v>
      </c>
      <c r="C102" s="129">
        <v>16</v>
      </c>
      <c r="D102" s="247">
        <v>1818163</v>
      </c>
      <c r="E102" s="245">
        <v>170036687</v>
      </c>
      <c r="F102" s="248">
        <v>5</v>
      </c>
      <c r="G102" s="247">
        <v>538213</v>
      </c>
      <c r="H102" s="245"/>
      <c r="I102" s="246"/>
      <c r="J102" s="247"/>
      <c r="L102" s="239"/>
    </row>
    <row r="103" spans="1:12" s="234" customFormat="1" x14ac:dyDescent="0.25">
      <c r="A103" s="242"/>
      <c r="B103" s="243"/>
      <c r="C103" s="129"/>
      <c r="D103" s="247"/>
      <c r="E103" s="245"/>
      <c r="F103" s="248"/>
      <c r="G103" s="247"/>
      <c r="H103" s="245"/>
      <c r="I103" s="246">
        <v>2085000</v>
      </c>
      <c r="J103" s="247" t="s">
        <v>17</v>
      </c>
      <c r="L103" s="239"/>
    </row>
    <row r="104" spans="1:12" s="234" customFormat="1" x14ac:dyDescent="0.25">
      <c r="A104" s="242">
        <v>42965</v>
      </c>
      <c r="B104" s="243">
        <v>170137444</v>
      </c>
      <c r="C104" s="129">
        <v>13</v>
      </c>
      <c r="D104" s="247">
        <v>1374100</v>
      </c>
      <c r="E104" s="245">
        <v>170036874</v>
      </c>
      <c r="F104" s="248">
        <v>8</v>
      </c>
      <c r="G104" s="247">
        <v>842800</v>
      </c>
      <c r="H104" s="245"/>
      <c r="I104" s="246"/>
      <c r="J104" s="247"/>
      <c r="L104" s="239"/>
    </row>
    <row r="105" spans="1:12" s="234" customFormat="1" x14ac:dyDescent="0.25">
      <c r="A105" s="242">
        <v>42971</v>
      </c>
      <c r="B105" s="243">
        <v>170138062</v>
      </c>
      <c r="C105" s="129">
        <v>24</v>
      </c>
      <c r="D105" s="247">
        <v>2355763</v>
      </c>
      <c r="E105" s="245">
        <v>170036994</v>
      </c>
      <c r="F105" s="248">
        <v>4</v>
      </c>
      <c r="G105" s="247">
        <v>369250</v>
      </c>
      <c r="H105" s="245"/>
      <c r="I105" s="246">
        <v>2500000</v>
      </c>
      <c r="J105" s="247" t="s">
        <v>17</v>
      </c>
      <c r="L105" s="239"/>
    </row>
    <row r="106" spans="1:12" s="234" customFormat="1" x14ac:dyDescent="0.25">
      <c r="A106" s="242">
        <v>42978</v>
      </c>
      <c r="B106" s="243">
        <v>170138824</v>
      </c>
      <c r="C106" s="129">
        <v>27</v>
      </c>
      <c r="D106" s="247">
        <v>2546338</v>
      </c>
      <c r="E106" s="245">
        <v>170037166</v>
      </c>
      <c r="F106" s="248">
        <v>8</v>
      </c>
      <c r="G106" s="247">
        <v>940013</v>
      </c>
      <c r="H106" s="245"/>
      <c r="I106" s="246"/>
      <c r="J106" s="247"/>
      <c r="L106" s="239"/>
    </row>
    <row r="107" spans="1:12" s="234" customFormat="1" x14ac:dyDescent="0.25">
      <c r="A107" s="242"/>
      <c r="B107" s="243"/>
      <c r="C107" s="129"/>
      <c r="D107" s="247"/>
      <c r="E107" s="245">
        <v>170037356</v>
      </c>
      <c r="F107" s="248">
        <v>3</v>
      </c>
      <c r="G107" s="247">
        <v>286475</v>
      </c>
      <c r="H107" s="245"/>
      <c r="I107" s="246"/>
      <c r="J107" s="247"/>
      <c r="L107" s="239"/>
    </row>
    <row r="108" spans="1:12" s="234" customFormat="1" x14ac:dyDescent="0.25">
      <c r="A108" s="242">
        <v>42992</v>
      </c>
      <c r="B108" s="243">
        <v>170140357</v>
      </c>
      <c r="C108" s="129">
        <v>4</v>
      </c>
      <c r="D108" s="247">
        <v>353938</v>
      </c>
      <c r="E108" s="245">
        <v>170037498</v>
      </c>
      <c r="F108" s="248">
        <v>3</v>
      </c>
      <c r="G108" s="247">
        <v>265475</v>
      </c>
      <c r="H108" s="245"/>
      <c r="I108" s="246">
        <v>1000000</v>
      </c>
      <c r="J108" s="247" t="s">
        <v>17</v>
      </c>
      <c r="L108" s="239"/>
    </row>
    <row r="109" spans="1:12" s="234" customFormat="1" x14ac:dyDescent="0.25">
      <c r="A109" s="242">
        <v>43006</v>
      </c>
      <c r="B109" s="243">
        <v>170141680</v>
      </c>
      <c r="C109" s="129">
        <v>9</v>
      </c>
      <c r="D109" s="247">
        <v>980438</v>
      </c>
      <c r="E109" s="245"/>
      <c r="F109" s="248"/>
      <c r="G109" s="247"/>
      <c r="H109" s="245"/>
      <c r="I109" s="246">
        <v>1377000</v>
      </c>
      <c r="J109" s="247" t="s">
        <v>17</v>
      </c>
      <c r="L109" s="239"/>
    </row>
    <row r="110" spans="1:12" s="234" customFormat="1" x14ac:dyDescent="0.25">
      <c r="A110" s="242">
        <v>43018</v>
      </c>
      <c r="B110" s="243">
        <v>170142969</v>
      </c>
      <c r="C110" s="129">
        <v>12</v>
      </c>
      <c r="D110" s="247">
        <v>1126738</v>
      </c>
      <c r="E110" s="245">
        <v>170038163</v>
      </c>
      <c r="F110" s="248">
        <v>2</v>
      </c>
      <c r="G110" s="247">
        <v>319550</v>
      </c>
      <c r="H110" s="245"/>
      <c r="I110" s="246"/>
      <c r="J110" s="247"/>
      <c r="L110" s="239"/>
    </row>
    <row r="111" spans="1:12" s="234" customFormat="1" x14ac:dyDescent="0.25">
      <c r="A111" s="242">
        <v>43026</v>
      </c>
      <c r="B111" s="243">
        <v>170143795</v>
      </c>
      <c r="C111" s="129">
        <v>9</v>
      </c>
      <c r="D111" s="247">
        <v>886025</v>
      </c>
      <c r="E111" s="245"/>
      <c r="F111" s="248"/>
      <c r="G111" s="247"/>
      <c r="H111" s="245"/>
      <c r="I111" s="246">
        <v>1700000</v>
      </c>
      <c r="J111" s="247" t="s">
        <v>17</v>
      </c>
      <c r="L111" s="239"/>
    </row>
    <row r="112" spans="1:12" s="234" customFormat="1" x14ac:dyDescent="0.25">
      <c r="A112" s="242">
        <v>43039</v>
      </c>
      <c r="B112" s="243">
        <v>170145088</v>
      </c>
      <c r="C112" s="129">
        <v>1</v>
      </c>
      <c r="D112" s="247">
        <v>88988</v>
      </c>
      <c r="E112" s="245">
        <v>170038787</v>
      </c>
      <c r="F112" s="248">
        <v>7</v>
      </c>
      <c r="G112" s="247">
        <v>590188</v>
      </c>
      <c r="H112" s="245"/>
      <c r="I112" s="246"/>
      <c r="J112" s="247"/>
      <c r="L112" s="239">
        <f>D112-L4-G112</f>
        <v>-507987</v>
      </c>
    </row>
    <row r="113" spans="1:12" s="234" customFormat="1" x14ac:dyDescent="0.25">
      <c r="A113" s="242">
        <v>43065</v>
      </c>
      <c r="B113" s="243">
        <v>170147600</v>
      </c>
      <c r="C113" s="129">
        <v>4</v>
      </c>
      <c r="D113" s="247">
        <v>293825</v>
      </c>
      <c r="E113" s="245">
        <v>170039110</v>
      </c>
      <c r="F113" s="248">
        <v>2</v>
      </c>
      <c r="G113" s="247">
        <v>197488</v>
      </c>
      <c r="H113" s="245"/>
      <c r="I113" s="246"/>
      <c r="J113" s="247"/>
      <c r="L113" s="239"/>
    </row>
    <row r="114" spans="1:12" s="234" customFormat="1" x14ac:dyDescent="0.25">
      <c r="A114" s="242">
        <v>43439</v>
      </c>
      <c r="B114" s="243">
        <v>170148436</v>
      </c>
      <c r="C114" s="129">
        <v>4</v>
      </c>
      <c r="D114" s="247">
        <v>324013</v>
      </c>
      <c r="E114" s="245"/>
      <c r="F114" s="248"/>
      <c r="G114" s="247"/>
      <c r="H114" s="245"/>
      <c r="I114" s="246"/>
      <c r="J114" s="247"/>
      <c r="L114" s="239"/>
    </row>
    <row r="115" spans="1:12" s="234" customFormat="1" x14ac:dyDescent="0.25">
      <c r="A115" s="242">
        <v>43094</v>
      </c>
      <c r="B115" s="243">
        <v>170150206</v>
      </c>
      <c r="C115" s="129">
        <v>1</v>
      </c>
      <c r="D115" s="247">
        <v>72975</v>
      </c>
      <c r="E115" s="245">
        <v>170039625</v>
      </c>
      <c r="F115" s="248">
        <v>3</v>
      </c>
      <c r="G115" s="247">
        <v>212975</v>
      </c>
      <c r="H115" s="245"/>
      <c r="I115" s="246"/>
      <c r="J115" s="247"/>
      <c r="L115" s="239"/>
    </row>
    <row r="116" spans="1:12" s="234" customFormat="1" x14ac:dyDescent="0.25">
      <c r="A116" s="98"/>
      <c r="B116" s="99"/>
      <c r="C116" s="254"/>
      <c r="D116" s="34"/>
      <c r="E116" s="101"/>
      <c r="F116" s="100"/>
      <c r="G116" s="34"/>
      <c r="H116" s="101"/>
      <c r="I116" s="102"/>
      <c r="J116" s="34"/>
      <c r="L116" s="239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18" t="s">
        <v>12</v>
      </c>
      <c r="H120" s="318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18" t="s">
        <v>13</v>
      </c>
      <c r="H121" s="318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18" t="s">
        <v>14</v>
      </c>
      <c r="H122" s="318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18" t="s">
        <v>15</v>
      </c>
      <c r="H123" s="318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18" t="s">
        <v>16</v>
      </c>
      <c r="H124" s="318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18" t="s">
        <v>5</v>
      </c>
      <c r="H125" s="318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18" t="s">
        <v>32</v>
      </c>
      <c r="H126" s="318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M92" sqref="M92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49" t="s">
        <v>22</v>
      </c>
      <c r="G1" s="349"/>
      <c r="H1" s="349"/>
      <c r="I1" s="131" t="s">
        <v>31</v>
      </c>
      <c r="J1" s="134"/>
      <c r="L1" s="239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49" t="s">
        <v>21</v>
      </c>
      <c r="G2" s="349"/>
      <c r="H2" s="349"/>
      <c r="I2" s="135">
        <f>J95*-1</f>
        <v>-182</v>
      </c>
      <c r="J2" s="134"/>
    </row>
    <row r="3" spans="1:13" s="234" customFormat="1" x14ac:dyDescent="0.25">
      <c r="A3" s="131" t="s">
        <v>118</v>
      </c>
      <c r="B3" s="131"/>
      <c r="C3" s="132" t="s">
        <v>188</v>
      </c>
      <c r="D3" s="131"/>
      <c r="E3" s="133"/>
      <c r="F3" s="297"/>
      <c r="G3" s="297"/>
      <c r="H3" s="297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50"/>
      <c r="B5" s="350"/>
      <c r="C5" s="350"/>
      <c r="D5" s="350"/>
      <c r="E5" s="350"/>
      <c r="F5" s="350"/>
      <c r="G5" s="350"/>
      <c r="H5" s="350"/>
      <c r="I5" s="350"/>
      <c r="J5" s="350"/>
    </row>
    <row r="6" spans="1:13" x14ac:dyDescent="0.25">
      <c r="A6" s="351" t="s">
        <v>2</v>
      </c>
      <c r="B6" s="352" t="s">
        <v>3</v>
      </c>
      <c r="C6" s="352"/>
      <c r="D6" s="352"/>
      <c r="E6" s="352"/>
      <c r="F6" s="352"/>
      <c r="G6" s="352"/>
      <c r="H6" s="353" t="s">
        <v>4</v>
      </c>
      <c r="I6" s="355" t="s">
        <v>5</v>
      </c>
      <c r="J6" s="356" t="s">
        <v>6</v>
      </c>
    </row>
    <row r="7" spans="1:13" x14ac:dyDescent="0.25">
      <c r="A7" s="351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54"/>
      <c r="I7" s="355"/>
      <c r="J7" s="356"/>
    </row>
    <row r="8" spans="1:13" x14ac:dyDescent="0.25">
      <c r="A8" s="93">
        <v>42426</v>
      </c>
      <c r="B8" s="243">
        <v>160073403</v>
      </c>
      <c r="C8" s="87">
        <v>55</v>
      </c>
      <c r="D8" s="247">
        <v>5451600</v>
      </c>
      <c r="E8" s="243">
        <v>160020019</v>
      </c>
      <c r="F8" s="249">
        <v>3</v>
      </c>
      <c r="G8" s="247">
        <v>313163</v>
      </c>
      <c r="H8" s="246"/>
      <c r="I8" s="247">
        <v>2832530</v>
      </c>
      <c r="J8" s="247" t="s">
        <v>28</v>
      </c>
    </row>
    <row r="9" spans="1:13" x14ac:dyDescent="0.25">
      <c r="A9" s="93">
        <v>42433</v>
      </c>
      <c r="B9" s="243">
        <v>160074144</v>
      </c>
      <c r="C9" s="87">
        <v>100</v>
      </c>
      <c r="D9" s="247">
        <v>9812688</v>
      </c>
      <c r="E9" s="243">
        <v>160020136</v>
      </c>
      <c r="F9" s="249">
        <v>7</v>
      </c>
      <c r="G9" s="247">
        <v>780063</v>
      </c>
      <c r="H9" s="246"/>
      <c r="I9" s="247">
        <v>4000000</v>
      </c>
      <c r="J9" s="247" t="s">
        <v>108</v>
      </c>
    </row>
    <row r="10" spans="1:13" x14ac:dyDescent="0.25">
      <c r="A10" s="93">
        <v>42440</v>
      </c>
      <c r="B10" s="243">
        <v>160074904</v>
      </c>
      <c r="C10" s="87">
        <v>75</v>
      </c>
      <c r="D10" s="247">
        <v>7281313</v>
      </c>
      <c r="E10" s="243">
        <v>160020311</v>
      </c>
      <c r="F10" s="249">
        <v>11</v>
      </c>
      <c r="G10" s="247">
        <v>1105650</v>
      </c>
      <c r="H10" s="246"/>
      <c r="I10" s="247">
        <v>2000000</v>
      </c>
      <c r="J10" s="247" t="s">
        <v>108</v>
      </c>
    </row>
    <row r="11" spans="1:13" x14ac:dyDescent="0.25">
      <c r="A11" s="93">
        <v>42447</v>
      </c>
      <c r="B11" s="243">
        <v>160075726</v>
      </c>
      <c r="C11" s="87">
        <v>76</v>
      </c>
      <c r="D11" s="247">
        <v>7542763</v>
      </c>
      <c r="E11" s="243">
        <v>160020515</v>
      </c>
      <c r="F11" s="249">
        <v>19</v>
      </c>
      <c r="G11" s="247">
        <v>1811863</v>
      </c>
      <c r="H11" s="246"/>
      <c r="I11" s="247">
        <v>8000000</v>
      </c>
      <c r="J11" s="247" t="s">
        <v>85</v>
      </c>
    </row>
    <row r="12" spans="1:13" x14ac:dyDescent="0.25">
      <c r="A12" s="93">
        <v>42454</v>
      </c>
      <c r="B12" s="243">
        <v>160076483</v>
      </c>
      <c r="C12" s="87">
        <v>65</v>
      </c>
      <c r="D12" s="247">
        <v>6437725</v>
      </c>
      <c r="E12" s="243">
        <v>160020720</v>
      </c>
      <c r="F12" s="249">
        <v>9</v>
      </c>
      <c r="G12" s="247">
        <v>908688</v>
      </c>
      <c r="H12" s="246"/>
      <c r="I12" s="247">
        <v>10000000</v>
      </c>
      <c r="J12" s="247" t="s">
        <v>109</v>
      </c>
    </row>
    <row r="13" spans="1:13" x14ac:dyDescent="0.25">
      <c r="A13" s="93">
        <v>42454</v>
      </c>
      <c r="B13" s="243">
        <v>160076503</v>
      </c>
      <c r="C13" s="87">
        <v>1</v>
      </c>
      <c r="D13" s="247">
        <v>47425</v>
      </c>
      <c r="E13" s="243"/>
      <c r="F13" s="249"/>
      <c r="G13" s="247"/>
      <c r="H13" s="246"/>
      <c r="I13" s="247">
        <v>15000000</v>
      </c>
      <c r="J13" s="247" t="s">
        <v>55</v>
      </c>
    </row>
    <row r="14" spans="1:13" x14ac:dyDescent="0.25">
      <c r="A14" s="93">
        <v>42461</v>
      </c>
      <c r="B14" s="243">
        <v>160077234</v>
      </c>
      <c r="C14" s="87">
        <v>38</v>
      </c>
      <c r="D14" s="247">
        <v>3938725</v>
      </c>
      <c r="E14" s="243"/>
      <c r="F14" s="249"/>
      <c r="G14" s="247"/>
      <c r="H14" s="246"/>
      <c r="I14" s="247">
        <v>15000000</v>
      </c>
      <c r="J14" s="247" t="s">
        <v>17</v>
      </c>
    </row>
    <row r="15" spans="1:13" x14ac:dyDescent="0.25">
      <c r="A15" s="93">
        <v>42462</v>
      </c>
      <c r="B15" s="243">
        <v>160077304</v>
      </c>
      <c r="C15" s="87">
        <v>32</v>
      </c>
      <c r="D15" s="247">
        <v>3216238</v>
      </c>
      <c r="E15" s="243">
        <v>160020923</v>
      </c>
      <c r="F15" s="249">
        <v>7</v>
      </c>
      <c r="G15" s="247">
        <v>671213</v>
      </c>
      <c r="H15" s="246"/>
      <c r="I15" s="247"/>
      <c r="J15" s="247"/>
    </row>
    <row r="16" spans="1:13" x14ac:dyDescent="0.25">
      <c r="A16" s="93">
        <v>42471</v>
      </c>
      <c r="B16" s="243">
        <v>160078668</v>
      </c>
      <c r="C16" s="87">
        <v>65</v>
      </c>
      <c r="D16" s="247">
        <v>6496438</v>
      </c>
      <c r="E16" s="243">
        <v>160021286</v>
      </c>
      <c r="F16" s="249">
        <v>9</v>
      </c>
      <c r="G16" s="247">
        <v>915338</v>
      </c>
      <c r="H16" s="246"/>
      <c r="I16" s="247"/>
      <c r="J16" s="247"/>
    </row>
    <row r="17" spans="1:12" x14ac:dyDescent="0.25">
      <c r="A17" s="93">
        <v>42475</v>
      </c>
      <c r="B17" s="243">
        <v>160079145</v>
      </c>
      <c r="C17" s="87">
        <v>31</v>
      </c>
      <c r="D17" s="247">
        <v>3062763</v>
      </c>
      <c r="E17" s="243">
        <v>160021435</v>
      </c>
      <c r="F17" s="249">
        <v>10</v>
      </c>
      <c r="G17" s="247">
        <v>1098913</v>
      </c>
      <c r="H17" s="246"/>
      <c r="I17" s="247"/>
      <c r="J17" s="247"/>
    </row>
    <row r="18" spans="1:12" x14ac:dyDescent="0.25">
      <c r="A18" s="93">
        <v>42482</v>
      </c>
      <c r="B18" s="243">
        <v>160080034</v>
      </c>
      <c r="C18" s="87">
        <v>66</v>
      </c>
      <c r="D18" s="247">
        <v>6858688</v>
      </c>
      <c r="E18" s="243">
        <v>160021703</v>
      </c>
      <c r="F18" s="249">
        <v>5</v>
      </c>
      <c r="G18" s="247">
        <v>537950</v>
      </c>
      <c r="H18" s="246"/>
      <c r="I18" s="247"/>
      <c r="J18" s="247"/>
    </row>
    <row r="19" spans="1:12" x14ac:dyDescent="0.25">
      <c r="A19" s="93">
        <v>42489</v>
      </c>
      <c r="B19" s="243">
        <v>160080938</v>
      </c>
      <c r="C19" s="87">
        <v>86</v>
      </c>
      <c r="D19" s="247">
        <v>9519213</v>
      </c>
      <c r="E19" s="243">
        <v>160021947</v>
      </c>
      <c r="F19" s="249">
        <v>15</v>
      </c>
      <c r="G19" s="247">
        <v>1521713</v>
      </c>
      <c r="H19" s="246"/>
      <c r="I19" s="247"/>
      <c r="J19" s="247"/>
    </row>
    <row r="20" spans="1:12" x14ac:dyDescent="0.25">
      <c r="A20" s="93">
        <v>42496</v>
      </c>
      <c r="B20" s="243">
        <v>160081920</v>
      </c>
      <c r="C20" s="87">
        <v>54</v>
      </c>
      <c r="D20" s="247">
        <v>5500338</v>
      </c>
      <c r="E20" s="243">
        <v>160022202</v>
      </c>
      <c r="F20" s="248">
        <v>22</v>
      </c>
      <c r="G20" s="247">
        <v>2583613</v>
      </c>
      <c r="H20" s="246"/>
      <c r="I20" s="247">
        <v>3500000</v>
      </c>
      <c r="J20" s="247" t="s">
        <v>17</v>
      </c>
    </row>
    <row r="21" spans="1:12" x14ac:dyDescent="0.25">
      <c r="A21" s="93">
        <v>42503</v>
      </c>
      <c r="B21" s="243">
        <v>160082886</v>
      </c>
      <c r="C21" s="87">
        <v>70</v>
      </c>
      <c r="D21" s="247">
        <v>6979350</v>
      </c>
      <c r="E21" s="243">
        <v>160022454</v>
      </c>
      <c r="F21" s="248">
        <v>13</v>
      </c>
      <c r="G21" s="247">
        <v>1477000</v>
      </c>
      <c r="H21" s="246"/>
      <c r="I21" s="247">
        <v>2500000</v>
      </c>
      <c r="J21" s="247" t="s">
        <v>108</v>
      </c>
    </row>
    <row r="22" spans="1:12" x14ac:dyDescent="0.25">
      <c r="A22" s="93">
        <v>42510</v>
      </c>
      <c r="B22" s="243">
        <v>160083864</v>
      </c>
      <c r="C22" s="87">
        <v>37</v>
      </c>
      <c r="D22" s="247">
        <v>3936625</v>
      </c>
      <c r="E22" s="243">
        <v>160022764</v>
      </c>
      <c r="F22" s="248">
        <v>14</v>
      </c>
      <c r="G22" s="247">
        <v>1588125</v>
      </c>
      <c r="H22" s="246"/>
      <c r="I22" s="247"/>
      <c r="J22" s="247"/>
    </row>
    <row r="23" spans="1:12" x14ac:dyDescent="0.25">
      <c r="A23" s="93">
        <v>42517</v>
      </c>
      <c r="B23" s="243">
        <v>160084793</v>
      </c>
      <c r="C23" s="87">
        <v>47</v>
      </c>
      <c r="D23" s="247">
        <v>5033613</v>
      </c>
      <c r="E23" s="243">
        <v>160023058</v>
      </c>
      <c r="F23" s="248">
        <v>20</v>
      </c>
      <c r="G23" s="247">
        <v>1892888</v>
      </c>
      <c r="H23" s="246"/>
      <c r="I23" s="247">
        <v>5000000</v>
      </c>
      <c r="J23" s="247" t="s">
        <v>108</v>
      </c>
    </row>
    <row r="24" spans="1:12" x14ac:dyDescent="0.25">
      <c r="A24" s="93">
        <v>42524</v>
      </c>
      <c r="B24" s="243">
        <v>160085821</v>
      </c>
      <c r="C24" s="87">
        <v>70</v>
      </c>
      <c r="D24" s="247">
        <v>7809375</v>
      </c>
      <c r="E24" s="243">
        <v>160023320</v>
      </c>
      <c r="F24" s="248">
        <v>16</v>
      </c>
      <c r="G24" s="247">
        <v>1900763</v>
      </c>
      <c r="H24" s="246"/>
      <c r="I24" s="247"/>
      <c r="J24" s="247"/>
    </row>
    <row r="25" spans="1:12" x14ac:dyDescent="0.25">
      <c r="A25" s="93">
        <v>42531</v>
      </c>
      <c r="B25" s="243">
        <v>160086680</v>
      </c>
      <c r="C25" s="87">
        <v>45</v>
      </c>
      <c r="D25" s="247">
        <v>4593050</v>
      </c>
      <c r="E25" s="243">
        <v>160023621</v>
      </c>
      <c r="F25" s="248">
        <v>12</v>
      </c>
      <c r="G25" s="247">
        <v>1368588</v>
      </c>
      <c r="H25" s="246"/>
      <c r="I25" s="247"/>
      <c r="J25" s="247"/>
    </row>
    <row r="26" spans="1:12" x14ac:dyDescent="0.25">
      <c r="A26" s="93">
        <v>42538</v>
      </c>
      <c r="B26" s="243">
        <v>160088173</v>
      </c>
      <c r="C26" s="87">
        <v>64</v>
      </c>
      <c r="D26" s="247">
        <v>6646763</v>
      </c>
      <c r="E26" s="243">
        <v>160024092</v>
      </c>
      <c r="F26" s="248">
        <v>15</v>
      </c>
      <c r="G26" s="247">
        <v>1955713</v>
      </c>
      <c r="H26" s="246"/>
      <c r="I26" s="247">
        <v>5000000</v>
      </c>
      <c r="J26" s="247" t="s">
        <v>17</v>
      </c>
    </row>
    <row r="27" spans="1:12" x14ac:dyDescent="0.25">
      <c r="A27" s="93">
        <v>42546</v>
      </c>
      <c r="B27" s="243">
        <v>160089679</v>
      </c>
      <c r="C27" s="87">
        <v>40</v>
      </c>
      <c r="D27" s="247">
        <v>4001638</v>
      </c>
      <c r="E27" s="243">
        <v>160024385</v>
      </c>
      <c r="F27" s="248">
        <v>16</v>
      </c>
      <c r="G27" s="247">
        <v>1577363</v>
      </c>
      <c r="H27" s="246"/>
      <c r="I27" s="247">
        <v>4500000</v>
      </c>
      <c r="J27" s="247" t="s">
        <v>44</v>
      </c>
    </row>
    <row r="28" spans="1:12" x14ac:dyDescent="0.25">
      <c r="A28" s="93">
        <v>42550</v>
      </c>
      <c r="B28" s="243"/>
      <c r="C28" s="87"/>
      <c r="D28" s="247"/>
      <c r="E28" s="243">
        <v>160024713</v>
      </c>
      <c r="F28" s="248">
        <v>12</v>
      </c>
      <c r="G28" s="247">
        <v>1322038</v>
      </c>
      <c r="H28" s="246"/>
      <c r="I28" s="247">
        <v>2000000</v>
      </c>
      <c r="J28" s="247" t="s">
        <v>44</v>
      </c>
    </row>
    <row r="29" spans="1:12" x14ac:dyDescent="0.25">
      <c r="A29" s="93">
        <v>42568</v>
      </c>
      <c r="B29" s="243"/>
      <c r="C29" s="87"/>
      <c r="D29" s="247"/>
      <c r="E29" s="243"/>
      <c r="F29" s="248"/>
      <c r="G29" s="247"/>
      <c r="H29" s="246"/>
      <c r="I29" s="247">
        <v>9503156</v>
      </c>
      <c r="J29" s="247" t="s">
        <v>17</v>
      </c>
    </row>
    <row r="30" spans="1:12" x14ac:dyDescent="0.25">
      <c r="A30" s="93">
        <v>42573</v>
      </c>
      <c r="B30" s="243">
        <v>160091747</v>
      </c>
      <c r="C30" s="87">
        <v>4</v>
      </c>
      <c r="D30" s="247">
        <v>374763</v>
      </c>
      <c r="E30" s="243">
        <v>160024996</v>
      </c>
      <c r="F30" s="248">
        <v>2</v>
      </c>
      <c r="G30" s="247">
        <v>189263</v>
      </c>
      <c r="H30" s="246"/>
      <c r="I30" s="247">
        <v>1333763</v>
      </c>
      <c r="J30" s="247" t="s">
        <v>60</v>
      </c>
    </row>
    <row r="31" spans="1:12" x14ac:dyDescent="0.25">
      <c r="A31" s="93">
        <v>42580</v>
      </c>
      <c r="B31" s="243">
        <v>160092315</v>
      </c>
      <c r="C31" s="87">
        <v>12</v>
      </c>
      <c r="D31" s="247">
        <v>1148263</v>
      </c>
      <c r="E31" s="243"/>
      <c r="F31" s="248"/>
      <c r="G31" s="247"/>
      <c r="H31" s="246"/>
      <c r="I31" s="247"/>
      <c r="J31" s="247"/>
      <c r="L31" s="196"/>
    </row>
    <row r="32" spans="1:12" x14ac:dyDescent="0.25">
      <c r="A32" s="93">
        <v>42587</v>
      </c>
      <c r="B32" s="243">
        <v>160092926</v>
      </c>
      <c r="C32" s="87">
        <v>22</v>
      </c>
      <c r="D32" s="247">
        <v>2276313</v>
      </c>
      <c r="E32" s="243">
        <v>160025264</v>
      </c>
      <c r="F32" s="248">
        <v>1</v>
      </c>
      <c r="G32" s="247">
        <v>119963</v>
      </c>
      <c r="H32" s="246"/>
      <c r="I32" s="247"/>
      <c r="J32" s="247"/>
    </row>
    <row r="33" spans="1:12" x14ac:dyDescent="0.25">
      <c r="A33" s="93">
        <v>42594</v>
      </c>
      <c r="B33" s="243">
        <v>160093671</v>
      </c>
      <c r="C33" s="87">
        <v>32</v>
      </c>
      <c r="D33" s="247">
        <v>3090588</v>
      </c>
      <c r="E33" s="243">
        <v>160025448</v>
      </c>
      <c r="F33" s="248">
        <v>1</v>
      </c>
      <c r="G33" s="247">
        <v>165025</v>
      </c>
      <c r="H33" s="246"/>
      <c r="I33" s="247"/>
      <c r="J33" s="247"/>
      <c r="L33" s="18"/>
    </row>
    <row r="34" spans="1:12" x14ac:dyDescent="0.25">
      <c r="A34" s="93">
        <v>42601</v>
      </c>
      <c r="B34" s="243">
        <v>160094298</v>
      </c>
      <c r="C34" s="87">
        <v>22</v>
      </c>
      <c r="D34" s="247">
        <v>2270275</v>
      </c>
      <c r="E34" s="243"/>
      <c r="F34" s="248"/>
      <c r="G34" s="247"/>
      <c r="H34" s="246"/>
      <c r="I34" s="247"/>
      <c r="J34" s="247"/>
      <c r="L34" s="18"/>
    </row>
    <row r="35" spans="1:12" x14ac:dyDescent="0.25">
      <c r="A35" s="93">
        <v>42602</v>
      </c>
      <c r="B35" s="243"/>
      <c r="C35" s="87"/>
      <c r="D35" s="247"/>
      <c r="E35" s="243">
        <v>160025610</v>
      </c>
      <c r="F35" s="248">
        <v>7</v>
      </c>
      <c r="G35" s="247">
        <v>685213</v>
      </c>
      <c r="H35" s="246"/>
      <c r="I35" s="247">
        <v>1500000</v>
      </c>
      <c r="J35" s="247" t="s">
        <v>44</v>
      </c>
      <c r="L35" s="18"/>
    </row>
    <row r="36" spans="1:12" x14ac:dyDescent="0.25">
      <c r="A36" s="93">
        <v>42608</v>
      </c>
      <c r="B36" s="243">
        <v>160094995</v>
      </c>
      <c r="C36" s="87">
        <v>27</v>
      </c>
      <c r="D36" s="247">
        <v>2653700</v>
      </c>
      <c r="E36" s="243">
        <v>160025771</v>
      </c>
      <c r="F36" s="248">
        <v>2</v>
      </c>
      <c r="G36" s="247">
        <v>178500</v>
      </c>
      <c r="H36" s="246"/>
      <c r="I36" s="247">
        <v>3500000</v>
      </c>
      <c r="J36" s="247" t="s">
        <v>85</v>
      </c>
      <c r="L36" s="18"/>
    </row>
    <row r="37" spans="1:12" x14ac:dyDescent="0.25">
      <c r="A37" s="93">
        <v>42615</v>
      </c>
      <c r="B37" s="243">
        <v>160095692</v>
      </c>
      <c r="C37" s="87">
        <v>28</v>
      </c>
      <c r="D37" s="247">
        <v>3009125</v>
      </c>
      <c r="E37" s="243"/>
      <c r="F37" s="248"/>
      <c r="G37" s="247"/>
      <c r="H37" s="246"/>
      <c r="I37" s="247"/>
      <c r="J37" s="247"/>
    </row>
    <row r="38" spans="1:12" x14ac:dyDescent="0.25">
      <c r="A38" s="93">
        <v>42622</v>
      </c>
      <c r="B38" s="243">
        <v>160096505</v>
      </c>
      <c r="C38" s="87">
        <v>33</v>
      </c>
      <c r="D38" s="247">
        <v>3527038</v>
      </c>
      <c r="E38" s="243"/>
      <c r="F38" s="248"/>
      <c r="G38" s="247"/>
      <c r="H38" s="246"/>
      <c r="I38" s="247"/>
      <c r="J38" s="247"/>
    </row>
    <row r="39" spans="1:12" x14ac:dyDescent="0.25">
      <c r="A39" s="93">
        <v>42622</v>
      </c>
      <c r="B39" s="243">
        <v>160096560</v>
      </c>
      <c r="C39" s="87">
        <v>2</v>
      </c>
      <c r="D39" s="247">
        <v>156713</v>
      </c>
      <c r="E39" s="243">
        <v>160026142</v>
      </c>
      <c r="F39" s="248">
        <v>13</v>
      </c>
      <c r="G39" s="247">
        <v>1335513</v>
      </c>
      <c r="H39" s="246"/>
      <c r="I39" s="247"/>
      <c r="J39" s="247"/>
    </row>
    <row r="40" spans="1:12" x14ac:dyDescent="0.25">
      <c r="A40" s="93">
        <v>42629</v>
      </c>
      <c r="B40" s="243">
        <v>160097156</v>
      </c>
      <c r="C40" s="87">
        <v>33</v>
      </c>
      <c r="D40" s="247">
        <v>3586975</v>
      </c>
      <c r="E40" s="243"/>
      <c r="F40" s="248"/>
      <c r="G40" s="247"/>
      <c r="H40" s="246"/>
      <c r="I40" s="247"/>
      <c r="J40" s="247"/>
    </row>
    <row r="41" spans="1:12" x14ac:dyDescent="0.25">
      <c r="A41" s="93">
        <v>42630</v>
      </c>
      <c r="B41" s="243"/>
      <c r="C41" s="87"/>
      <c r="D41" s="247"/>
      <c r="E41" s="243">
        <v>160026338</v>
      </c>
      <c r="F41" s="248">
        <v>5</v>
      </c>
      <c r="G41" s="247">
        <v>473900</v>
      </c>
      <c r="H41" s="246"/>
      <c r="I41" s="247">
        <v>1800000</v>
      </c>
      <c r="J41" s="247" t="s">
        <v>44</v>
      </c>
    </row>
    <row r="42" spans="1:12" x14ac:dyDescent="0.25">
      <c r="A42" s="93">
        <v>42636</v>
      </c>
      <c r="B42" s="243">
        <v>160097818</v>
      </c>
      <c r="C42" s="87">
        <v>42</v>
      </c>
      <c r="D42" s="247">
        <v>4176988</v>
      </c>
      <c r="E42" s="243">
        <v>160026476</v>
      </c>
      <c r="F42" s="248">
        <v>11</v>
      </c>
      <c r="G42" s="247">
        <v>1173725</v>
      </c>
      <c r="H42" s="246"/>
      <c r="I42" s="247"/>
      <c r="J42" s="247"/>
    </row>
    <row r="43" spans="1:12" x14ac:dyDescent="0.25">
      <c r="A43" s="93">
        <v>42643</v>
      </c>
      <c r="B43" s="243">
        <v>160098563</v>
      </c>
      <c r="C43" s="87">
        <v>45</v>
      </c>
      <c r="D43" s="247">
        <v>4460925</v>
      </c>
      <c r="E43" s="243">
        <v>160026656</v>
      </c>
      <c r="F43" s="248">
        <v>17</v>
      </c>
      <c r="G43" s="247">
        <v>1813000</v>
      </c>
      <c r="H43" s="246"/>
      <c r="I43" s="247">
        <v>4000000</v>
      </c>
      <c r="J43" s="247" t="s">
        <v>85</v>
      </c>
    </row>
    <row r="44" spans="1:12" x14ac:dyDescent="0.25">
      <c r="A44" s="93">
        <v>42650</v>
      </c>
      <c r="B44" s="243">
        <v>160099337</v>
      </c>
      <c r="C44" s="87">
        <v>70</v>
      </c>
      <c r="D44" s="247">
        <v>6855538</v>
      </c>
      <c r="E44" s="243">
        <v>160026814</v>
      </c>
      <c r="F44" s="248">
        <v>12</v>
      </c>
      <c r="G44" s="247">
        <v>1187550</v>
      </c>
      <c r="H44" s="246"/>
      <c r="I44" s="247">
        <v>2000000</v>
      </c>
      <c r="J44" s="247" t="s">
        <v>84</v>
      </c>
    </row>
    <row r="45" spans="1:12" x14ac:dyDescent="0.25">
      <c r="A45" s="93">
        <v>42657</v>
      </c>
      <c r="B45" s="243">
        <v>160100155</v>
      </c>
      <c r="C45" s="87">
        <v>58</v>
      </c>
      <c r="D45" s="247">
        <v>6510000</v>
      </c>
      <c r="E45" s="243">
        <v>160026976</v>
      </c>
      <c r="F45" s="248">
        <v>4</v>
      </c>
      <c r="G45" s="247">
        <v>371000</v>
      </c>
      <c r="H45" s="246"/>
      <c r="I45" s="247">
        <v>3000000</v>
      </c>
      <c r="J45" s="247" t="s">
        <v>84</v>
      </c>
    </row>
    <row r="46" spans="1:12" x14ac:dyDescent="0.25">
      <c r="A46" s="93">
        <v>42664</v>
      </c>
      <c r="B46" s="243">
        <v>160100857</v>
      </c>
      <c r="C46" s="87">
        <v>49</v>
      </c>
      <c r="D46" s="247">
        <v>5217625</v>
      </c>
      <c r="E46" s="243"/>
      <c r="F46" s="248"/>
      <c r="G46" s="247"/>
      <c r="H46" s="246"/>
      <c r="I46" s="247"/>
      <c r="J46" s="247"/>
    </row>
    <row r="47" spans="1:12" x14ac:dyDescent="0.25">
      <c r="A47" s="93">
        <v>42665</v>
      </c>
      <c r="B47" s="243"/>
      <c r="C47" s="87"/>
      <c r="D47" s="247"/>
      <c r="E47" s="243">
        <v>160027166</v>
      </c>
      <c r="F47" s="248">
        <v>20</v>
      </c>
      <c r="G47" s="247">
        <v>2246163</v>
      </c>
      <c r="H47" s="246"/>
      <c r="I47" s="247">
        <v>5000000</v>
      </c>
      <c r="J47" s="247" t="s">
        <v>101</v>
      </c>
    </row>
    <row r="48" spans="1:12" x14ac:dyDescent="0.25">
      <c r="A48" s="93">
        <v>42672</v>
      </c>
      <c r="B48" s="243">
        <v>160101571</v>
      </c>
      <c r="C48" s="87">
        <v>43</v>
      </c>
      <c r="D48" s="247">
        <v>4063763</v>
      </c>
      <c r="E48" s="243"/>
      <c r="F48" s="248"/>
      <c r="G48" s="247"/>
      <c r="H48" s="246"/>
      <c r="I48" s="247">
        <v>2000000</v>
      </c>
      <c r="J48" s="247" t="s">
        <v>101</v>
      </c>
    </row>
    <row r="49" spans="1:13" s="234" customFormat="1" x14ac:dyDescent="0.25">
      <c r="A49" s="93">
        <v>42673</v>
      </c>
      <c r="B49" s="243"/>
      <c r="C49" s="87"/>
      <c r="D49" s="247"/>
      <c r="E49" s="243">
        <v>160027327</v>
      </c>
      <c r="F49" s="248">
        <v>11</v>
      </c>
      <c r="G49" s="247">
        <v>1169438</v>
      </c>
      <c r="H49" s="246"/>
      <c r="I49" s="247"/>
      <c r="J49" s="247"/>
      <c r="M49" s="219"/>
    </row>
    <row r="50" spans="1:13" s="234" customFormat="1" x14ac:dyDescent="0.25">
      <c r="A50" s="93">
        <v>42678</v>
      </c>
      <c r="B50" s="243">
        <v>160102205</v>
      </c>
      <c r="C50" s="87">
        <v>70</v>
      </c>
      <c r="D50" s="247">
        <v>7581963</v>
      </c>
      <c r="E50" s="243">
        <v>160027458</v>
      </c>
      <c r="F50" s="248">
        <v>18</v>
      </c>
      <c r="G50" s="247">
        <v>1964900</v>
      </c>
      <c r="H50" s="246"/>
      <c r="I50" s="247">
        <v>3000000</v>
      </c>
      <c r="J50" s="247" t="s">
        <v>104</v>
      </c>
      <c r="M50" s="219"/>
    </row>
    <row r="51" spans="1:13" s="234" customFormat="1" x14ac:dyDescent="0.25">
      <c r="A51" s="93">
        <v>42678</v>
      </c>
      <c r="B51" s="243">
        <v>160102266</v>
      </c>
      <c r="C51" s="87">
        <v>1</v>
      </c>
      <c r="D51" s="247">
        <v>65713</v>
      </c>
      <c r="E51" s="243"/>
      <c r="F51" s="248"/>
      <c r="G51" s="247"/>
      <c r="H51" s="246"/>
      <c r="I51" s="247"/>
      <c r="J51" s="247"/>
      <c r="M51" s="219"/>
    </row>
    <row r="52" spans="1:13" s="234" customFormat="1" x14ac:dyDescent="0.25">
      <c r="A52" s="93">
        <v>42685</v>
      </c>
      <c r="B52" s="243">
        <v>160103009</v>
      </c>
      <c r="C52" s="87">
        <v>38</v>
      </c>
      <c r="D52" s="247">
        <v>3823838</v>
      </c>
      <c r="E52" s="243"/>
      <c r="F52" s="248"/>
      <c r="G52" s="247"/>
      <c r="H52" s="246"/>
      <c r="I52" s="247">
        <v>5000000</v>
      </c>
      <c r="J52" s="247" t="s">
        <v>101</v>
      </c>
      <c r="M52" s="219"/>
    </row>
    <row r="53" spans="1:13" s="234" customFormat="1" x14ac:dyDescent="0.25">
      <c r="A53" s="93">
        <v>42686</v>
      </c>
      <c r="B53" s="243"/>
      <c r="C53" s="87"/>
      <c r="D53" s="247"/>
      <c r="E53" s="243">
        <v>160027661</v>
      </c>
      <c r="F53" s="248">
        <v>16</v>
      </c>
      <c r="G53" s="247">
        <v>1490775</v>
      </c>
      <c r="H53" s="246"/>
      <c r="I53" s="247"/>
      <c r="J53" s="247"/>
      <c r="M53" s="219"/>
    </row>
    <row r="54" spans="1:13" s="234" customFormat="1" x14ac:dyDescent="0.25">
      <c r="A54" s="93">
        <v>42691</v>
      </c>
      <c r="B54" s="243">
        <v>160103697</v>
      </c>
      <c r="C54" s="87">
        <v>51</v>
      </c>
      <c r="D54" s="247">
        <v>5011300</v>
      </c>
      <c r="E54" s="243"/>
      <c r="F54" s="248"/>
      <c r="G54" s="247"/>
      <c r="H54" s="246"/>
      <c r="I54" s="247">
        <v>1000000</v>
      </c>
      <c r="J54" s="247" t="s">
        <v>107</v>
      </c>
      <c r="M54" s="219"/>
    </row>
    <row r="55" spans="1:13" s="234" customFormat="1" x14ac:dyDescent="0.25">
      <c r="A55" s="93">
        <v>42692</v>
      </c>
      <c r="B55" s="243"/>
      <c r="C55" s="87"/>
      <c r="D55" s="247"/>
      <c r="E55" s="243">
        <v>160027820</v>
      </c>
      <c r="F55" s="248">
        <v>13</v>
      </c>
      <c r="G55" s="247">
        <v>1448038</v>
      </c>
      <c r="H55" s="246"/>
      <c r="I55" s="247">
        <v>3000000</v>
      </c>
      <c r="J55" s="247" t="s">
        <v>101</v>
      </c>
      <c r="M55" s="219"/>
    </row>
    <row r="56" spans="1:13" s="234" customFormat="1" x14ac:dyDescent="0.25">
      <c r="A56" s="93">
        <v>42699</v>
      </c>
      <c r="B56" s="243">
        <v>160104407</v>
      </c>
      <c r="C56" s="87">
        <v>50</v>
      </c>
      <c r="D56" s="247">
        <v>4872263</v>
      </c>
      <c r="E56" s="243">
        <v>160027988</v>
      </c>
      <c r="F56" s="248">
        <v>10</v>
      </c>
      <c r="G56" s="247">
        <v>1049300</v>
      </c>
      <c r="H56" s="246"/>
      <c r="I56" s="247">
        <v>4500000</v>
      </c>
      <c r="J56" s="247" t="s">
        <v>101</v>
      </c>
      <c r="M56" s="219"/>
    </row>
    <row r="57" spans="1:13" s="234" customFormat="1" x14ac:dyDescent="0.25">
      <c r="A57" s="93">
        <v>42707</v>
      </c>
      <c r="B57" s="243">
        <v>160105209</v>
      </c>
      <c r="C57" s="87">
        <v>42</v>
      </c>
      <c r="D57" s="247">
        <v>4068838</v>
      </c>
      <c r="E57" s="243">
        <v>160028273</v>
      </c>
      <c r="F57" s="248">
        <v>10</v>
      </c>
      <c r="G57" s="247">
        <v>999863</v>
      </c>
      <c r="H57" s="246"/>
      <c r="I57" s="247">
        <v>5000000</v>
      </c>
      <c r="J57" s="247" t="s">
        <v>101</v>
      </c>
      <c r="M57" s="219"/>
    </row>
    <row r="58" spans="1:13" s="234" customFormat="1" x14ac:dyDescent="0.25">
      <c r="A58" s="93">
        <v>42720</v>
      </c>
      <c r="B58" s="243">
        <v>160106575</v>
      </c>
      <c r="C58" s="87">
        <v>43</v>
      </c>
      <c r="D58" s="247">
        <v>4574763</v>
      </c>
      <c r="E58" s="243"/>
      <c r="F58" s="248"/>
      <c r="G58" s="247"/>
      <c r="H58" s="246"/>
      <c r="I58" s="247"/>
      <c r="J58" s="247"/>
      <c r="M58" s="219"/>
    </row>
    <row r="59" spans="1:13" s="234" customFormat="1" x14ac:dyDescent="0.25">
      <c r="A59" s="93">
        <v>42723</v>
      </c>
      <c r="B59" s="243"/>
      <c r="C59" s="87"/>
      <c r="D59" s="247"/>
      <c r="E59" s="243">
        <v>160028525</v>
      </c>
      <c r="F59" s="248">
        <v>7</v>
      </c>
      <c r="G59" s="247">
        <v>731763</v>
      </c>
      <c r="H59" s="246"/>
      <c r="I59" s="247">
        <v>5000000</v>
      </c>
      <c r="J59" s="247" t="s">
        <v>101</v>
      </c>
      <c r="M59" s="219"/>
    </row>
    <row r="60" spans="1:13" s="234" customFormat="1" x14ac:dyDescent="0.25">
      <c r="A60" s="93">
        <v>42727</v>
      </c>
      <c r="B60" s="243">
        <v>160107283</v>
      </c>
      <c r="C60" s="87">
        <v>37</v>
      </c>
      <c r="D60" s="247">
        <v>3304613</v>
      </c>
      <c r="E60" s="243">
        <v>160028641</v>
      </c>
      <c r="F60" s="248">
        <v>11</v>
      </c>
      <c r="G60" s="247">
        <v>1463350</v>
      </c>
      <c r="H60" s="246"/>
      <c r="I60" s="247">
        <v>5000000</v>
      </c>
      <c r="J60" s="247" t="s">
        <v>101</v>
      </c>
      <c r="M60" s="219"/>
    </row>
    <row r="61" spans="1:13" s="234" customFormat="1" x14ac:dyDescent="0.25">
      <c r="A61" s="93">
        <v>42772</v>
      </c>
      <c r="B61" s="243"/>
      <c r="C61" s="87"/>
      <c r="D61" s="247"/>
      <c r="E61" s="243">
        <v>170029503</v>
      </c>
      <c r="F61" s="248">
        <v>21</v>
      </c>
      <c r="G61" s="247">
        <v>2253300</v>
      </c>
      <c r="H61" s="246"/>
      <c r="I61" s="247"/>
      <c r="J61" s="247"/>
      <c r="M61" s="219"/>
    </row>
    <row r="62" spans="1:13" s="234" customFormat="1" x14ac:dyDescent="0.25">
      <c r="A62" s="93"/>
      <c r="B62" s="243"/>
      <c r="C62" s="87"/>
      <c r="D62" s="247"/>
      <c r="E62" s="243"/>
      <c r="F62" s="248"/>
      <c r="G62" s="247">
        <v>3309110</v>
      </c>
      <c r="H62" s="246"/>
      <c r="I62" s="247"/>
      <c r="J62" s="247" t="s">
        <v>157</v>
      </c>
      <c r="M62" s="219"/>
    </row>
    <row r="63" spans="1:13" s="234" customFormat="1" x14ac:dyDescent="0.25">
      <c r="A63" s="93"/>
      <c r="B63" s="243"/>
      <c r="C63" s="87"/>
      <c r="D63" s="247"/>
      <c r="E63" s="243"/>
      <c r="F63" s="248"/>
      <c r="G63" s="247"/>
      <c r="H63" s="246"/>
      <c r="I63" s="247">
        <v>5230000</v>
      </c>
      <c r="J63" s="247" t="s">
        <v>84</v>
      </c>
      <c r="M63" s="219"/>
    </row>
    <row r="64" spans="1:13" s="234" customFormat="1" x14ac:dyDescent="0.25">
      <c r="A64" s="93">
        <v>42832</v>
      </c>
      <c r="B64" s="243">
        <v>170120078</v>
      </c>
      <c r="C64" s="87">
        <v>10</v>
      </c>
      <c r="D64" s="247">
        <v>1045713</v>
      </c>
      <c r="E64" s="243"/>
      <c r="F64" s="248"/>
      <c r="G64" s="247"/>
      <c r="H64" s="246"/>
      <c r="I64" s="247">
        <v>1045713</v>
      </c>
      <c r="J64" s="247" t="s">
        <v>84</v>
      </c>
      <c r="M64" s="219"/>
    </row>
    <row r="65" spans="1:13" s="234" customFormat="1" x14ac:dyDescent="0.25">
      <c r="A65" s="93">
        <v>42839</v>
      </c>
      <c r="B65" s="243">
        <v>170121128</v>
      </c>
      <c r="C65" s="87">
        <v>9</v>
      </c>
      <c r="D65" s="247">
        <v>1000125</v>
      </c>
      <c r="E65" s="243"/>
      <c r="F65" s="248"/>
      <c r="G65" s="247"/>
      <c r="H65" s="246"/>
      <c r="I65" s="247"/>
      <c r="J65" s="247"/>
      <c r="M65" s="219"/>
    </row>
    <row r="66" spans="1:13" s="234" customFormat="1" x14ac:dyDescent="0.25">
      <c r="A66" s="93">
        <v>42846</v>
      </c>
      <c r="B66" s="243"/>
      <c r="C66" s="87"/>
      <c r="D66" s="247"/>
      <c r="E66" s="243">
        <v>170032539</v>
      </c>
      <c r="F66" s="248">
        <v>4</v>
      </c>
      <c r="G66" s="247">
        <v>424288</v>
      </c>
      <c r="H66" s="246"/>
      <c r="I66" s="247"/>
      <c r="J66" s="247"/>
      <c r="M66" s="219"/>
    </row>
    <row r="67" spans="1:13" s="234" customFormat="1" x14ac:dyDescent="0.25">
      <c r="A67" s="93">
        <v>42847</v>
      </c>
      <c r="B67" s="243">
        <v>170122214</v>
      </c>
      <c r="C67" s="87">
        <v>45</v>
      </c>
      <c r="D67" s="247">
        <v>4578525</v>
      </c>
      <c r="E67" s="243"/>
      <c r="F67" s="248"/>
      <c r="G67" s="247"/>
      <c r="H67" s="246"/>
      <c r="I67" s="247">
        <v>4274113</v>
      </c>
      <c r="J67" s="247" t="s">
        <v>100</v>
      </c>
      <c r="M67" s="219"/>
    </row>
    <row r="68" spans="1:13" s="234" customFormat="1" x14ac:dyDescent="0.25">
      <c r="A68" s="93">
        <v>42853</v>
      </c>
      <c r="B68" s="243">
        <v>170123066</v>
      </c>
      <c r="C68" s="87">
        <v>59</v>
      </c>
      <c r="D68" s="247">
        <v>5975725</v>
      </c>
      <c r="E68" s="243">
        <v>170032826</v>
      </c>
      <c r="F68" s="248">
        <v>8</v>
      </c>
      <c r="G68" s="247">
        <v>880250</v>
      </c>
      <c r="H68" s="246"/>
      <c r="I68" s="247">
        <v>4826325</v>
      </c>
      <c r="J68" s="247" t="s">
        <v>100</v>
      </c>
      <c r="M68" s="219"/>
    </row>
    <row r="69" spans="1:13" s="234" customFormat="1" x14ac:dyDescent="0.25">
      <c r="A69" s="93">
        <v>42860</v>
      </c>
      <c r="B69" s="243">
        <v>170124115</v>
      </c>
      <c r="C69" s="87">
        <v>54</v>
      </c>
      <c r="D69" s="247">
        <v>5775350</v>
      </c>
      <c r="E69" s="243">
        <v>170033156</v>
      </c>
      <c r="F69" s="248">
        <v>11</v>
      </c>
      <c r="G69" s="247">
        <v>1149400</v>
      </c>
      <c r="H69" s="246"/>
      <c r="I69" s="247"/>
      <c r="J69" s="247"/>
      <c r="M69" s="219"/>
    </row>
    <row r="70" spans="1:13" s="234" customFormat="1" x14ac:dyDescent="0.25">
      <c r="A70" s="93"/>
      <c r="B70" s="243"/>
      <c r="C70" s="87"/>
      <c r="D70" s="247"/>
      <c r="E70" s="243">
        <v>170033536</v>
      </c>
      <c r="F70" s="248">
        <v>9</v>
      </c>
      <c r="G70" s="247">
        <v>976413</v>
      </c>
      <c r="H70" s="246"/>
      <c r="I70" s="247">
        <v>4800000</v>
      </c>
      <c r="J70" s="247" t="s">
        <v>88</v>
      </c>
      <c r="M70" s="219"/>
    </row>
    <row r="71" spans="1:13" s="234" customFormat="1" x14ac:dyDescent="0.25">
      <c r="A71" s="93">
        <v>42867</v>
      </c>
      <c r="B71" s="243">
        <v>170125113</v>
      </c>
      <c r="C71" s="87">
        <v>61</v>
      </c>
      <c r="D71" s="247">
        <v>6121238</v>
      </c>
      <c r="E71" s="243"/>
      <c r="F71" s="248"/>
      <c r="G71" s="247"/>
      <c r="H71" s="246"/>
      <c r="I71" s="247"/>
      <c r="J71" s="247"/>
      <c r="M71" s="219"/>
    </row>
    <row r="72" spans="1:13" s="234" customFormat="1" x14ac:dyDescent="0.25">
      <c r="A72" s="93">
        <v>42876</v>
      </c>
      <c r="B72" s="243"/>
      <c r="C72" s="87"/>
      <c r="D72" s="247"/>
      <c r="E72" s="307">
        <v>170033967</v>
      </c>
      <c r="F72" s="248">
        <v>18</v>
      </c>
      <c r="G72" s="247">
        <v>1868825</v>
      </c>
      <c r="H72" s="246"/>
      <c r="I72" s="247">
        <v>4251000</v>
      </c>
      <c r="J72" s="247" t="s">
        <v>84</v>
      </c>
      <c r="M72" s="219"/>
    </row>
    <row r="73" spans="1:13" s="234" customFormat="1" x14ac:dyDescent="0.25">
      <c r="A73" s="93">
        <v>42876</v>
      </c>
      <c r="B73" s="243">
        <v>170126618</v>
      </c>
      <c r="C73" s="87">
        <v>63</v>
      </c>
      <c r="D73" s="247">
        <v>6490838</v>
      </c>
      <c r="E73" s="243"/>
      <c r="F73" s="248"/>
      <c r="G73" s="247"/>
      <c r="H73" s="246"/>
      <c r="I73" s="247">
        <v>2000000</v>
      </c>
      <c r="J73" s="247" t="s">
        <v>17</v>
      </c>
      <c r="M73" s="219"/>
    </row>
    <row r="74" spans="1:13" s="234" customFormat="1" x14ac:dyDescent="0.25">
      <c r="A74" s="93">
        <v>42885</v>
      </c>
      <c r="B74" s="243">
        <v>170127963</v>
      </c>
      <c r="C74" s="87">
        <v>39</v>
      </c>
      <c r="D74" s="247">
        <v>3684538</v>
      </c>
      <c r="E74" s="243">
        <v>170034342</v>
      </c>
      <c r="F74" s="248">
        <v>17</v>
      </c>
      <c r="G74" s="247">
        <v>1749563</v>
      </c>
      <c r="H74" s="246"/>
      <c r="I74" s="247">
        <v>2741000</v>
      </c>
      <c r="J74" s="247" t="s">
        <v>84</v>
      </c>
      <c r="M74" s="219"/>
    </row>
    <row r="75" spans="1:13" s="234" customFormat="1" x14ac:dyDescent="0.25">
      <c r="A75" s="93"/>
      <c r="B75" s="243"/>
      <c r="C75" s="87"/>
      <c r="D75" s="247"/>
      <c r="E75" s="243"/>
      <c r="F75" s="248"/>
      <c r="G75" s="247"/>
      <c r="H75" s="246"/>
      <c r="I75" s="247">
        <v>1500000</v>
      </c>
      <c r="J75" s="247" t="s">
        <v>84</v>
      </c>
      <c r="M75" s="219"/>
    </row>
    <row r="76" spans="1:13" s="234" customFormat="1" x14ac:dyDescent="0.25">
      <c r="A76" s="93">
        <v>42889</v>
      </c>
      <c r="B76" s="243"/>
      <c r="C76" s="87"/>
      <c r="D76" s="247"/>
      <c r="E76" s="243">
        <v>170034535</v>
      </c>
      <c r="F76" s="248">
        <v>16</v>
      </c>
      <c r="G76" s="247">
        <v>1521538</v>
      </c>
      <c r="H76" s="246"/>
      <c r="I76" s="247">
        <v>2163000</v>
      </c>
      <c r="J76" s="247" t="s">
        <v>100</v>
      </c>
      <c r="M76" s="219"/>
    </row>
    <row r="77" spans="1:13" s="234" customFormat="1" x14ac:dyDescent="0.25">
      <c r="A77" s="93">
        <v>42889</v>
      </c>
      <c r="B77" s="243">
        <v>170128623</v>
      </c>
      <c r="C77" s="87">
        <v>46</v>
      </c>
      <c r="D77" s="247">
        <v>4847763</v>
      </c>
      <c r="E77" s="243"/>
      <c r="F77" s="248"/>
      <c r="G77" s="247"/>
      <c r="H77" s="246"/>
      <c r="I77" s="247">
        <v>505000</v>
      </c>
      <c r="J77" s="247" t="s">
        <v>84</v>
      </c>
      <c r="M77" s="219"/>
    </row>
    <row r="78" spans="1:13" s="234" customFormat="1" x14ac:dyDescent="0.25">
      <c r="A78" s="93">
        <v>42897</v>
      </c>
      <c r="B78" s="243">
        <v>170130393</v>
      </c>
      <c r="C78" s="87">
        <v>38</v>
      </c>
      <c r="D78" s="247">
        <v>3990088</v>
      </c>
      <c r="E78" s="243">
        <v>170035030</v>
      </c>
      <c r="F78" s="248">
        <v>9</v>
      </c>
      <c r="G78" s="247">
        <v>1057000</v>
      </c>
      <c r="H78" s="246"/>
      <c r="I78" s="247">
        <v>3800000</v>
      </c>
      <c r="J78" s="247" t="s">
        <v>84</v>
      </c>
      <c r="M78" s="219"/>
    </row>
    <row r="79" spans="1:13" s="234" customFormat="1" x14ac:dyDescent="0.25">
      <c r="A79" s="93">
        <v>42903</v>
      </c>
      <c r="B79" s="243"/>
      <c r="C79" s="87"/>
      <c r="D79" s="247"/>
      <c r="E79" s="243">
        <v>170035423</v>
      </c>
      <c r="F79" s="248">
        <v>8</v>
      </c>
      <c r="G79" s="247">
        <v>909125</v>
      </c>
      <c r="H79" s="246"/>
      <c r="I79" s="247">
        <v>1067000</v>
      </c>
      <c r="J79" s="247" t="s">
        <v>17</v>
      </c>
      <c r="M79" s="219"/>
    </row>
    <row r="80" spans="1:13" s="234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4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4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4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4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4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8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8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48" t="s">
        <v>12</v>
      </c>
      <c r="H89" s="348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48" t="s">
        <v>13</v>
      </c>
      <c r="H90" s="348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48" t="s">
        <v>14</v>
      </c>
      <c r="H91" s="348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48" t="s">
        <v>15</v>
      </c>
      <c r="H92" s="348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48" t="s">
        <v>16</v>
      </c>
      <c r="H93" s="348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48" t="s">
        <v>5</v>
      </c>
      <c r="H94" s="348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48" t="s">
        <v>32</v>
      </c>
      <c r="H95" s="348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10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3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2" t="s">
        <v>174</v>
      </c>
      <c r="D1" s="20"/>
      <c r="E1" s="20"/>
      <c r="F1" s="319" t="s">
        <v>22</v>
      </c>
      <c r="G1" s="319"/>
      <c r="H1" s="319"/>
      <c r="I1" s="38"/>
      <c r="J1" s="20"/>
    </row>
    <row r="2" spans="1:15" x14ac:dyDescent="0.25">
      <c r="A2" s="20" t="s">
        <v>1</v>
      </c>
      <c r="B2" s="20"/>
      <c r="C2" s="222" t="s">
        <v>19</v>
      </c>
      <c r="D2" s="20"/>
      <c r="E2" s="20"/>
      <c r="F2" s="319" t="s">
        <v>21</v>
      </c>
      <c r="G2" s="319"/>
      <c r="H2" s="319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5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1" t="s">
        <v>6</v>
      </c>
    </row>
    <row r="6" spans="1:15" x14ac:dyDescent="0.25">
      <c r="A6" s="339"/>
      <c r="B6" s="165" t="s">
        <v>7</v>
      </c>
      <c r="C6" s="306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46"/>
      <c r="I6" s="344"/>
      <c r="J6" s="332"/>
    </row>
    <row r="7" spans="1:15" x14ac:dyDescent="0.25">
      <c r="A7" s="242">
        <v>42796</v>
      </c>
      <c r="B7" s="89">
        <v>170114600</v>
      </c>
      <c r="C7" s="91">
        <v>11</v>
      </c>
      <c r="D7" s="90">
        <v>1136625</v>
      </c>
      <c r="E7" s="243"/>
      <c r="F7" s="243"/>
      <c r="G7" s="244"/>
      <c r="H7" s="246">
        <v>108000</v>
      </c>
      <c r="I7" s="246"/>
      <c r="J7" s="247"/>
    </row>
    <row r="8" spans="1:15" x14ac:dyDescent="0.25">
      <c r="A8" s="242">
        <v>42797</v>
      </c>
      <c r="B8" s="89">
        <v>170114763</v>
      </c>
      <c r="C8" s="91">
        <v>10</v>
      </c>
      <c r="D8" s="90">
        <v>1187813</v>
      </c>
      <c r="E8" s="243"/>
      <c r="F8" s="245"/>
      <c r="G8" s="247"/>
      <c r="H8" s="246">
        <v>162000</v>
      </c>
      <c r="I8" s="246"/>
      <c r="J8" s="247"/>
    </row>
    <row r="9" spans="1:15" x14ac:dyDescent="0.25">
      <c r="A9" s="242">
        <v>42798</v>
      </c>
      <c r="B9" s="89">
        <v>170114934</v>
      </c>
      <c r="C9" s="91">
        <v>19</v>
      </c>
      <c r="D9" s="90">
        <v>1758838</v>
      </c>
      <c r="E9" s="243"/>
      <c r="F9" s="245"/>
      <c r="G9" s="247"/>
      <c r="H9" s="246">
        <v>234000</v>
      </c>
      <c r="I9" s="246"/>
      <c r="J9" s="247"/>
    </row>
    <row r="10" spans="1:15" x14ac:dyDescent="0.25">
      <c r="A10" s="242">
        <v>42800</v>
      </c>
      <c r="B10" s="243">
        <v>170115246</v>
      </c>
      <c r="C10" s="249">
        <v>10</v>
      </c>
      <c r="D10" s="247">
        <v>842975</v>
      </c>
      <c r="E10" s="243"/>
      <c r="F10" s="243"/>
      <c r="G10" s="244"/>
      <c r="H10" s="246">
        <v>144000</v>
      </c>
      <c r="I10" s="246"/>
      <c r="J10" s="247"/>
    </row>
    <row r="11" spans="1:15" x14ac:dyDescent="0.25">
      <c r="A11" s="242">
        <v>42802</v>
      </c>
      <c r="B11" s="243">
        <v>170115524</v>
      </c>
      <c r="C11" s="249">
        <v>16</v>
      </c>
      <c r="D11" s="247">
        <v>1866288</v>
      </c>
      <c r="E11" s="243"/>
      <c r="F11" s="86"/>
      <c r="G11" s="244"/>
      <c r="H11" s="246">
        <v>234000</v>
      </c>
      <c r="I11" s="246"/>
      <c r="J11" s="247"/>
    </row>
    <row r="12" spans="1:15" x14ac:dyDescent="0.25">
      <c r="A12" s="242">
        <v>42805</v>
      </c>
      <c r="B12" s="243">
        <v>170115880</v>
      </c>
      <c r="C12" s="249">
        <v>21</v>
      </c>
      <c r="D12" s="247">
        <v>2299850</v>
      </c>
      <c r="E12" s="243"/>
      <c r="F12" s="86"/>
      <c r="G12" s="244"/>
      <c r="H12" s="246">
        <v>360000</v>
      </c>
      <c r="I12" s="246"/>
      <c r="J12" s="247"/>
    </row>
    <row r="13" spans="1:15" x14ac:dyDescent="0.25">
      <c r="A13" s="242">
        <v>42807</v>
      </c>
      <c r="B13" s="243">
        <v>170116326</v>
      </c>
      <c r="C13" s="249">
        <v>26</v>
      </c>
      <c r="D13" s="247">
        <v>2716175</v>
      </c>
      <c r="E13" s="243"/>
      <c r="F13" s="86"/>
      <c r="G13" s="247"/>
      <c r="H13" s="246">
        <v>270000</v>
      </c>
      <c r="I13" s="246"/>
      <c r="J13" s="247"/>
    </row>
    <row r="14" spans="1:15" x14ac:dyDescent="0.25">
      <c r="A14" s="242">
        <v>42808</v>
      </c>
      <c r="B14" s="243">
        <v>170116435</v>
      </c>
      <c r="C14" s="249">
        <v>23</v>
      </c>
      <c r="D14" s="247">
        <v>2534438</v>
      </c>
      <c r="E14" s="243"/>
      <c r="F14" s="86"/>
      <c r="G14" s="247"/>
      <c r="H14" s="246">
        <v>342000</v>
      </c>
      <c r="I14" s="246"/>
      <c r="J14" s="247"/>
    </row>
    <row r="15" spans="1:15" x14ac:dyDescent="0.25">
      <c r="A15" s="242">
        <v>42809</v>
      </c>
      <c r="B15" s="243">
        <v>170116617</v>
      </c>
      <c r="C15" s="249">
        <v>10</v>
      </c>
      <c r="D15" s="247">
        <v>1079225</v>
      </c>
      <c r="E15" s="243"/>
      <c r="F15" s="86"/>
      <c r="G15" s="247"/>
      <c r="H15" s="246">
        <v>162000</v>
      </c>
      <c r="I15" s="246"/>
      <c r="J15" s="247"/>
    </row>
    <row r="16" spans="1:15" x14ac:dyDescent="0.25">
      <c r="A16" s="242">
        <v>42810</v>
      </c>
      <c r="B16" s="243">
        <v>170116753</v>
      </c>
      <c r="C16" s="249">
        <v>17</v>
      </c>
      <c r="D16" s="247">
        <v>1959213</v>
      </c>
      <c r="E16" s="243"/>
      <c r="F16" s="86"/>
      <c r="G16" s="247"/>
      <c r="H16" s="246">
        <v>252000</v>
      </c>
      <c r="I16" s="246"/>
      <c r="J16" s="247"/>
    </row>
    <row r="17" spans="1:13" x14ac:dyDescent="0.25">
      <c r="A17" s="242">
        <v>42811</v>
      </c>
      <c r="B17" s="243">
        <v>170116906</v>
      </c>
      <c r="C17" s="249">
        <v>25</v>
      </c>
      <c r="D17" s="247">
        <v>2547388</v>
      </c>
      <c r="E17" s="243"/>
      <c r="F17" s="86"/>
      <c r="G17" s="247"/>
      <c r="H17" s="246">
        <v>342000</v>
      </c>
      <c r="I17" s="246"/>
      <c r="J17" s="247"/>
    </row>
    <row r="18" spans="1:13" x14ac:dyDescent="0.25">
      <c r="A18" s="242">
        <v>42812</v>
      </c>
      <c r="B18" s="243">
        <v>170117057</v>
      </c>
      <c r="C18" s="249">
        <v>19</v>
      </c>
      <c r="D18" s="247">
        <v>2112688</v>
      </c>
      <c r="E18" s="243"/>
      <c r="F18" s="86"/>
      <c r="G18" s="247"/>
      <c r="H18" s="246">
        <v>270000</v>
      </c>
      <c r="I18" s="246"/>
      <c r="J18" s="247"/>
    </row>
    <row r="19" spans="1:13" x14ac:dyDescent="0.25">
      <c r="A19" s="242">
        <v>42814</v>
      </c>
      <c r="B19" s="243">
        <v>170117253</v>
      </c>
      <c r="C19" s="249">
        <v>1</v>
      </c>
      <c r="D19" s="247">
        <v>86975</v>
      </c>
      <c r="E19" s="243">
        <v>170031154</v>
      </c>
      <c r="F19" s="86">
        <v>2</v>
      </c>
      <c r="G19" s="247">
        <v>179900</v>
      </c>
      <c r="H19" s="246"/>
      <c r="I19" s="246"/>
      <c r="J19" s="247"/>
    </row>
    <row r="20" spans="1:13" x14ac:dyDescent="0.25">
      <c r="A20" s="242">
        <v>42814</v>
      </c>
      <c r="B20" s="243">
        <v>170117345</v>
      </c>
      <c r="C20" s="249">
        <v>18</v>
      </c>
      <c r="D20" s="247">
        <v>1866813</v>
      </c>
      <c r="E20" s="243"/>
      <c r="F20" s="86"/>
      <c r="G20" s="247"/>
      <c r="H20" s="246">
        <v>252000</v>
      </c>
      <c r="I20" s="246"/>
      <c r="J20" s="247"/>
    </row>
    <row r="21" spans="1:13" x14ac:dyDescent="0.25">
      <c r="A21" s="242">
        <v>42816</v>
      </c>
      <c r="B21" s="243">
        <v>170117625</v>
      </c>
      <c r="C21" s="249">
        <v>21</v>
      </c>
      <c r="D21" s="247">
        <v>1981875</v>
      </c>
      <c r="E21" s="243"/>
      <c r="F21" s="86"/>
      <c r="G21" s="247"/>
      <c r="H21" s="246">
        <v>324000</v>
      </c>
      <c r="I21" s="246"/>
      <c r="J21" s="247"/>
    </row>
    <row r="22" spans="1:13" x14ac:dyDescent="0.25">
      <c r="A22" s="242">
        <v>42817</v>
      </c>
      <c r="B22" s="243">
        <v>170117772</v>
      </c>
      <c r="C22" s="249">
        <v>10</v>
      </c>
      <c r="D22" s="247">
        <v>828713</v>
      </c>
      <c r="E22" s="243"/>
      <c r="F22" s="86"/>
      <c r="G22" s="247"/>
      <c r="H22" s="246">
        <v>126000</v>
      </c>
      <c r="I22" s="246"/>
      <c r="J22" s="247"/>
    </row>
    <row r="23" spans="1:13" x14ac:dyDescent="0.25">
      <c r="A23" s="242">
        <v>42819</v>
      </c>
      <c r="B23" s="243">
        <v>170118100</v>
      </c>
      <c r="C23" s="249">
        <v>26</v>
      </c>
      <c r="D23" s="247">
        <v>2317963</v>
      </c>
      <c r="E23" s="243"/>
      <c r="F23" s="86"/>
      <c r="G23" s="247"/>
      <c r="H23" s="246">
        <v>353000</v>
      </c>
      <c r="I23" s="246"/>
      <c r="J23" s="247"/>
    </row>
    <row r="24" spans="1:13" x14ac:dyDescent="0.25">
      <c r="A24" s="242">
        <v>42821</v>
      </c>
      <c r="B24" s="243">
        <v>170118358</v>
      </c>
      <c r="C24" s="249">
        <v>20</v>
      </c>
      <c r="D24" s="247">
        <v>2249538</v>
      </c>
      <c r="E24" s="243"/>
      <c r="F24" s="86"/>
      <c r="G24" s="247"/>
      <c r="H24" s="246">
        <v>287000</v>
      </c>
      <c r="I24" s="246"/>
      <c r="J24" s="247"/>
    </row>
    <row r="25" spans="1:13" x14ac:dyDescent="0.25">
      <c r="A25" s="242">
        <v>42822</v>
      </c>
      <c r="B25" s="243">
        <v>170118525</v>
      </c>
      <c r="C25" s="249">
        <v>14</v>
      </c>
      <c r="D25" s="247">
        <v>1675450</v>
      </c>
      <c r="E25" s="243">
        <v>170031519</v>
      </c>
      <c r="F25" s="86">
        <v>1</v>
      </c>
      <c r="G25" s="247">
        <v>109025</v>
      </c>
      <c r="H25" s="246">
        <v>190000</v>
      </c>
      <c r="I25" s="246"/>
      <c r="J25" s="247"/>
    </row>
    <row r="26" spans="1:13" x14ac:dyDescent="0.25">
      <c r="A26" s="242">
        <v>42822</v>
      </c>
      <c r="B26" s="243">
        <v>170118531</v>
      </c>
      <c r="C26" s="248">
        <v>1</v>
      </c>
      <c r="D26" s="247">
        <v>123988</v>
      </c>
      <c r="E26" s="245"/>
      <c r="F26" s="243"/>
      <c r="G26" s="247"/>
      <c r="H26" s="246"/>
      <c r="I26" s="246"/>
      <c r="J26" s="247"/>
    </row>
    <row r="27" spans="1:13" s="234" customFormat="1" x14ac:dyDescent="0.25">
      <c r="A27" s="242">
        <v>42823</v>
      </c>
      <c r="B27" s="243">
        <v>170118687</v>
      </c>
      <c r="C27" s="248">
        <v>22</v>
      </c>
      <c r="D27" s="247">
        <v>2291800</v>
      </c>
      <c r="E27" s="245"/>
      <c r="F27" s="243"/>
      <c r="G27" s="247"/>
      <c r="H27" s="246">
        <v>241000</v>
      </c>
      <c r="I27" s="246"/>
      <c r="J27" s="247"/>
      <c r="L27" s="219"/>
      <c r="M27" s="219"/>
    </row>
    <row r="28" spans="1:13" s="234" customFormat="1" x14ac:dyDescent="0.25">
      <c r="A28" s="242">
        <v>42824</v>
      </c>
      <c r="B28" s="243">
        <v>170118836</v>
      </c>
      <c r="C28" s="248">
        <v>20</v>
      </c>
      <c r="D28" s="247">
        <v>2031838</v>
      </c>
      <c r="E28" s="245"/>
      <c r="F28" s="243"/>
      <c r="G28" s="247"/>
      <c r="H28" s="246">
        <v>258000</v>
      </c>
      <c r="I28" s="246"/>
      <c r="J28" s="247"/>
      <c r="L28" s="219"/>
      <c r="M28" s="219"/>
    </row>
    <row r="29" spans="1:13" s="234" customFormat="1" x14ac:dyDescent="0.25">
      <c r="A29" s="242">
        <v>42826</v>
      </c>
      <c r="B29" s="243">
        <v>170119132</v>
      </c>
      <c r="C29" s="248">
        <v>18</v>
      </c>
      <c r="D29" s="247">
        <v>1962450</v>
      </c>
      <c r="E29" s="245"/>
      <c r="F29" s="243"/>
      <c r="G29" s="247"/>
      <c r="H29" s="246">
        <v>309000</v>
      </c>
      <c r="I29" s="246"/>
      <c r="J29" s="247"/>
      <c r="L29" s="219"/>
      <c r="M29" s="219"/>
    </row>
    <row r="30" spans="1:13" s="234" customFormat="1" x14ac:dyDescent="0.25">
      <c r="A30" s="242">
        <v>42828</v>
      </c>
      <c r="B30" s="243">
        <v>170119451</v>
      </c>
      <c r="C30" s="248">
        <v>32</v>
      </c>
      <c r="D30" s="247">
        <v>3018750</v>
      </c>
      <c r="E30" s="245"/>
      <c r="F30" s="243"/>
      <c r="G30" s="247"/>
      <c r="H30" s="246">
        <v>445000</v>
      </c>
      <c r="I30" s="246"/>
      <c r="J30" s="247"/>
      <c r="L30" s="219"/>
      <c r="M30" s="219"/>
    </row>
    <row r="31" spans="1:13" s="234" customFormat="1" x14ac:dyDescent="0.25">
      <c r="A31" s="242">
        <v>42829</v>
      </c>
      <c r="B31" s="243">
        <v>170119613</v>
      </c>
      <c r="C31" s="248">
        <v>20</v>
      </c>
      <c r="D31" s="247">
        <v>2038225</v>
      </c>
      <c r="E31" s="245"/>
      <c r="F31" s="243"/>
      <c r="G31" s="247"/>
      <c r="H31" s="246">
        <v>360000</v>
      </c>
      <c r="I31" s="246"/>
      <c r="J31" s="247"/>
      <c r="L31" s="219"/>
      <c r="M31" s="219"/>
    </row>
    <row r="32" spans="1:13" s="234" customFormat="1" x14ac:dyDescent="0.25">
      <c r="A32" s="242"/>
      <c r="B32" s="243"/>
      <c r="C32" s="248"/>
      <c r="D32" s="247"/>
      <c r="E32" s="245"/>
      <c r="F32" s="243"/>
      <c r="G32" s="247"/>
      <c r="H32" s="246">
        <v>161000</v>
      </c>
      <c r="I32" s="246"/>
      <c r="J32" s="247"/>
      <c r="L32" s="219"/>
      <c r="M32" s="219"/>
    </row>
    <row r="33" spans="1:13" s="234" customFormat="1" x14ac:dyDescent="0.25">
      <c r="A33" s="242">
        <v>42831</v>
      </c>
      <c r="B33" s="243">
        <v>170119925</v>
      </c>
      <c r="C33" s="248">
        <v>29</v>
      </c>
      <c r="D33" s="247">
        <v>2977275</v>
      </c>
      <c r="E33" s="245"/>
      <c r="F33" s="243"/>
      <c r="G33" s="247"/>
      <c r="H33" s="246">
        <v>445000</v>
      </c>
      <c r="I33" s="246"/>
      <c r="J33" s="247"/>
      <c r="L33" s="219"/>
      <c r="M33" s="219"/>
    </row>
    <row r="34" spans="1:13" s="234" customFormat="1" x14ac:dyDescent="0.25">
      <c r="A34" s="242">
        <v>42833</v>
      </c>
      <c r="B34" s="243">
        <v>170120236</v>
      </c>
      <c r="C34" s="248">
        <v>12</v>
      </c>
      <c r="D34" s="247">
        <v>1173725</v>
      </c>
      <c r="E34" s="245"/>
      <c r="F34" s="243"/>
      <c r="G34" s="247"/>
      <c r="H34" s="246">
        <v>190000</v>
      </c>
      <c r="I34" s="246"/>
      <c r="J34" s="247"/>
      <c r="L34" s="219"/>
      <c r="M34" s="219"/>
    </row>
    <row r="35" spans="1:13" s="234" customFormat="1" x14ac:dyDescent="0.25">
      <c r="A35" s="242">
        <v>42835</v>
      </c>
      <c r="B35" s="243">
        <v>170120563</v>
      </c>
      <c r="C35" s="248">
        <v>14</v>
      </c>
      <c r="D35" s="247">
        <v>1569838</v>
      </c>
      <c r="E35" s="245"/>
      <c r="F35" s="243"/>
      <c r="G35" s="247"/>
      <c r="H35" s="246">
        <v>190000</v>
      </c>
      <c r="I35" s="246"/>
      <c r="J35" s="247"/>
      <c r="L35" s="219"/>
      <c r="M35" s="219"/>
    </row>
    <row r="36" spans="1:13" s="234" customFormat="1" x14ac:dyDescent="0.25">
      <c r="A36" s="242">
        <v>42836</v>
      </c>
      <c r="B36" s="243">
        <v>170120742</v>
      </c>
      <c r="C36" s="248">
        <v>29</v>
      </c>
      <c r="D36" s="247">
        <v>3068275</v>
      </c>
      <c r="E36" s="245"/>
      <c r="F36" s="243"/>
      <c r="G36" s="247"/>
      <c r="H36" s="246">
        <v>462000</v>
      </c>
      <c r="I36" s="246"/>
      <c r="J36" s="247"/>
      <c r="L36" s="219"/>
      <c r="M36" s="219"/>
    </row>
    <row r="37" spans="1:13" s="234" customFormat="1" x14ac:dyDescent="0.25">
      <c r="A37" s="242">
        <v>42837</v>
      </c>
      <c r="B37" s="243">
        <v>170120896</v>
      </c>
      <c r="C37" s="248">
        <v>4</v>
      </c>
      <c r="D37" s="247">
        <v>338800</v>
      </c>
      <c r="E37" s="245"/>
      <c r="F37" s="243"/>
      <c r="G37" s="247"/>
      <c r="H37" s="246"/>
      <c r="I37" s="246"/>
      <c r="J37" s="247"/>
      <c r="L37" s="219"/>
      <c r="M37" s="219"/>
    </row>
    <row r="38" spans="1:13" s="234" customFormat="1" x14ac:dyDescent="0.25">
      <c r="A38" s="242">
        <v>42837</v>
      </c>
      <c r="B38" s="243" t="s">
        <v>176</v>
      </c>
      <c r="C38" s="248">
        <v>36</v>
      </c>
      <c r="D38" s="247">
        <v>3513868</v>
      </c>
      <c r="E38" s="245"/>
      <c r="F38" s="243"/>
      <c r="G38" s="247"/>
      <c r="H38" s="246">
        <v>479000</v>
      </c>
      <c r="I38" s="246"/>
      <c r="J38" s="247"/>
      <c r="L38" s="219"/>
      <c r="M38" s="219"/>
    </row>
    <row r="39" spans="1:13" s="234" customFormat="1" x14ac:dyDescent="0.25">
      <c r="A39" s="242">
        <v>42840</v>
      </c>
      <c r="B39" s="243">
        <v>170121345</v>
      </c>
      <c r="C39" s="248">
        <v>19</v>
      </c>
      <c r="D39" s="247">
        <v>1911000</v>
      </c>
      <c r="E39" s="245"/>
      <c r="F39" s="243"/>
      <c r="G39" s="247"/>
      <c r="H39" s="246">
        <v>326000</v>
      </c>
      <c r="I39" s="246">
        <v>66452950</v>
      </c>
      <c r="J39" s="247" t="s">
        <v>17</v>
      </c>
      <c r="L39" s="219"/>
      <c r="M39" s="219"/>
    </row>
    <row r="40" spans="1:13" s="234" customFormat="1" x14ac:dyDescent="0.25">
      <c r="A40" s="242">
        <v>42843</v>
      </c>
      <c r="B40" s="243">
        <v>170121759</v>
      </c>
      <c r="C40" s="248">
        <v>27</v>
      </c>
      <c r="D40" s="247">
        <v>2951288</v>
      </c>
      <c r="E40" s="245"/>
      <c r="F40" s="243"/>
      <c r="G40" s="247"/>
      <c r="H40" s="246">
        <v>360000</v>
      </c>
      <c r="I40" s="246"/>
      <c r="J40" s="247"/>
      <c r="L40" s="219"/>
      <c r="M40" s="219"/>
    </row>
    <row r="41" spans="1:13" s="234" customFormat="1" x14ac:dyDescent="0.25">
      <c r="A41" s="242">
        <v>42846</v>
      </c>
      <c r="B41" s="243">
        <v>170122172</v>
      </c>
      <c r="C41" s="248">
        <v>17</v>
      </c>
      <c r="D41" s="247">
        <v>1963413</v>
      </c>
      <c r="E41" s="245"/>
      <c r="F41" s="243"/>
      <c r="G41" s="247"/>
      <c r="H41" s="246">
        <v>258000</v>
      </c>
      <c r="I41" s="246"/>
      <c r="J41" s="247"/>
      <c r="L41" s="219"/>
      <c r="M41" s="219"/>
    </row>
    <row r="42" spans="1:13" s="234" customFormat="1" x14ac:dyDescent="0.25">
      <c r="A42" s="242">
        <v>42849</v>
      </c>
      <c r="B42" s="243">
        <v>170122597</v>
      </c>
      <c r="C42" s="248">
        <v>10</v>
      </c>
      <c r="D42" s="247">
        <v>1069513</v>
      </c>
      <c r="E42" s="245"/>
      <c r="F42" s="243"/>
      <c r="G42" s="247"/>
      <c r="H42" s="246">
        <v>224000</v>
      </c>
      <c r="I42" s="246"/>
      <c r="J42" s="247"/>
      <c r="L42" s="219"/>
      <c r="M42" s="219"/>
    </row>
    <row r="43" spans="1:13" s="234" customFormat="1" x14ac:dyDescent="0.25">
      <c r="A43" s="242">
        <v>42850</v>
      </c>
      <c r="B43" s="243">
        <v>170122703</v>
      </c>
      <c r="C43" s="248">
        <v>25</v>
      </c>
      <c r="D43" s="247">
        <v>2697713</v>
      </c>
      <c r="E43" s="245"/>
      <c r="F43" s="243"/>
      <c r="G43" s="247"/>
      <c r="H43" s="246">
        <v>342000</v>
      </c>
      <c r="I43" s="246"/>
      <c r="J43" s="247"/>
      <c r="L43" s="219"/>
      <c r="M43" s="219"/>
    </row>
    <row r="44" spans="1:13" s="234" customFormat="1" x14ac:dyDescent="0.25">
      <c r="A44" s="242">
        <v>42852</v>
      </c>
      <c r="B44" s="243">
        <v>170122960</v>
      </c>
      <c r="C44" s="248">
        <v>42</v>
      </c>
      <c r="D44" s="247">
        <v>4231588</v>
      </c>
      <c r="E44" s="245"/>
      <c r="F44" s="243"/>
      <c r="G44" s="247"/>
      <c r="H44" s="246">
        <v>468000</v>
      </c>
      <c r="I44" s="246"/>
      <c r="J44" s="247"/>
      <c r="L44" s="219"/>
      <c r="M44" s="219"/>
    </row>
    <row r="45" spans="1:13" s="234" customFormat="1" x14ac:dyDescent="0.25">
      <c r="A45" s="242">
        <v>42854</v>
      </c>
      <c r="B45" s="243">
        <v>170123248</v>
      </c>
      <c r="C45" s="248">
        <v>17</v>
      </c>
      <c r="D45" s="247">
        <v>1732588</v>
      </c>
      <c r="E45" s="245"/>
      <c r="F45" s="243"/>
      <c r="G45" s="247"/>
      <c r="H45" s="246">
        <v>216000</v>
      </c>
      <c r="I45" s="246"/>
      <c r="J45" s="247"/>
      <c r="L45" s="219"/>
      <c r="M45" s="219"/>
    </row>
    <row r="46" spans="1:13" s="234" customFormat="1" x14ac:dyDescent="0.25">
      <c r="A46" s="242">
        <v>42856</v>
      </c>
      <c r="B46" s="243">
        <v>170123535</v>
      </c>
      <c r="C46" s="248">
        <v>23</v>
      </c>
      <c r="D46" s="247">
        <v>2318750</v>
      </c>
      <c r="E46" s="245"/>
      <c r="F46" s="243"/>
      <c r="G46" s="247"/>
      <c r="H46" s="246">
        <v>360000</v>
      </c>
      <c r="I46" s="246"/>
      <c r="J46" s="247"/>
      <c r="L46" s="219"/>
      <c r="M46" s="219"/>
    </row>
    <row r="47" spans="1:13" s="234" customFormat="1" x14ac:dyDescent="0.25">
      <c r="A47" s="242">
        <v>42858</v>
      </c>
      <c r="B47" s="243">
        <v>170123819</v>
      </c>
      <c r="C47" s="248">
        <v>15</v>
      </c>
      <c r="D47" s="247">
        <v>1461775</v>
      </c>
      <c r="E47" s="245"/>
      <c r="F47" s="243"/>
      <c r="G47" s="247"/>
      <c r="H47" s="246">
        <v>180000</v>
      </c>
      <c r="I47" s="246"/>
      <c r="J47" s="247"/>
      <c r="L47" s="219"/>
      <c r="M47" s="219"/>
    </row>
    <row r="48" spans="1:13" s="234" customFormat="1" x14ac:dyDescent="0.25">
      <c r="A48" s="242">
        <v>42859</v>
      </c>
      <c r="B48" s="243">
        <v>170123998</v>
      </c>
      <c r="C48" s="248">
        <v>14</v>
      </c>
      <c r="D48" s="247">
        <v>1542975</v>
      </c>
      <c r="E48" s="245"/>
      <c r="F48" s="243"/>
      <c r="G48" s="247"/>
      <c r="H48" s="246">
        <v>180000</v>
      </c>
      <c r="I48" s="246"/>
      <c r="J48" s="247"/>
      <c r="L48" s="219"/>
      <c r="M48" s="219"/>
    </row>
    <row r="49" spans="1:13" s="234" customFormat="1" x14ac:dyDescent="0.25">
      <c r="A49" s="242">
        <v>42861</v>
      </c>
      <c r="B49" s="243">
        <v>170124299</v>
      </c>
      <c r="C49" s="248">
        <v>12</v>
      </c>
      <c r="D49" s="247">
        <v>1110813</v>
      </c>
      <c r="E49" s="245"/>
      <c r="F49" s="243"/>
      <c r="G49" s="247"/>
      <c r="H49" s="246">
        <v>180000</v>
      </c>
      <c r="I49" s="246"/>
      <c r="J49" s="247"/>
      <c r="L49" s="219"/>
      <c r="M49" s="219"/>
    </row>
    <row r="50" spans="1:13" s="234" customFormat="1" x14ac:dyDescent="0.25">
      <c r="A50" s="242">
        <v>42864</v>
      </c>
      <c r="B50" s="243">
        <v>170124777</v>
      </c>
      <c r="C50" s="248">
        <v>11</v>
      </c>
      <c r="D50" s="247">
        <v>1093750</v>
      </c>
      <c r="E50" s="245"/>
      <c r="F50" s="243"/>
      <c r="G50" s="247"/>
      <c r="H50" s="246">
        <v>198000</v>
      </c>
      <c r="I50" s="246"/>
      <c r="J50" s="247"/>
      <c r="L50" s="219"/>
      <c r="M50" s="219"/>
    </row>
    <row r="51" spans="1:13" s="234" customFormat="1" x14ac:dyDescent="0.25">
      <c r="A51" s="242">
        <v>42868</v>
      </c>
      <c r="B51" s="243">
        <v>170125370</v>
      </c>
      <c r="C51" s="248">
        <v>36</v>
      </c>
      <c r="D51" s="247">
        <v>3860850</v>
      </c>
      <c r="E51" s="245"/>
      <c r="F51" s="243"/>
      <c r="G51" s="247"/>
      <c r="H51" s="246">
        <v>450000</v>
      </c>
      <c r="I51" s="246"/>
      <c r="J51" s="247"/>
      <c r="L51" s="219"/>
      <c r="M51" s="219"/>
    </row>
    <row r="52" spans="1:13" s="234" customFormat="1" x14ac:dyDescent="0.25">
      <c r="A52" s="242">
        <v>42871</v>
      </c>
      <c r="B52" s="243">
        <v>170125849</v>
      </c>
      <c r="C52" s="248">
        <v>12</v>
      </c>
      <c r="D52" s="247">
        <v>1137325</v>
      </c>
      <c r="E52" s="245"/>
      <c r="F52" s="243"/>
      <c r="G52" s="247"/>
      <c r="H52" s="246">
        <v>180000</v>
      </c>
      <c r="I52" s="246"/>
      <c r="J52" s="247"/>
      <c r="L52" s="219"/>
      <c r="M52" s="219"/>
    </row>
    <row r="53" spans="1:13" s="234" customFormat="1" x14ac:dyDescent="0.25">
      <c r="A53" s="242">
        <v>42875</v>
      </c>
      <c r="B53" s="243">
        <v>170126421</v>
      </c>
      <c r="C53" s="248">
        <v>11</v>
      </c>
      <c r="D53" s="247">
        <v>1310925</v>
      </c>
      <c r="E53" s="245"/>
      <c r="F53" s="243"/>
      <c r="G53" s="247"/>
      <c r="H53" s="246">
        <v>139000</v>
      </c>
      <c r="I53" s="246"/>
      <c r="J53" s="247"/>
      <c r="L53" s="219"/>
      <c r="M53" s="219"/>
    </row>
    <row r="54" spans="1:13" s="234" customFormat="1" x14ac:dyDescent="0.25">
      <c r="A54" s="242">
        <v>42878</v>
      </c>
      <c r="B54" s="243">
        <v>170126788</v>
      </c>
      <c r="C54" s="248">
        <v>12</v>
      </c>
      <c r="D54" s="247">
        <v>1343913</v>
      </c>
      <c r="E54" s="245"/>
      <c r="F54" s="243"/>
      <c r="G54" s="247"/>
      <c r="H54" s="246">
        <v>139000</v>
      </c>
      <c r="I54" s="246"/>
      <c r="J54" s="247"/>
      <c r="L54" s="219"/>
      <c r="M54" s="219"/>
    </row>
    <row r="55" spans="1:13" s="234" customFormat="1" x14ac:dyDescent="0.25">
      <c r="A55" s="242">
        <v>42878</v>
      </c>
      <c r="B55" s="243">
        <v>170126900</v>
      </c>
      <c r="C55" s="248">
        <v>12</v>
      </c>
      <c r="D55" s="247">
        <v>1218875</v>
      </c>
      <c r="E55" s="245"/>
      <c r="F55" s="243"/>
      <c r="G55" s="247"/>
      <c r="H55" s="246">
        <v>154000</v>
      </c>
      <c r="I55" s="246"/>
      <c r="J55" s="247"/>
      <c r="L55" s="219"/>
      <c r="M55" s="219"/>
    </row>
    <row r="56" spans="1:13" s="234" customFormat="1" x14ac:dyDescent="0.25">
      <c r="A56" s="242">
        <v>42880</v>
      </c>
      <c r="B56" s="243">
        <v>170127203</v>
      </c>
      <c r="C56" s="248">
        <v>13</v>
      </c>
      <c r="D56" s="247">
        <v>1371650</v>
      </c>
      <c r="E56" s="245"/>
      <c r="F56" s="243"/>
      <c r="G56" s="247"/>
      <c r="H56" s="246">
        <v>154000</v>
      </c>
      <c r="I56" s="246"/>
      <c r="J56" s="247"/>
      <c r="L56" s="219"/>
      <c r="M56" s="219"/>
    </row>
    <row r="57" spans="1:13" s="234" customFormat="1" x14ac:dyDescent="0.25">
      <c r="A57" s="242">
        <v>42882</v>
      </c>
      <c r="B57" s="243">
        <v>170127420</v>
      </c>
      <c r="C57" s="248">
        <v>1</v>
      </c>
      <c r="D57" s="247">
        <v>60113</v>
      </c>
      <c r="E57" s="245">
        <v>170034209</v>
      </c>
      <c r="F57" s="243">
        <v>3</v>
      </c>
      <c r="G57" s="247">
        <v>162488</v>
      </c>
      <c r="H57" s="246"/>
      <c r="I57" s="246"/>
      <c r="J57" s="247"/>
      <c r="L57" s="219"/>
      <c r="M57" s="219"/>
    </row>
    <row r="58" spans="1:13" s="234" customFormat="1" x14ac:dyDescent="0.25">
      <c r="A58" s="242">
        <v>42884</v>
      </c>
      <c r="B58" s="243">
        <v>170127763</v>
      </c>
      <c r="C58" s="248">
        <v>20</v>
      </c>
      <c r="D58" s="247">
        <v>1913975</v>
      </c>
      <c r="E58" s="245"/>
      <c r="F58" s="243"/>
      <c r="G58" s="247"/>
      <c r="H58" s="246">
        <v>252000</v>
      </c>
      <c r="I58" s="246"/>
      <c r="J58" s="247"/>
      <c r="L58" s="219"/>
      <c r="M58" s="219"/>
    </row>
    <row r="59" spans="1:13" s="234" customFormat="1" x14ac:dyDescent="0.25">
      <c r="A59" s="242">
        <v>42886</v>
      </c>
      <c r="B59" s="243">
        <v>170127980</v>
      </c>
      <c r="C59" s="248">
        <v>12</v>
      </c>
      <c r="D59" s="247">
        <v>1305675</v>
      </c>
      <c r="E59" s="245"/>
      <c r="F59" s="243"/>
      <c r="G59" s="247"/>
      <c r="H59" s="246">
        <v>181800</v>
      </c>
      <c r="I59" s="246"/>
      <c r="J59" s="247"/>
      <c r="L59" s="219"/>
      <c r="M59" s="219"/>
    </row>
    <row r="60" spans="1:13" s="234" customFormat="1" x14ac:dyDescent="0.25">
      <c r="A60" s="242">
        <v>42887</v>
      </c>
      <c r="B60" s="243">
        <v>170128257</v>
      </c>
      <c r="C60" s="248">
        <v>14</v>
      </c>
      <c r="D60" s="247">
        <v>1541050</v>
      </c>
      <c r="E60" s="245"/>
      <c r="F60" s="243"/>
      <c r="G60" s="247"/>
      <c r="H60" s="246">
        <v>154000</v>
      </c>
      <c r="I60" s="246"/>
      <c r="J60" s="247"/>
      <c r="L60" s="219"/>
      <c r="M60" s="219"/>
    </row>
    <row r="61" spans="1:13" s="234" customFormat="1" x14ac:dyDescent="0.25">
      <c r="A61" s="242">
        <v>42888</v>
      </c>
      <c r="B61" s="243">
        <v>170128406</v>
      </c>
      <c r="C61" s="248">
        <v>20</v>
      </c>
      <c r="D61" s="247">
        <v>2179800</v>
      </c>
      <c r="E61" s="245"/>
      <c r="F61" s="243"/>
      <c r="G61" s="247"/>
      <c r="H61" s="246">
        <v>238000</v>
      </c>
      <c r="I61" s="246"/>
      <c r="J61" s="247"/>
      <c r="L61" s="219"/>
      <c r="M61" s="219"/>
    </row>
    <row r="62" spans="1:13" s="234" customFormat="1" x14ac:dyDescent="0.25">
      <c r="A62" s="242">
        <v>42892</v>
      </c>
      <c r="B62" s="243">
        <v>170129203</v>
      </c>
      <c r="C62" s="248">
        <v>47</v>
      </c>
      <c r="D62" s="247">
        <v>4805325</v>
      </c>
      <c r="E62" s="245"/>
      <c r="F62" s="243"/>
      <c r="G62" s="247"/>
      <c r="H62" s="246">
        <v>543000</v>
      </c>
      <c r="I62" s="246"/>
      <c r="J62" s="247"/>
      <c r="L62" s="219"/>
      <c r="M62" s="219"/>
    </row>
    <row r="63" spans="1:13" s="234" customFormat="1" x14ac:dyDescent="0.25">
      <c r="A63" s="242">
        <v>42894</v>
      </c>
      <c r="B63" s="243">
        <v>170129654</v>
      </c>
      <c r="C63" s="248">
        <v>17</v>
      </c>
      <c r="D63" s="247">
        <v>1720688</v>
      </c>
      <c r="E63" s="245"/>
      <c r="F63" s="243"/>
      <c r="G63" s="247"/>
      <c r="H63" s="246">
        <v>152500</v>
      </c>
      <c r="I63" s="246"/>
      <c r="J63" s="247"/>
      <c r="L63" s="219"/>
      <c r="M63" s="219"/>
    </row>
    <row r="64" spans="1:13" s="234" customFormat="1" x14ac:dyDescent="0.25">
      <c r="A64" s="242">
        <v>42895</v>
      </c>
      <c r="B64" s="243">
        <v>170129892</v>
      </c>
      <c r="C64" s="248">
        <v>18</v>
      </c>
      <c r="D64" s="247">
        <v>1911875</v>
      </c>
      <c r="E64" s="245"/>
      <c r="F64" s="243"/>
      <c r="G64" s="247"/>
      <c r="H64" s="246">
        <v>170000</v>
      </c>
      <c r="I64" s="246"/>
      <c r="J64" s="247"/>
      <c r="L64" s="219"/>
      <c r="M64" s="219"/>
    </row>
    <row r="65" spans="1:13" s="234" customFormat="1" x14ac:dyDescent="0.25">
      <c r="A65" s="242">
        <v>42897</v>
      </c>
      <c r="B65" s="243">
        <v>170130354</v>
      </c>
      <c r="C65" s="248">
        <v>8</v>
      </c>
      <c r="D65" s="247">
        <v>972650</v>
      </c>
      <c r="E65" s="245"/>
      <c r="F65" s="243"/>
      <c r="G65" s="247"/>
      <c r="H65" s="246">
        <v>160000</v>
      </c>
      <c r="I65" s="246"/>
      <c r="J65" s="247"/>
      <c r="L65" s="219"/>
      <c r="M65" s="219"/>
    </row>
    <row r="66" spans="1:13" s="234" customFormat="1" x14ac:dyDescent="0.25">
      <c r="A66" s="242">
        <v>42897</v>
      </c>
      <c r="B66" s="243">
        <v>170130359</v>
      </c>
      <c r="C66" s="248">
        <v>13</v>
      </c>
      <c r="D66" s="247">
        <v>1381450</v>
      </c>
      <c r="E66" s="245"/>
      <c r="F66" s="243"/>
      <c r="G66" s="247"/>
      <c r="H66" s="246">
        <v>34000</v>
      </c>
      <c r="I66" s="246"/>
      <c r="J66" s="247"/>
      <c r="L66" s="219"/>
      <c r="M66" s="219"/>
    </row>
    <row r="67" spans="1:13" s="234" customFormat="1" x14ac:dyDescent="0.25">
      <c r="A67" s="242">
        <v>42899</v>
      </c>
      <c r="B67" s="243">
        <v>170130769</v>
      </c>
      <c r="C67" s="248">
        <v>15</v>
      </c>
      <c r="D67" s="247">
        <v>1355025</v>
      </c>
      <c r="E67" s="245"/>
      <c r="F67" s="243"/>
      <c r="G67" s="247"/>
      <c r="H67" s="246">
        <v>224000</v>
      </c>
      <c r="I67" s="246"/>
      <c r="J67" s="247"/>
      <c r="L67" s="219"/>
      <c r="M67" s="219"/>
    </row>
    <row r="68" spans="1:13" s="234" customFormat="1" x14ac:dyDescent="0.25">
      <c r="A68" s="242">
        <v>42899</v>
      </c>
      <c r="B68" s="243">
        <v>170130933</v>
      </c>
      <c r="C68" s="248">
        <v>28</v>
      </c>
      <c r="D68" s="247">
        <v>3033450</v>
      </c>
      <c r="E68" s="245"/>
      <c r="F68" s="243"/>
      <c r="G68" s="247"/>
      <c r="H68" s="246">
        <v>400000</v>
      </c>
      <c r="I68" s="246"/>
      <c r="J68" s="247"/>
      <c r="L68" s="219"/>
      <c r="M68" s="219"/>
    </row>
    <row r="69" spans="1:13" s="234" customFormat="1" x14ac:dyDescent="0.25">
      <c r="A69" s="242">
        <v>42901</v>
      </c>
      <c r="B69" s="243">
        <v>170131159</v>
      </c>
      <c r="C69" s="248">
        <v>20</v>
      </c>
      <c r="D69" s="247">
        <v>2828000</v>
      </c>
      <c r="E69" s="245"/>
      <c r="F69" s="243"/>
      <c r="G69" s="247"/>
      <c r="H69" s="246">
        <v>128000</v>
      </c>
      <c r="I69" s="246"/>
      <c r="J69" s="247"/>
      <c r="L69" s="219"/>
      <c r="M69" s="219"/>
    </row>
    <row r="70" spans="1:13" s="234" customFormat="1" x14ac:dyDescent="0.25">
      <c r="A70" s="242">
        <v>42901</v>
      </c>
      <c r="B70" s="243">
        <v>170131865</v>
      </c>
      <c r="C70" s="248">
        <v>21</v>
      </c>
      <c r="D70" s="247">
        <v>2287600</v>
      </c>
      <c r="E70" s="245"/>
      <c r="F70" s="243"/>
      <c r="G70" s="247"/>
      <c r="H70" s="246">
        <v>336000</v>
      </c>
      <c r="I70" s="246"/>
      <c r="J70" s="247"/>
      <c r="L70" s="219"/>
      <c r="M70" s="219"/>
    </row>
    <row r="71" spans="1:13" s="234" customFormat="1" x14ac:dyDescent="0.25">
      <c r="A71" s="242">
        <v>42901</v>
      </c>
      <c r="B71" s="243">
        <v>170131366</v>
      </c>
      <c r="C71" s="248">
        <v>20</v>
      </c>
      <c r="D71" s="247">
        <v>2828000</v>
      </c>
      <c r="E71" s="245"/>
      <c r="F71" s="243"/>
      <c r="G71" s="247"/>
      <c r="H71" s="246">
        <v>897000</v>
      </c>
      <c r="I71" s="246"/>
      <c r="J71" s="247"/>
      <c r="L71" s="219"/>
      <c r="M71" s="219"/>
    </row>
    <row r="72" spans="1:13" s="234" customFormat="1" x14ac:dyDescent="0.25">
      <c r="A72" s="242">
        <v>42901</v>
      </c>
      <c r="B72" s="243">
        <v>170131367</v>
      </c>
      <c r="C72" s="248">
        <v>69</v>
      </c>
      <c r="D72" s="247">
        <v>6722013</v>
      </c>
      <c r="E72" s="245"/>
      <c r="F72" s="243"/>
      <c r="G72" s="247"/>
      <c r="H72" s="246"/>
      <c r="I72" s="246"/>
      <c r="J72" s="247"/>
      <c r="L72" s="219"/>
      <c r="M72" s="219"/>
    </row>
    <row r="73" spans="1:13" s="234" customFormat="1" x14ac:dyDescent="0.25">
      <c r="A73" s="242">
        <v>42905</v>
      </c>
      <c r="B73" s="243">
        <v>170132331</v>
      </c>
      <c r="C73" s="248">
        <v>32</v>
      </c>
      <c r="D73" s="247">
        <v>3157263</v>
      </c>
      <c r="E73" s="245"/>
      <c r="F73" s="243"/>
      <c r="G73" s="247"/>
      <c r="H73" s="246">
        <v>400000</v>
      </c>
      <c r="I73" s="246"/>
      <c r="J73" s="247"/>
      <c r="L73" s="219"/>
      <c r="M73" s="219"/>
    </row>
    <row r="74" spans="1:13" s="234" customFormat="1" x14ac:dyDescent="0.25">
      <c r="A74" s="242">
        <v>42906</v>
      </c>
      <c r="B74" s="243"/>
      <c r="C74" s="248"/>
      <c r="D74" s="247"/>
      <c r="E74" s="245"/>
      <c r="F74" s="243"/>
      <c r="G74" s="247"/>
      <c r="H74" s="246"/>
      <c r="I74" s="246">
        <v>43000000</v>
      </c>
      <c r="J74" s="247" t="s">
        <v>17</v>
      </c>
      <c r="L74" s="219"/>
      <c r="M74" s="219"/>
    </row>
    <row r="75" spans="1:13" s="234" customFormat="1" x14ac:dyDescent="0.25">
      <c r="A75" s="242"/>
      <c r="B75" s="243"/>
      <c r="C75" s="248"/>
      <c r="D75" s="247"/>
      <c r="E75" s="245"/>
      <c r="F75" s="243"/>
      <c r="G75" s="247"/>
      <c r="H75" s="246"/>
      <c r="I75" s="246">
        <v>33800000</v>
      </c>
      <c r="J75" s="247" t="s">
        <v>17</v>
      </c>
      <c r="L75" s="219"/>
      <c r="M75" s="219"/>
    </row>
    <row r="76" spans="1:13" s="234" customFormat="1" x14ac:dyDescent="0.25">
      <c r="A76" s="242">
        <v>42907</v>
      </c>
      <c r="B76" s="243">
        <v>170132594</v>
      </c>
      <c r="C76" s="248">
        <v>7</v>
      </c>
      <c r="D76" s="247">
        <v>748300</v>
      </c>
      <c r="E76" s="245"/>
      <c r="F76" s="243"/>
      <c r="G76" s="247"/>
      <c r="H76" s="246">
        <v>160000</v>
      </c>
      <c r="I76" s="246"/>
      <c r="J76" s="247"/>
      <c r="L76" s="219"/>
      <c r="M76" s="219"/>
    </row>
    <row r="77" spans="1:13" s="234" customFormat="1" x14ac:dyDescent="0.25">
      <c r="A77" s="242">
        <v>42922</v>
      </c>
      <c r="B77" s="243">
        <v>170132852</v>
      </c>
      <c r="C77" s="248">
        <v>37</v>
      </c>
      <c r="D77" s="247">
        <v>4286888</v>
      </c>
      <c r="E77" s="245"/>
      <c r="F77" s="243"/>
      <c r="G77" s="247"/>
      <c r="H77" s="246">
        <v>170000</v>
      </c>
      <c r="I77" s="246"/>
      <c r="J77" s="247"/>
      <c r="L77" s="219"/>
      <c r="M77" s="219"/>
    </row>
    <row r="78" spans="1:13" s="234" customFormat="1" x14ac:dyDescent="0.25">
      <c r="A78" s="242">
        <v>42922</v>
      </c>
      <c r="B78" s="243">
        <v>170132855</v>
      </c>
      <c r="C78" s="248">
        <v>8</v>
      </c>
      <c r="D78" s="247">
        <v>864500</v>
      </c>
      <c r="E78" s="245"/>
      <c r="F78" s="243"/>
      <c r="G78" s="247"/>
      <c r="H78" s="246">
        <v>128000</v>
      </c>
      <c r="I78" s="246"/>
      <c r="J78" s="247"/>
      <c r="L78" s="219"/>
      <c r="M78" s="219"/>
    </row>
    <row r="79" spans="1:13" s="234" customFormat="1" x14ac:dyDescent="0.25">
      <c r="A79" s="242">
        <v>42923</v>
      </c>
      <c r="B79" s="243">
        <v>170132913</v>
      </c>
      <c r="C79" s="248">
        <v>10</v>
      </c>
      <c r="D79" s="247">
        <v>1414000</v>
      </c>
      <c r="E79" s="245"/>
      <c r="F79" s="243"/>
      <c r="G79" s="247"/>
      <c r="H79" s="246">
        <v>72000</v>
      </c>
      <c r="I79" s="246"/>
      <c r="J79" s="247"/>
      <c r="L79" s="219"/>
      <c r="M79" s="219"/>
    </row>
    <row r="80" spans="1:13" s="234" customFormat="1" x14ac:dyDescent="0.25">
      <c r="A80" s="242">
        <v>42926</v>
      </c>
      <c r="B80" s="243">
        <v>170133229</v>
      </c>
      <c r="C80" s="248">
        <v>13</v>
      </c>
      <c r="D80" s="247">
        <v>1602913</v>
      </c>
      <c r="E80" s="245"/>
      <c r="F80" s="243"/>
      <c r="G80" s="247"/>
      <c r="H80" s="246">
        <v>224000</v>
      </c>
      <c r="I80" s="246"/>
      <c r="J80" s="247"/>
      <c r="L80" s="219"/>
      <c r="M80" s="219"/>
    </row>
    <row r="81" spans="1:13" s="234" customFormat="1" x14ac:dyDescent="0.25">
      <c r="A81" s="242">
        <v>42929</v>
      </c>
      <c r="B81" s="243">
        <v>170133565</v>
      </c>
      <c r="C81" s="248">
        <v>18</v>
      </c>
      <c r="D81" s="247">
        <v>2040238</v>
      </c>
      <c r="E81" s="245"/>
      <c r="F81" s="243"/>
      <c r="G81" s="247"/>
      <c r="H81" s="246">
        <v>320000</v>
      </c>
      <c r="I81" s="246"/>
      <c r="J81" s="247"/>
      <c r="L81" s="219"/>
      <c r="M81" s="219"/>
    </row>
    <row r="82" spans="1:13" s="234" customFormat="1" x14ac:dyDescent="0.25">
      <c r="A82" s="242">
        <v>42931</v>
      </c>
      <c r="B82" s="243">
        <v>170133858</v>
      </c>
      <c r="C82" s="248">
        <v>12</v>
      </c>
      <c r="D82" s="247">
        <v>1231388</v>
      </c>
      <c r="E82" s="245"/>
      <c r="F82" s="243"/>
      <c r="G82" s="247"/>
      <c r="H82" s="246">
        <v>224000</v>
      </c>
      <c r="I82" s="246"/>
      <c r="J82" s="247"/>
      <c r="L82" s="219"/>
      <c r="M82" s="219"/>
    </row>
    <row r="83" spans="1:13" s="234" customFormat="1" x14ac:dyDescent="0.25">
      <c r="A83" s="242"/>
      <c r="B83" s="243"/>
      <c r="C83" s="248"/>
      <c r="D83" s="247"/>
      <c r="E83" s="245">
        <v>170036139</v>
      </c>
      <c r="F83" s="243">
        <v>20</v>
      </c>
      <c r="G83" s="247">
        <v>2956000</v>
      </c>
      <c r="H83" s="246"/>
      <c r="I83" s="246"/>
      <c r="J83" s="247" t="s">
        <v>181</v>
      </c>
      <c r="L83" s="219"/>
      <c r="M83" s="219"/>
    </row>
    <row r="84" spans="1:13" s="234" customFormat="1" x14ac:dyDescent="0.25">
      <c r="A84" s="242">
        <v>42935</v>
      </c>
      <c r="B84" s="243">
        <v>170134268</v>
      </c>
      <c r="C84" s="248">
        <v>13</v>
      </c>
      <c r="D84" s="247">
        <v>1601863</v>
      </c>
      <c r="E84" s="245"/>
      <c r="F84" s="243"/>
      <c r="G84" s="247"/>
      <c r="H84" s="246">
        <v>192000</v>
      </c>
      <c r="I84" s="246"/>
      <c r="J84" s="247"/>
      <c r="L84" s="219"/>
      <c r="M84" s="219"/>
    </row>
    <row r="85" spans="1:13" s="234" customFormat="1" x14ac:dyDescent="0.25">
      <c r="A85" s="242">
        <v>42942</v>
      </c>
      <c r="B85" s="243">
        <v>170135012</v>
      </c>
      <c r="C85" s="248">
        <v>11</v>
      </c>
      <c r="D85" s="247">
        <v>1087188</v>
      </c>
      <c r="E85" s="245"/>
      <c r="F85" s="243"/>
      <c r="G85" s="247"/>
      <c r="H85" s="246">
        <v>160000</v>
      </c>
      <c r="I85" s="246"/>
      <c r="J85" s="247"/>
      <c r="L85" s="219"/>
      <c r="M85" s="219"/>
    </row>
    <row r="86" spans="1:13" s="234" customFormat="1" x14ac:dyDescent="0.25">
      <c r="A86" s="242">
        <v>42945</v>
      </c>
      <c r="B86" s="243">
        <v>170135259</v>
      </c>
      <c r="C86" s="248">
        <v>11</v>
      </c>
      <c r="D86" s="247">
        <v>1127088</v>
      </c>
      <c r="E86" s="245"/>
      <c r="F86" s="243"/>
      <c r="G86" s="247"/>
      <c r="H86" s="246">
        <v>234000</v>
      </c>
      <c r="I86" s="246"/>
      <c r="J86" s="247"/>
      <c r="L86" s="219"/>
      <c r="M86" s="219"/>
    </row>
    <row r="87" spans="1:13" s="234" customFormat="1" x14ac:dyDescent="0.25">
      <c r="A87" s="242">
        <v>42948</v>
      </c>
      <c r="B87" s="243">
        <v>170135670</v>
      </c>
      <c r="C87" s="248">
        <v>17</v>
      </c>
      <c r="D87" s="247">
        <v>1902863</v>
      </c>
      <c r="E87" s="245"/>
      <c r="F87" s="243"/>
      <c r="G87" s="247"/>
      <c r="H87" s="246">
        <v>176000</v>
      </c>
      <c r="I87" s="246"/>
      <c r="J87" s="247"/>
      <c r="L87" s="219"/>
      <c r="M87" s="219"/>
    </row>
    <row r="88" spans="1:13" s="234" customFormat="1" x14ac:dyDescent="0.25">
      <c r="A88" s="242">
        <v>42952</v>
      </c>
      <c r="B88" s="243">
        <v>170136172</v>
      </c>
      <c r="C88" s="248">
        <v>16</v>
      </c>
      <c r="D88" s="247">
        <v>1486450</v>
      </c>
      <c r="E88" s="245"/>
      <c r="F88" s="243"/>
      <c r="G88" s="247"/>
      <c r="H88" s="246">
        <v>224000</v>
      </c>
      <c r="I88" s="246"/>
      <c r="J88" s="247"/>
      <c r="L88" s="219"/>
      <c r="M88" s="219"/>
    </row>
    <row r="89" spans="1:13" s="234" customFormat="1" x14ac:dyDescent="0.25">
      <c r="A89" s="242">
        <v>42959</v>
      </c>
      <c r="B89" s="243">
        <v>170136951</v>
      </c>
      <c r="C89" s="248">
        <v>12</v>
      </c>
      <c r="D89" s="247">
        <v>1191750</v>
      </c>
      <c r="E89" s="245"/>
      <c r="F89" s="243"/>
      <c r="G89" s="247"/>
      <c r="H89" s="246">
        <v>240000</v>
      </c>
      <c r="I89" s="246"/>
      <c r="J89" s="247"/>
      <c r="L89" s="219"/>
      <c r="M89" s="219"/>
    </row>
    <row r="90" spans="1:13" s="234" customFormat="1" x14ac:dyDescent="0.25">
      <c r="A90" s="242">
        <v>42965</v>
      </c>
      <c r="B90" s="243">
        <v>170137541</v>
      </c>
      <c r="C90" s="248">
        <v>19</v>
      </c>
      <c r="D90" s="247">
        <v>2101313</v>
      </c>
      <c r="E90" s="245"/>
      <c r="F90" s="243"/>
      <c r="G90" s="247"/>
      <c r="H90" s="246">
        <v>272000</v>
      </c>
      <c r="I90" s="246"/>
      <c r="J90" s="247"/>
      <c r="L90" s="219"/>
      <c r="M90" s="219"/>
    </row>
    <row r="91" spans="1:13" s="234" customFormat="1" x14ac:dyDescent="0.25">
      <c r="A91" s="242">
        <v>42968</v>
      </c>
      <c r="B91" s="243">
        <v>170137768</v>
      </c>
      <c r="C91" s="248">
        <v>5</v>
      </c>
      <c r="D91" s="247">
        <v>524125</v>
      </c>
      <c r="E91" s="245"/>
      <c r="F91" s="243"/>
      <c r="G91" s="247"/>
      <c r="H91" s="246">
        <v>36000</v>
      </c>
      <c r="I91" s="246"/>
      <c r="J91" s="247"/>
      <c r="L91" s="219"/>
      <c r="M91" s="219"/>
    </row>
    <row r="92" spans="1:13" s="234" customFormat="1" x14ac:dyDescent="0.25">
      <c r="A92" s="242">
        <v>42969</v>
      </c>
      <c r="B92" s="243">
        <v>170137933</v>
      </c>
      <c r="C92" s="248">
        <v>13</v>
      </c>
      <c r="D92" s="247">
        <v>1080713</v>
      </c>
      <c r="E92" s="245"/>
      <c r="F92" s="243"/>
      <c r="G92" s="247"/>
      <c r="H92" s="246">
        <v>176000</v>
      </c>
      <c r="I92" s="246"/>
      <c r="J92" s="247"/>
      <c r="L92" s="219"/>
      <c r="M92" s="219"/>
    </row>
    <row r="93" spans="1:13" s="234" customFormat="1" x14ac:dyDescent="0.25">
      <c r="A93" s="242">
        <v>42973</v>
      </c>
      <c r="B93" s="243">
        <v>170138342</v>
      </c>
      <c r="C93" s="248">
        <v>13</v>
      </c>
      <c r="D93" s="247">
        <v>1151588</v>
      </c>
      <c r="E93" s="245"/>
      <c r="F93" s="243"/>
      <c r="G93" s="247"/>
      <c r="H93" s="246">
        <v>160000</v>
      </c>
      <c r="I93" s="246"/>
      <c r="J93" s="247"/>
      <c r="L93" s="219"/>
      <c r="M93" s="219"/>
    </row>
    <row r="94" spans="1:13" s="234" customFormat="1" x14ac:dyDescent="0.25">
      <c r="A94" s="242">
        <v>42984</v>
      </c>
      <c r="B94" s="243">
        <v>170139455</v>
      </c>
      <c r="C94" s="248">
        <v>16</v>
      </c>
      <c r="D94" s="247">
        <v>1591188</v>
      </c>
      <c r="E94" s="245"/>
      <c r="F94" s="243"/>
      <c r="G94" s="247"/>
      <c r="H94" s="246">
        <v>204000</v>
      </c>
      <c r="I94" s="246"/>
      <c r="J94" s="247"/>
      <c r="L94" s="219"/>
      <c r="M94" s="219"/>
    </row>
    <row r="95" spans="1:13" s="234" customFormat="1" x14ac:dyDescent="0.25">
      <c r="A95" s="242">
        <v>42985</v>
      </c>
      <c r="B95" s="243"/>
      <c r="C95" s="248"/>
      <c r="D95" s="247"/>
      <c r="E95" s="245">
        <v>170037312</v>
      </c>
      <c r="F95" s="243">
        <v>172</v>
      </c>
      <c r="G95" s="247">
        <v>18096225</v>
      </c>
      <c r="H95" s="246"/>
      <c r="I95" s="246"/>
      <c r="J95" s="247"/>
      <c r="L95" s="219"/>
      <c r="M95" s="219"/>
    </row>
    <row r="96" spans="1:13" s="234" customFormat="1" x14ac:dyDescent="0.25">
      <c r="A96" s="242">
        <v>42992</v>
      </c>
      <c r="B96" s="243">
        <v>170140345</v>
      </c>
      <c r="C96" s="248">
        <v>8</v>
      </c>
      <c r="D96" s="247">
        <v>730800</v>
      </c>
      <c r="E96" s="245"/>
      <c r="F96" s="243"/>
      <c r="G96" s="247"/>
      <c r="H96" s="246">
        <v>192000</v>
      </c>
      <c r="I96" s="246"/>
      <c r="J96" s="247"/>
      <c r="L96" s="219"/>
      <c r="M96" s="219"/>
    </row>
    <row r="97" spans="1:13" s="234" customFormat="1" x14ac:dyDescent="0.25">
      <c r="A97" s="242">
        <v>43001</v>
      </c>
      <c r="B97" s="243">
        <v>170141216</v>
      </c>
      <c r="C97" s="248">
        <v>10</v>
      </c>
      <c r="D97" s="247">
        <v>1168388</v>
      </c>
      <c r="E97" s="245"/>
      <c r="F97" s="243"/>
      <c r="G97" s="247"/>
      <c r="H97" s="246">
        <v>192000</v>
      </c>
      <c r="I97" s="246"/>
      <c r="J97" s="247"/>
      <c r="L97" s="219"/>
      <c r="M97" s="219"/>
    </row>
    <row r="98" spans="1:13" s="234" customFormat="1" x14ac:dyDescent="0.25">
      <c r="A98" s="242"/>
      <c r="B98" s="243"/>
      <c r="C98" s="248"/>
      <c r="D98" s="247"/>
      <c r="E98" s="245">
        <v>170037739</v>
      </c>
      <c r="F98" s="243">
        <v>1</v>
      </c>
      <c r="G98" s="247">
        <v>82338</v>
      </c>
      <c r="H98" s="246"/>
      <c r="I98" s="246"/>
      <c r="J98" s="247"/>
      <c r="L98" s="219"/>
      <c r="M98" s="219"/>
    </row>
    <row r="99" spans="1:13" s="234" customFormat="1" x14ac:dyDescent="0.25">
      <c r="A99" s="242">
        <v>43014</v>
      </c>
      <c r="B99" s="243">
        <v>170142431</v>
      </c>
      <c r="C99" s="248">
        <v>9</v>
      </c>
      <c r="D99" s="247">
        <v>760725</v>
      </c>
      <c r="E99" s="245"/>
      <c r="F99" s="243"/>
      <c r="G99" s="247"/>
      <c r="H99" s="246">
        <v>128000</v>
      </c>
      <c r="I99" s="246"/>
      <c r="J99" s="247"/>
      <c r="L99" s="219"/>
      <c r="M99" s="219"/>
    </row>
    <row r="100" spans="1:13" s="234" customFormat="1" x14ac:dyDescent="0.25">
      <c r="A100" s="242">
        <v>43028</v>
      </c>
      <c r="B100" s="243">
        <v>170143949</v>
      </c>
      <c r="C100" s="248">
        <v>13</v>
      </c>
      <c r="D100" s="247">
        <v>1527488</v>
      </c>
      <c r="E100" s="245"/>
      <c r="F100" s="243"/>
      <c r="G100" s="247"/>
      <c r="H100" s="246">
        <v>256000</v>
      </c>
      <c r="I100" s="246"/>
      <c r="J100" s="247"/>
      <c r="L100" s="219"/>
      <c r="M100" s="219"/>
    </row>
    <row r="101" spans="1:13" s="234" customFormat="1" x14ac:dyDescent="0.25">
      <c r="A101" s="242">
        <v>43040</v>
      </c>
      <c r="B101" s="243">
        <v>170145116</v>
      </c>
      <c r="C101" s="248">
        <v>85</v>
      </c>
      <c r="D101" s="247">
        <v>7668063</v>
      </c>
      <c r="E101" s="245"/>
      <c r="F101" s="243"/>
      <c r="G101" s="247"/>
      <c r="H101" s="246">
        <v>982000</v>
      </c>
      <c r="I101" s="246"/>
      <c r="J101" s="247"/>
      <c r="L101" s="219"/>
      <c r="M101" s="219"/>
    </row>
    <row r="102" spans="1:13" s="234" customFormat="1" x14ac:dyDescent="0.25">
      <c r="A102" s="242">
        <v>43048</v>
      </c>
      <c r="B102" s="243">
        <v>170145999</v>
      </c>
      <c r="C102" s="248">
        <v>15</v>
      </c>
      <c r="D102" s="247">
        <v>1523988</v>
      </c>
      <c r="E102" s="245"/>
      <c r="F102" s="243"/>
      <c r="G102" s="247"/>
      <c r="H102" s="246">
        <v>288000</v>
      </c>
      <c r="I102" s="246"/>
      <c r="J102" s="247"/>
      <c r="L102" s="219"/>
      <c r="M102" s="219"/>
    </row>
    <row r="103" spans="1:13" s="234" customFormat="1" x14ac:dyDescent="0.25">
      <c r="A103" s="242">
        <v>43050</v>
      </c>
      <c r="B103" s="243">
        <v>170146147</v>
      </c>
      <c r="C103" s="248">
        <v>85</v>
      </c>
      <c r="D103" s="247">
        <v>7668063</v>
      </c>
      <c r="E103" s="245"/>
      <c r="F103" s="243"/>
      <c r="G103" s="247"/>
      <c r="H103" s="246">
        <v>1000000</v>
      </c>
      <c r="I103" s="246"/>
      <c r="J103" s="247"/>
      <c r="L103" s="219"/>
      <c r="M103" s="219"/>
    </row>
    <row r="104" spans="1:13" s="234" customFormat="1" x14ac:dyDescent="0.25">
      <c r="A104" s="242">
        <v>43074</v>
      </c>
      <c r="B104" s="243">
        <v>170148430</v>
      </c>
      <c r="C104" s="248">
        <v>14</v>
      </c>
      <c r="D104" s="247">
        <v>1547263</v>
      </c>
      <c r="E104" s="245"/>
      <c r="F104" s="243"/>
      <c r="G104" s="247"/>
      <c r="H104" s="246">
        <v>351000</v>
      </c>
      <c r="I104" s="246"/>
      <c r="J104" s="247"/>
      <c r="L104" s="219"/>
      <c r="M104" s="219"/>
    </row>
    <row r="105" spans="1:13" s="234" customFormat="1" x14ac:dyDescent="0.25">
      <c r="A105" s="242">
        <v>43089</v>
      </c>
      <c r="B105" s="243"/>
      <c r="C105" s="248"/>
      <c r="D105" s="247"/>
      <c r="E105" s="245">
        <v>170039555</v>
      </c>
      <c r="F105" s="243">
        <v>52</v>
      </c>
      <c r="G105" s="247">
        <v>5790313</v>
      </c>
      <c r="H105" s="246"/>
      <c r="I105" s="246"/>
      <c r="J105" s="247"/>
      <c r="L105" s="219"/>
      <c r="M105" s="219"/>
    </row>
    <row r="106" spans="1:13" s="234" customFormat="1" x14ac:dyDescent="0.25">
      <c r="A106" s="242">
        <v>43089</v>
      </c>
      <c r="B106" s="243"/>
      <c r="C106" s="248"/>
      <c r="D106" s="247"/>
      <c r="E106" s="245">
        <v>170039557</v>
      </c>
      <c r="F106" s="243">
        <v>58</v>
      </c>
      <c r="G106" s="247">
        <v>7042350</v>
      </c>
      <c r="H106" s="246"/>
      <c r="I106" s="246"/>
      <c r="J106" s="247"/>
      <c r="L106" s="219"/>
      <c r="M106" s="219"/>
    </row>
    <row r="107" spans="1:13" s="234" customFormat="1" x14ac:dyDescent="0.25">
      <c r="A107" s="242">
        <v>43090</v>
      </c>
      <c r="B107" s="243"/>
      <c r="C107" s="248"/>
      <c r="D107" s="247"/>
      <c r="E107" s="245">
        <v>170039565</v>
      </c>
      <c r="F107" s="243">
        <v>4</v>
      </c>
      <c r="G107" s="247">
        <v>292425</v>
      </c>
      <c r="H107" s="246"/>
      <c r="I107" s="246"/>
      <c r="J107" s="247"/>
      <c r="L107" s="219"/>
      <c r="M107" s="219"/>
    </row>
    <row r="108" spans="1:13" s="234" customFormat="1" x14ac:dyDescent="0.25">
      <c r="A108" s="242">
        <v>43457</v>
      </c>
      <c r="B108" s="243"/>
      <c r="C108" s="248"/>
      <c r="D108" s="247"/>
      <c r="E108" s="245">
        <v>170039594</v>
      </c>
      <c r="F108" s="243">
        <v>263</v>
      </c>
      <c r="G108" s="247">
        <v>28365750</v>
      </c>
      <c r="H108" s="246"/>
      <c r="I108" s="246"/>
      <c r="J108" s="247"/>
      <c r="L108" s="219"/>
      <c r="M108" s="219"/>
    </row>
    <row r="109" spans="1:13" s="234" customFormat="1" x14ac:dyDescent="0.25">
      <c r="A109" s="242">
        <v>43096</v>
      </c>
      <c r="B109" s="243">
        <v>170150364</v>
      </c>
      <c r="C109" s="248">
        <v>15</v>
      </c>
      <c r="D109" s="247">
        <v>1741163</v>
      </c>
      <c r="E109" s="245"/>
      <c r="F109" s="243"/>
      <c r="G109" s="247"/>
      <c r="H109" s="246">
        <v>272000</v>
      </c>
      <c r="I109" s="246"/>
      <c r="J109" s="247"/>
      <c r="L109" s="219"/>
      <c r="M109" s="219"/>
    </row>
    <row r="110" spans="1:13" s="234" customFormat="1" x14ac:dyDescent="0.25">
      <c r="A110" s="242">
        <v>43103</v>
      </c>
      <c r="B110" s="243"/>
      <c r="C110" s="248"/>
      <c r="D110" s="247"/>
      <c r="E110" s="245"/>
      <c r="F110" s="243"/>
      <c r="G110" s="247"/>
      <c r="H110" s="246"/>
      <c r="I110" s="246">
        <v>25327746</v>
      </c>
      <c r="J110" s="247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4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4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4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4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4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4" customFormat="1" x14ac:dyDescent="0.25">
      <c r="A117" s="236"/>
      <c r="B117" s="235"/>
      <c r="C117" s="241"/>
      <c r="D117" s="237"/>
      <c r="E117" s="238"/>
      <c r="F117" s="235"/>
      <c r="G117" s="237"/>
      <c r="H117" s="240"/>
      <c r="I117" s="240"/>
      <c r="J117" s="237"/>
      <c r="L117" s="219"/>
      <c r="M117" s="219"/>
    </row>
    <row r="118" spans="1:13" x14ac:dyDescent="0.25">
      <c r="A118" s="4"/>
      <c r="B118" s="3"/>
      <c r="C118" s="241"/>
      <c r="D118" s="6"/>
      <c r="E118" s="7"/>
      <c r="F118" s="3"/>
      <c r="G118" s="6"/>
      <c r="H118" s="240"/>
      <c r="I118" s="39"/>
      <c r="J118" s="6"/>
    </row>
    <row r="119" spans="1:13" x14ac:dyDescent="0.25">
      <c r="A119" s="4"/>
      <c r="B119" s="8" t="s">
        <v>11</v>
      </c>
      <c r="C119" s="233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1"/>
      <c r="I119" s="40"/>
      <c r="J119" s="5"/>
    </row>
    <row r="120" spans="1:13" x14ac:dyDescent="0.25">
      <c r="A120" s="4"/>
      <c r="B120" s="8"/>
      <c r="C120" s="233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1"/>
      <c r="D121" s="6"/>
      <c r="E121" s="8"/>
      <c r="F121" s="3"/>
      <c r="G121" s="318" t="s">
        <v>12</v>
      </c>
      <c r="H121" s="318"/>
      <c r="I121" s="39"/>
      <c r="J121" s="13">
        <f>SUM(D7:D118)</f>
        <v>190337328</v>
      </c>
    </row>
    <row r="122" spans="1:13" x14ac:dyDescent="0.25">
      <c r="A122" s="4"/>
      <c r="B122" s="3"/>
      <c r="C122" s="241"/>
      <c r="D122" s="6"/>
      <c r="E122" s="7"/>
      <c r="F122" s="3"/>
      <c r="G122" s="318" t="s">
        <v>13</v>
      </c>
      <c r="H122" s="318"/>
      <c r="I122" s="39"/>
      <c r="J122" s="13">
        <f>SUM(G7:G118)</f>
        <v>77755202</v>
      </c>
    </row>
    <row r="123" spans="1:13" x14ac:dyDescent="0.25">
      <c r="A123" s="14"/>
      <c r="B123" s="7"/>
      <c r="C123" s="241"/>
      <c r="D123" s="6"/>
      <c r="E123" s="7"/>
      <c r="F123" s="3"/>
      <c r="G123" s="318" t="s">
        <v>14</v>
      </c>
      <c r="H123" s="318"/>
      <c r="I123" s="41"/>
      <c r="J123" s="15">
        <f>J121-J122</f>
        <v>112582126</v>
      </c>
    </row>
    <row r="124" spans="1:13" x14ac:dyDescent="0.25">
      <c r="A124" s="4"/>
      <c r="B124" s="16"/>
      <c r="C124" s="241"/>
      <c r="D124" s="17"/>
      <c r="E124" s="7"/>
      <c r="F124" s="3"/>
      <c r="G124" s="318" t="s">
        <v>15</v>
      </c>
      <c r="H124" s="318"/>
      <c r="I124" s="39"/>
      <c r="J124" s="13">
        <f>SUM(H7:H119)</f>
        <v>24375300</v>
      </c>
    </row>
    <row r="125" spans="1:13" x14ac:dyDescent="0.25">
      <c r="A125" s="4"/>
      <c r="B125" s="16"/>
      <c r="C125" s="241"/>
      <c r="D125" s="17"/>
      <c r="E125" s="7"/>
      <c r="F125" s="3"/>
      <c r="G125" s="318" t="s">
        <v>16</v>
      </c>
      <c r="H125" s="318"/>
      <c r="I125" s="39"/>
      <c r="J125" s="13">
        <f>J123+J124</f>
        <v>136957426</v>
      </c>
    </row>
    <row r="126" spans="1:13" x14ac:dyDescent="0.25">
      <c r="A126" s="4"/>
      <c r="B126" s="16"/>
      <c r="C126" s="241"/>
      <c r="D126" s="17"/>
      <c r="E126" s="7"/>
      <c r="F126" s="3"/>
      <c r="G126" s="318" t="s">
        <v>5</v>
      </c>
      <c r="H126" s="318"/>
      <c r="I126" s="39"/>
      <c r="J126" s="13">
        <f>SUM(I7:I119)</f>
        <v>168580696</v>
      </c>
    </row>
    <row r="127" spans="1:13" x14ac:dyDescent="0.25">
      <c r="A127" s="4"/>
      <c r="B127" s="16"/>
      <c r="C127" s="241"/>
      <c r="D127" s="17"/>
      <c r="E127" s="7"/>
      <c r="F127" s="3"/>
      <c r="G127" s="318" t="s">
        <v>32</v>
      </c>
      <c r="H127" s="318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1"/>
  <sheetViews>
    <sheetView tabSelected="1" zoomScale="90" zoomScaleNormal="90" workbookViewId="0">
      <pane ySplit="4" topLeftCell="A5" activePane="bottomLeft" state="frozen"/>
      <selection pane="bottomLeft" activeCell="B9" sqref="B9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57" t="s">
        <v>49</v>
      </c>
      <c r="B1" s="357"/>
      <c r="C1" s="357"/>
    </row>
    <row r="2" spans="1:5" ht="15" customHeight="1" x14ac:dyDescent="0.25">
      <c r="A2" s="357"/>
      <c r="B2" s="357"/>
      <c r="C2" s="357"/>
    </row>
    <row r="3" spans="1:5" ht="18.75" x14ac:dyDescent="0.25">
      <c r="A3" s="275"/>
      <c r="B3" s="275"/>
      <c r="C3" s="275"/>
    </row>
    <row r="4" spans="1:5" ht="30" x14ac:dyDescent="0.25">
      <c r="A4" s="271" t="s">
        <v>0</v>
      </c>
      <c r="B4" s="271" t="s">
        <v>150</v>
      </c>
      <c r="C4" s="272" t="s">
        <v>151</v>
      </c>
      <c r="D4" s="20"/>
      <c r="E4" s="290" t="s">
        <v>6</v>
      </c>
    </row>
    <row r="5" spans="1:5" s="269" customFormat="1" ht="18.75" customHeight="1" x14ac:dyDescent="0.25">
      <c r="A5" s="185" t="s">
        <v>50</v>
      </c>
      <c r="B5" s="283">
        <v>43185</v>
      </c>
      <c r="C5" s="284">
        <f>'Taufik ST'!I2</f>
        <v>11970789</v>
      </c>
      <c r="E5" s="292" t="s">
        <v>160</v>
      </c>
    </row>
    <row r="6" spans="1:5" s="269" customFormat="1" ht="18.75" customHeight="1" x14ac:dyDescent="0.25">
      <c r="A6" s="185" t="s">
        <v>66</v>
      </c>
      <c r="B6" s="283">
        <v>43185</v>
      </c>
      <c r="C6" s="284">
        <f>'Indra Fashion'!I2</f>
        <v>3827489</v>
      </c>
      <c r="E6" s="292" t="s">
        <v>161</v>
      </c>
    </row>
    <row r="7" spans="1:5" s="269" customFormat="1" ht="18.75" customHeight="1" x14ac:dyDescent="0.25">
      <c r="A7" s="185" t="s">
        <v>67</v>
      </c>
      <c r="B7" s="283">
        <v>43189</v>
      </c>
      <c r="C7" s="284">
        <f>Atlantis!I2</f>
        <v>2248488</v>
      </c>
      <c r="E7" s="292" t="s">
        <v>159</v>
      </c>
    </row>
    <row r="8" spans="1:5" s="269" customFormat="1" ht="18.75" customHeight="1" x14ac:dyDescent="0.25">
      <c r="A8" s="185" t="s">
        <v>51</v>
      </c>
      <c r="B8" s="283">
        <v>43189</v>
      </c>
      <c r="C8" s="284">
        <f>Bandros!I2</f>
        <v>3656626</v>
      </c>
      <c r="E8" s="292" t="s">
        <v>162</v>
      </c>
    </row>
    <row r="9" spans="1:5" s="269" customFormat="1" ht="18.75" customHeight="1" x14ac:dyDescent="0.25">
      <c r="A9" s="185" t="s">
        <v>52</v>
      </c>
      <c r="B9" s="283" t="s">
        <v>40</v>
      </c>
      <c r="C9" s="284">
        <v>0</v>
      </c>
      <c r="E9" s="292" t="s">
        <v>163</v>
      </c>
    </row>
    <row r="10" spans="1:5" s="269" customFormat="1" ht="18.75" customHeight="1" x14ac:dyDescent="0.25">
      <c r="A10" s="185" t="s">
        <v>53</v>
      </c>
      <c r="B10" s="283">
        <v>43188</v>
      </c>
      <c r="C10" s="284">
        <f>Yanyan!I2</f>
        <v>1048076</v>
      </c>
      <c r="E10" s="292" t="s">
        <v>165</v>
      </c>
    </row>
    <row r="11" spans="1:5" s="269" customFormat="1" ht="18.75" customHeight="1" x14ac:dyDescent="0.25">
      <c r="A11" s="185" t="s">
        <v>152</v>
      </c>
      <c r="B11" s="283">
        <f>Imas!A29</f>
        <v>42667</v>
      </c>
      <c r="C11" s="284">
        <f>Imas!I2</f>
        <v>3266276</v>
      </c>
      <c r="E11" s="292" t="s">
        <v>166</v>
      </c>
    </row>
    <row r="12" spans="1:5" s="269" customFormat="1" ht="18.75" customHeight="1" x14ac:dyDescent="0.25">
      <c r="A12" s="185" t="s">
        <v>153</v>
      </c>
      <c r="B12" s="283">
        <f>Sofya!A60</f>
        <v>42891</v>
      </c>
      <c r="C12" s="284">
        <f>Sofya!I2</f>
        <v>419663</v>
      </c>
      <c r="E12" s="292" t="s">
        <v>166</v>
      </c>
    </row>
    <row r="13" spans="1:5" s="269" customFormat="1" ht="18.75" customHeight="1" x14ac:dyDescent="0.25">
      <c r="A13" s="185" t="s">
        <v>70</v>
      </c>
      <c r="B13" s="283">
        <v>42767</v>
      </c>
      <c r="C13" s="284">
        <f>Jarkasih!J3</f>
        <v>5929850</v>
      </c>
      <c r="E13" s="292" t="s">
        <v>164</v>
      </c>
    </row>
    <row r="14" spans="1:5" s="269" customFormat="1" ht="18.75" customHeight="1" x14ac:dyDescent="0.25">
      <c r="A14" s="185" t="s">
        <v>154</v>
      </c>
      <c r="B14" s="283" t="s">
        <v>40</v>
      </c>
      <c r="C14" s="284">
        <v>0</v>
      </c>
      <c r="E14" s="292" t="s">
        <v>167</v>
      </c>
    </row>
    <row r="15" spans="1:5" s="269" customFormat="1" ht="18.75" customHeight="1" x14ac:dyDescent="0.25">
      <c r="A15" s="185" t="s">
        <v>76</v>
      </c>
      <c r="B15" s="283">
        <f>Bambang!A43</f>
        <v>42876</v>
      </c>
      <c r="C15" s="284">
        <f>Bambang!I2</f>
        <v>258363.5</v>
      </c>
      <c r="E15" s="292" t="s">
        <v>168</v>
      </c>
    </row>
    <row r="16" spans="1:5" s="269" customFormat="1" ht="18.75" customHeight="1" x14ac:dyDescent="0.25">
      <c r="A16" s="185" t="s">
        <v>77</v>
      </c>
      <c r="B16" s="283">
        <v>43183</v>
      </c>
      <c r="C16" s="284">
        <f>'Agus A'!I2</f>
        <v>3652300</v>
      </c>
      <c r="E16" s="292" t="s">
        <v>166</v>
      </c>
    </row>
    <row r="17" spans="1:5" s="269" customFormat="1" ht="18.75" customHeight="1" x14ac:dyDescent="0.25">
      <c r="A17" s="185" t="s">
        <v>89</v>
      </c>
      <c r="B17" s="283" t="s">
        <v>40</v>
      </c>
      <c r="C17" s="284">
        <f>AnipAssunah!I2</f>
        <v>0</v>
      </c>
      <c r="E17" s="292" t="s">
        <v>169</v>
      </c>
    </row>
    <row r="18" spans="1:5" s="269" customFormat="1" ht="18.75" customHeight="1" x14ac:dyDescent="0.25">
      <c r="A18" s="185" t="s">
        <v>175</v>
      </c>
      <c r="B18" s="283" t="s">
        <v>40</v>
      </c>
      <c r="C18" s="284">
        <v>0</v>
      </c>
      <c r="E18" s="291"/>
    </row>
    <row r="19" spans="1:5" s="269" customFormat="1" ht="18.75" customHeight="1" x14ac:dyDescent="0.25">
      <c r="A19" s="29"/>
      <c r="B19" s="29"/>
      <c r="C19" s="232"/>
      <c r="E19" s="291"/>
    </row>
    <row r="20" spans="1:5" s="269" customFormat="1" ht="15" customHeight="1" x14ac:dyDescent="0.25">
      <c r="A20" s="360" t="s">
        <v>11</v>
      </c>
      <c r="B20" s="361"/>
      <c r="C20" s="358">
        <f>SUM(C5:C19)</f>
        <v>36277920.5</v>
      </c>
    </row>
    <row r="21" spans="1:5" s="269" customFormat="1" ht="15" customHeight="1" x14ac:dyDescent="0.25">
      <c r="A21" s="362"/>
      <c r="B21" s="363"/>
      <c r="C21" s="359"/>
    </row>
  </sheetData>
  <mergeCells count="3">
    <mergeCell ref="A1:C2"/>
    <mergeCell ref="C20:C21"/>
    <mergeCell ref="A20:B21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19" t="s">
        <v>22</v>
      </c>
      <c r="G1" s="319"/>
      <c r="H1" s="319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19" t="s">
        <v>21</v>
      </c>
      <c r="G2" s="319"/>
      <c r="H2" s="319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20"/>
      <c r="B4" s="320"/>
      <c r="C4" s="320"/>
      <c r="D4" s="320"/>
      <c r="E4" s="320"/>
      <c r="F4" s="320"/>
      <c r="G4" s="320"/>
      <c r="H4" s="320"/>
      <c r="I4" s="320"/>
      <c r="J4" s="320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21" t="s">
        <v>2</v>
      </c>
      <c r="B5" s="322" t="s">
        <v>3</v>
      </c>
      <c r="C5" s="322"/>
      <c r="D5" s="322"/>
      <c r="E5" s="322"/>
      <c r="F5" s="322"/>
      <c r="G5" s="322"/>
      <c r="H5" s="322" t="s">
        <v>4</v>
      </c>
      <c r="I5" s="364" t="s">
        <v>5</v>
      </c>
      <c r="J5" s="324" t="s">
        <v>6</v>
      </c>
      <c r="L5" s="37"/>
      <c r="M5" s="37"/>
      <c r="N5" s="37"/>
      <c r="O5" s="37"/>
      <c r="P5" s="37"/>
      <c r="Q5" s="37"/>
    </row>
    <row r="6" spans="1:17" x14ac:dyDescent="0.25">
      <c r="A6" s="321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22"/>
      <c r="I6" s="364"/>
      <c r="J6" s="324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18" t="s">
        <v>12</v>
      </c>
      <c r="H31" s="318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18" t="s">
        <v>13</v>
      </c>
      <c r="H32" s="318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18" t="s">
        <v>14</v>
      </c>
      <c r="H33" s="318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18" t="s">
        <v>15</v>
      </c>
      <c r="H34" s="318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18" t="s">
        <v>16</v>
      </c>
      <c r="H35" s="318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18" t="s">
        <v>5</v>
      </c>
      <c r="H36" s="318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18" t="s">
        <v>32</v>
      </c>
      <c r="H37" s="318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G37:H37"/>
    <mergeCell ref="G31:H31"/>
    <mergeCell ref="G32:H32"/>
    <mergeCell ref="G33:H33"/>
    <mergeCell ref="G34:H34"/>
    <mergeCell ref="G35:H35"/>
    <mergeCell ref="G36:H36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19" t="s">
        <v>22</v>
      </c>
      <c r="G1" s="319"/>
      <c r="H1" s="319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19" t="s">
        <v>21</v>
      </c>
      <c r="G2" s="319"/>
      <c r="H2" s="319"/>
      <c r="I2" s="38">
        <f>J59*-1</f>
        <v>-34807202</v>
      </c>
      <c r="J2" s="20"/>
    </row>
    <row r="4" spans="1:10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0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1" t="s">
        <v>6</v>
      </c>
    </row>
    <row r="6" spans="1:10" x14ac:dyDescent="0.25">
      <c r="A6" s="339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46"/>
      <c r="I6" s="344"/>
      <c r="J6" s="332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65" t="s">
        <v>82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66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65" t="s">
        <v>82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66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65" t="s">
        <v>82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66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65" t="s">
        <v>82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66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65" t="s">
        <v>82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66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65" t="s">
        <v>82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66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65" t="s">
        <v>82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66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65" t="s">
        <v>82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66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65" t="s">
        <v>81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66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65" t="s">
        <v>81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66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4" customFormat="1" x14ac:dyDescent="0.25">
      <c r="A29" s="236">
        <v>42668</v>
      </c>
      <c r="B29" s="235"/>
      <c r="C29" s="26"/>
      <c r="D29" s="237"/>
      <c r="E29" s="238">
        <v>160027221</v>
      </c>
      <c r="F29" s="235">
        <v>128</v>
      </c>
      <c r="G29" s="237">
        <v>13304988</v>
      </c>
      <c r="H29" s="240"/>
      <c r="I29" s="240"/>
      <c r="J29" s="237"/>
      <c r="L29" s="239"/>
      <c r="M29" s="239"/>
    </row>
    <row r="30" spans="1:13" s="234" customFormat="1" x14ac:dyDescent="0.25">
      <c r="A30" s="236"/>
      <c r="B30" s="235"/>
      <c r="C30" s="26"/>
      <c r="D30" s="237"/>
      <c r="E30" s="238">
        <v>160027223</v>
      </c>
      <c r="F30" s="235">
        <v>78</v>
      </c>
      <c r="G30" s="237">
        <v>6752900</v>
      </c>
      <c r="H30" s="240"/>
      <c r="I30" s="240"/>
      <c r="J30" s="237"/>
      <c r="L30" s="239"/>
      <c r="M30" s="239"/>
    </row>
    <row r="31" spans="1:13" s="234" customFormat="1" x14ac:dyDescent="0.25">
      <c r="A31" s="236"/>
      <c r="B31" s="235"/>
      <c r="C31" s="26"/>
      <c r="D31" s="237"/>
      <c r="E31" s="238">
        <v>160027224</v>
      </c>
      <c r="F31" s="235">
        <v>48</v>
      </c>
      <c r="G31" s="237">
        <v>5914738</v>
      </c>
      <c r="H31" s="240"/>
      <c r="I31" s="240"/>
      <c r="J31" s="237"/>
      <c r="L31" s="239"/>
      <c r="M31" s="239"/>
    </row>
    <row r="32" spans="1:13" s="234" customFormat="1" x14ac:dyDescent="0.25">
      <c r="A32" s="236"/>
      <c r="B32" s="235"/>
      <c r="C32" s="26"/>
      <c r="D32" s="237"/>
      <c r="E32" s="238">
        <v>160027226</v>
      </c>
      <c r="F32" s="235">
        <v>63</v>
      </c>
      <c r="G32" s="237">
        <v>6729713</v>
      </c>
      <c r="H32" s="240"/>
      <c r="I32" s="240"/>
      <c r="J32" s="237"/>
      <c r="L32" s="239"/>
      <c r="M32" s="239"/>
    </row>
    <row r="33" spans="1:13" s="234" customFormat="1" x14ac:dyDescent="0.25">
      <c r="A33" s="236"/>
      <c r="B33" s="235"/>
      <c r="C33" s="26"/>
      <c r="D33" s="237"/>
      <c r="E33" s="238">
        <v>160027233</v>
      </c>
      <c r="F33" s="235">
        <v>32</v>
      </c>
      <c r="G33" s="237">
        <v>4251188</v>
      </c>
      <c r="H33" s="240"/>
      <c r="I33" s="240"/>
      <c r="J33" s="237"/>
      <c r="L33" s="239"/>
      <c r="M33" s="239"/>
    </row>
    <row r="34" spans="1:13" s="234" customFormat="1" x14ac:dyDescent="0.25">
      <c r="A34" s="236"/>
      <c r="B34" s="235"/>
      <c r="C34" s="26"/>
      <c r="D34" s="237"/>
      <c r="E34" s="238">
        <v>160027234</v>
      </c>
      <c r="F34" s="235">
        <v>21</v>
      </c>
      <c r="G34" s="237">
        <v>3044300</v>
      </c>
      <c r="H34" s="240"/>
      <c r="I34" s="240"/>
      <c r="J34" s="237"/>
      <c r="L34" s="239"/>
      <c r="M34" s="239"/>
    </row>
    <row r="35" spans="1:13" s="234" customFormat="1" x14ac:dyDescent="0.25">
      <c r="A35" s="236"/>
      <c r="B35" s="235"/>
      <c r="C35" s="26"/>
      <c r="D35" s="237"/>
      <c r="E35" s="238">
        <v>160027235</v>
      </c>
      <c r="F35" s="235">
        <v>29</v>
      </c>
      <c r="G35" s="237">
        <v>3418188</v>
      </c>
      <c r="H35" s="240"/>
      <c r="I35" s="240"/>
      <c r="J35" s="237"/>
      <c r="L35" s="239"/>
      <c r="M35" s="239"/>
    </row>
    <row r="36" spans="1:13" s="234" customFormat="1" x14ac:dyDescent="0.25">
      <c r="A36" s="236"/>
      <c r="B36" s="235"/>
      <c r="C36" s="26"/>
      <c r="D36" s="237"/>
      <c r="E36" s="238">
        <v>160027236</v>
      </c>
      <c r="F36" s="235">
        <v>29</v>
      </c>
      <c r="G36" s="237">
        <v>5693450</v>
      </c>
      <c r="H36" s="240"/>
      <c r="I36" s="240"/>
      <c r="J36" s="237"/>
      <c r="L36" s="239"/>
      <c r="M36" s="239"/>
    </row>
    <row r="37" spans="1:13" s="234" customFormat="1" x14ac:dyDescent="0.25">
      <c r="A37" s="236"/>
      <c r="B37" s="235"/>
      <c r="C37" s="26"/>
      <c r="D37" s="237"/>
      <c r="E37" s="238">
        <v>160027237</v>
      </c>
      <c r="F37" s="235">
        <v>39</v>
      </c>
      <c r="G37" s="237">
        <v>5001413</v>
      </c>
      <c r="H37" s="240"/>
      <c r="I37" s="240"/>
      <c r="J37" s="237"/>
      <c r="L37" s="239"/>
      <c r="M37" s="239"/>
    </row>
    <row r="38" spans="1:13" s="234" customFormat="1" x14ac:dyDescent="0.25">
      <c r="A38" s="236"/>
      <c r="B38" s="235"/>
      <c r="C38" s="26"/>
      <c r="D38" s="237"/>
      <c r="E38" s="238"/>
      <c r="F38" s="235"/>
      <c r="G38" s="237"/>
      <c r="H38" s="240"/>
      <c r="I38" s="240"/>
      <c r="J38" s="237"/>
      <c r="L38" s="239"/>
      <c r="M38" s="239"/>
    </row>
    <row r="39" spans="1:13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0"/>
      <c r="J39" s="237"/>
      <c r="L39" s="239"/>
      <c r="M39" s="239"/>
    </row>
    <row r="40" spans="1:13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  <c r="M40" s="239"/>
    </row>
    <row r="41" spans="1:13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  <c r="M41" s="239"/>
    </row>
    <row r="42" spans="1:13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  <c r="M42" s="239"/>
    </row>
    <row r="43" spans="1:13" s="234" customFormat="1" x14ac:dyDescent="0.25">
      <c r="A43" s="236"/>
      <c r="B43" s="235"/>
      <c r="C43" s="26"/>
      <c r="D43" s="237"/>
      <c r="E43" s="238"/>
      <c r="F43" s="235"/>
      <c r="G43" s="237"/>
      <c r="H43" s="240"/>
      <c r="I43" s="240"/>
      <c r="J43" s="237"/>
      <c r="L43" s="239"/>
      <c r="M43" s="239"/>
    </row>
    <row r="44" spans="1:13" s="234" customFormat="1" x14ac:dyDescent="0.25">
      <c r="A44" s="236"/>
      <c r="B44" s="235"/>
      <c r="C44" s="26"/>
      <c r="D44" s="237"/>
      <c r="E44" s="238"/>
      <c r="F44" s="235"/>
      <c r="G44" s="237"/>
      <c r="H44" s="240"/>
      <c r="I44" s="240"/>
      <c r="J44" s="237"/>
      <c r="L44" s="239"/>
      <c r="M44" s="239"/>
    </row>
    <row r="45" spans="1:13" s="234" customFormat="1" x14ac:dyDescent="0.25">
      <c r="A45" s="236"/>
      <c r="B45" s="235"/>
      <c r="C45" s="26"/>
      <c r="D45" s="237"/>
      <c r="E45" s="238"/>
      <c r="F45" s="235"/>
      <c r="G45" s="237"/>
      <c r="H45" s="240"/>
      <c r="I45" s="240"/>
      <c r="J45" s="237"/>
      <c r="L45" s="239"/>
      <c r="M45" s="239"/>
    </row>
    <row r="46" spans="1:13" s="234" customFormat="1" x14ac:dyDescent="0.25">
      <c r="A46" s="236"/>
      <c r="B46" s="235"/>
      <c r="C46" s="26"/>
      <c r="D46" s="237"/>
      <c r="E46" s="238"/>
      <c r="F46" s="235"/>
      <c r="G46" s="237"/>
      <c r="H46" s="240"/>
      <c r="I46" s="240"/>
      <c r="J46" s="237"/>
      <c r="L46" s="239"/>
      <c r="M46" s="239"/>
    </row>
    <row r="47" spans="1:13" s="234" customFormat="1" x14ac:dyDescent="0.25">
      <c r="A47" s="236"/>
      <c r="B47" s="235"/>
      <c r="C47" s="26"/>
      <c r="D47" s="237"/>
      <c r="E47" s="238"/>
      <c r="F47" s="235"/>
      <c r="G47" s="237"/>
      <c r="H47" s="240"/>
      <c r="I47" s="240"/>
      <c r="J47" s="237"/>
      <c r="L47" s="239"/>
      <c r="M47" s="239"/>
    </row>
    <row r="48" spans="1:13" s="234" customFormat="1" x14ac:dyDescent="0.25">
      <c r="A48" s="236"/>
      <c r="B48" s="235"/>
      <c r="C48" s="26"/>
      <c r="D48" s="237"/>
      <c r="E48" s="238"/>
      <c r="F48" s="235"/>
      <c r="G48" s="237"/>
      <c r="H48" s="240"/>
      <c r="I48" s="240"/>
      <c r="J48" s="237"/>
      <c r="L48" s="239"/>
      <c r="M48" s="239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18" t="s">
        <v>12</v>
      </c>
      <c r="H53" s="318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18" t="s">
        <v>13</v>
      </c>
      <c r="H54" s="318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18" t="s">
        <v>14</v>
      </c>
      <c r="H55" s="318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18" t="s">
        <v>15</v>
      </c>
      <c r="H56" s="318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18" t="s">
        <v>16</v>
      </c>
      <c r="H57" s="318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18" t="s">
        <v>5</v>
      </c>
      <c r="H58" s="318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18" t="s">
        <v>32</v>
      </c>
      <c r="H59" s="318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86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2" x14ac:dyDescent="0.25">
      <c r="A2" s="20" t="s">
        <v>1</v>
      </c>
      <c r="B2" s="20"/>
      <c r="C2" s="197" t="s">
        <v>87</v>
      </c>
      <c r="D2" s="20"/>
      <c r="E2" s="20"/>
      <c r="F2" s="319" t="s">
        <v>21</v>
      </c>
      <c r="G2" s="319"/>
      <c r="H2" s="319"/>
      <c r="I2" s="38">
        <f>J59*-1</f>
        <v>61</v>
      </c>
      <c r="J2" s="20"/>
      <c r="L2" s="239"/>
    </row>
    <row r="3" spans="1:12" s="234" customFormat="1" x14ac:dyDescent="0.25">
      <c r="A3" s="218" t="s">
        <v>118</v>
      </c>
      <c r="B3" s="218"/>
      <c r="C3" s="197" t="s">
        <v>141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/>
    </row>
    <row r="5" spans="1:12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239"/>
    </row>
    <row r="6" spans="1:12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  <c r="L6" s="239"/>
    </row>
    <row r="7" spans="1:12" x14ac:dyDescent="0.25">
      <c r="A7" s="339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46"/>
      <c r="I7" s="344"/>
      <c r="J7" s="332"/>
      <c r="L7" s="239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88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84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84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84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84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97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97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84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97</v>
      </c>
    </row>
    <row r="17" spans="1:13" x14ac:dyDescent="0.25">
      <c r="A17" s="242">
        <v>42649</v>
      </c>
      <c r="B17" s="243">
        <v>160099178</v>
      </c>
      <c r="C17" s="96">
        <v>17</v>
      </c>
      <c r="D17" s="247">
        <v>1881338</v>
      </c>
      <c r="E17" s="243">
        <v>160026407</v>
      </c>
      <c r="F17" s="87">
        <v>1</v>
      </c>
      <c r="G17" s="247">
        <v>117513</v>
      </c>
      <c r="H17" s="246"/>
      <c r="I17" s="246">
        <v>1000000</v>
      </c>
      <c r="J17" s="183" t="s">
        <v>84</v>
      </c>
    </row>
    <row r="18" spans="1:13" x14ac:dyDescent="0.25">
      <c r="A18" s="242">
        <v>42653</v>
      </c>
      <c r="B18" s="243">
        <v>160099666</v>
      </c>
      <c r="C18" s="96">
        <v>5</v>
      </c>
      <c r="D18" s="247">
        <v>421050</v>
      </c>
      <c r="E18" s="243">
        <v>160026879</v>
      </c>
      <c r="F18" s="87">
        <v>3</v>
      </c>
      <c r="G18" s="247">
        <v>205450</v>
      </c>
      <c r="H18" s="246"/>
      <c r="I18" s="246">
        <v>600000</v>
      </c>
      <c r="J18" s="183" t="s">
        <v>84</v>
      </c>
    </row>
    <row r="19" spans="1:13" x14ac:dyDescent="0.25">
      <c r="A19" s="242">
        <v>42655</v>
      </c>
      <c r="B19" s="243">
        <v>160098979</v>
      </c>
      <c r="C19" s="96">
        <v>4</v>
      </c>
      <c r="D19" s="247">
        <v>395238</v>
      </c>
      <c r="E19" s="243">
        <v>160026918</v>
      </c>
      <c r="F19" s="87">
        <v>1</v>
      </c>
      <c r="G19" s="247">
        <v>116025</v>
      </c>
      <c r="H19" s="246"/>
      <c r="I19" s="246">
        <v>497000</v>
      </c>
      <c r="J19" s="183" t="s">
        <v>84</v>
      </c>
    </row>
    <row r="20" spans="1:13" x14ac:dyDescent="0.25">
      <c r="A20" s="242">
        <v>42658</v>
      </c>
      <c r="B20" s="243">
        <v>160100236</v>
      </c>
      <c r="C20" s="96">
        <v>10</v>
      </c>
      <c r="D20" s="247">
        <v>1018588</v>
      </c>
      <c r="E20" s="243">
        <v>160026982</v>
      </c>
      <c r="F20" s="87">
        <v>2</v>
      </c>
      <c r="G20" s="247">
        <v>302925</v>
      </c>
      <c r="H20" s="246"/>
      <c r="I20" s="246">
        <v>599638</v>
      </c>
      <c r="J20" s="183" t="s">
        <v>97</v>
      </c>
    </row>
    <row r="21" spans="1:13" x14ac:dyDescent="0.25">
      <c r="A21" s="242">
        <v>42670</v>
      </c>
      <c r="B21" s="243">
        <v>160101392</v>
      </c>
      <c r="C21" s="96">
        <v>18</v>
      </c>
      <c r="D21" s="247">
        <v>1811688</v>
      </c>
      <c r="E21" s="243">
        <v>160027254</v>
      </c>
      <c r="F21" s="87">
        <v>4</v>
      </c>
      <c r="G21" s="247">
        <v>530250</v>
      </c>
      <c r="H21" s="246"/>
      <c r="I21" s="246">
        <v>1000000</v>
      </c>
      <c r="J21" s="183" t="s">
        <v>84</v>
      </c>
    </row>
    <row r="22" spans="1:13" x14ac:dyDescent="0.25">
      <c r="A22" s="242">
        <v>42672</v>
      </c>
      <c r="B22" s="243">
        <v>160101564</v>
      </c>
      <c r="C22" s="96">
        <v>9</v>
      </c>
      <c r="D22" s="247">
        <v>917700</v>
      </c>
      <c r="E22" s="243">
        <v>160027301</v>
      </c>
      <c r="F22" s="87">
        <v>5</v>
      </c>
      <c r="G22" s="247">
        <v>494813</v>
      </c>
      <c r="H22" s="246"/>
      <c r="I22" s="246">
        <v>1099501</v>
      </c>
      <c r="J22" s="183" t="s">
        <v>97</v>
      </c>
    </row>
    <row r="23" spans="1:13" x14ac:dyDescent="0.25">
      <c r="A23" s="242">
        <v>42679</v>
      </c>
      <c r="B23" s="243">
        <v>160102300</v>
      </c>
      <c r="C23" s="96">
        <v>19</v>
      </c>
      <c r="D23" s="247">
        <v>1891225</v>
      </c>
      <c r="E23" s="243">
        <v>160027470</v>
      </c>
      <c r="F23" s="87">
        <v>2</v>
      </c>
      <c r="G23" s="247">
        <v>195563</v>
      </c>
      <c r="H23" s="246"/>
      <c r="I23" s="246">
        <v>1000000</v>
      </c>
      <c r="J23" s="183" t="s">
        <v>88</v>
      </c>
    </row>
    <row r="24" spans="1:13" x14ac:dyDescent="0.25">
      <c r="A24" s="242">
        <v>42689</v>
      </c>
      <c r="B24" s="243">
        <v>160103377</v>
      </c>
      <c r="C24" s="96">
        <v>17</v>
      </c>
      <c r="D24" s="247">
        <v>1790688</v>
      </c>
      <c r="E24" s="243">
        <v>160027740</v>
      </c>
      <c r="F24" s="87">
        <v>4</v>
      </c>
      <c r="G24" s="247">
        <v>281838</v>
      </c>
      <c r="H24" s="246"/>
      <c r="I24" s="246"/>
      <c r="J24" s="183"/>
    </row>
    <row r="25" spans="1:13" x14ac:dyDescent="0.25">
      <c r="A25" s="242"/>
      <c r="B25" s="243"/>
      <c r="C25" s="96"/>
      <c r="D25" s="247"/>
      <c r="E25" s="243">
        <v>160027742</v>
      </c>
      <c r="F25" s="87">
        <v>1</v>
      </c>
      <c r="G25" s="247">
        <v>79538</v>
      </c>
      <c r="H25" s="246"/>
      <c r="I25" s="246">
        <v>1511500</v>
      </c>
      <c r="J25" s="183" t="s">
        <v>84</v>
      </c>
    </row>
    <row r="26" spans="1:13" x14ac:dyDescent="0.25">
      <c r="A26" s="242">
        <v>42699</v>
      </c>
      <c r="B26" s="243">
        <v>160104385</v>
      </c>
      <c r="C26" s="96">
        <v>14</v>
      </c>
      <c r="D26" s="247">
        <v>1624300</v>
      </c>
      <c r="E26" s="243">
        <v>160027973</v>
      </c>
      <c r="F26" s="87">
        <v>3</v>
      </c>
      <c r="G26" s="247">
        <v>412213</v>
      </c>
      <c r="H26" s="246"/>
      <c r="I26" s="246">
        <v>1624300</v>
      </c>
      <c r="J26" s="183" t="s">
        <v>100</v>
      </c>
    </row>
    <row r="27" spans="1:13" x14ac:dyDescent="0.25">
      <c r="A27" s="242"/>
      <c r="B27" s="243"/>
      <c r="C27" s="106"/>
      <c r="D27" s="247"/>
      <c r="E27" s="245"/>
      <c r="F27" s="244"/>
      <c r="G27" s="247"/>
      <c r="H27" s="246"/>
      <c r="I27" s="246">
        <v>494400</v>
      </c>
      <c r="J27" s="183" t="s">
        <v>84</v>
      </c>
    </row>
    <row r="28" spans="1:13" x14ac:dyDescent="0.25">
      <c r="A28" s="242">
        <v>42701</v>
      </c>
      <c r="B28" s="243">
        <v>160104621</v>
      </c>
      <c r="C28" s="106">
        <v>1</v>
      </c>
      <c r="D28" s="247">
        <v>112000</v>
      </c>
      <c r="E28" s="245">
        <v>160028041</v>
      </c>
      <c r="F28" s="244">
        <v>1</v>
      </c>
      <c r="G28" s="247">
        <v>112000</v>
      </c>
      <c r="H28" s="246"/>
      <c r="I28" s="246"/>
      <c r="J28" s="183"/>
    </row>
    <row r="29" spans="1:13" x14ac:dyDescent="0.25">
      <c r="A29" s="242">
        <v>42701</v>
      </c>
      <c r="B29" s="243">
        <v>160104628</v>
      </c>
      <c r="C29" s="106">
        <v>1</v>
      </c>
      <c r="D29" s="247">
        <v>119613</v>
      </c>
      <c r="E29" s="245"/>
      <c r="F29" s="244"/>
      <c r="G29" s="247"/>
      <c r="H29" s="246"/>
      <c r="I29" s="246"/>
      <c r="J29" s="247"/>
      <c r="M29" s="18"/>
    </row>
    <row r="30" spans="1:13" s="234" customFormat="1" x14ac:dyDescent="0.25">
      <c r="A30" s="242">
        <v>42709</v>
      </c>
      <c r="B30" s="243">
        <v>160105416</v>
      </c>
      <c r="C30" s="106">
        <v>13</v>
      </c>
      <c r="D30" s="247">
        <v>1387663</v>
      </c>
      <c r="E30" s="245">
        <v>160028223</v>
      </c>
      <c r="F30" s="244">
        <v>4</v>
      </c>
      <c r="G30" s="247">
        <v>627813</v>
      </c>
      <c r="H30" s="246"/>
      <c r="I30" s="246">
        <v>586324</v>
      </c>
      <c r="J30" s="247" t="s">
        <v>100</v>
      </c>
      <c r="M30" s="239"/>
    </row>
    <row r="31" spans="1:13" s="234" customFormat="1" x14ac:dyDescent="0.25">
      <c r="A31" s="242">
        <v>42709</v>
      </c>
      <c r="B31" s="243">
        <v>160105419</v>
      </c>
      <c r="C31" s="106">
        <v>2</v>
      </c>
      <c r="D31" s="247">
        <v>145163</v>
      </c>
      <c r="E31" s="245">
        <v>160028231</v>
      </c>
      <c r="F31" s="244">
        <v>3</v>
      </c>
      <c r="G31" s="247">
        <v>234063</v>
      </c>
      <c r="H31" s="246"/>
      <c r="I31" s="246"/>
      <c r="J31" s="247"/>
      <c r="M31" s="239"/>
    </row>
    <row r="32" spans="1:13" s="234" customFormat="1" x14ac:dyDescent="0.25">
      <c r="A32" s="242">
        <v>42714</v>
      </c>
      <c r="B32" s="243">
        <v>160105912</v>
      </c>
      <c r="C32" s="106">
        <v>1</v>
      </c>
      <c r="D32" s="247">
        <v>68600</v>
      </c>
      <c r="E32" s="245"/>
      <c r="F32" s="244"/>
      <c r="G32" s="247"/>
      <c r="H32" s="246"/>
      <c r="I32" s="246"/>
      <c r="J32" s="247"/>
      <c r="M32" s="239"/>
    </row>
    <row r="33" spans="1:13" s="234" customFormat="1" x14ac:dyDescent="0.25">
      <c r="A33" s="242">
        <v>42720</v>
      </c>
      <c r="B33" s="243">
        <v>160106576</v>
      </c>
      <c r="C33" s="106">
        <v>29</v>
      </c>
      <c r="D33" s="247">
        <v>3047975</v>
      </c>
      <c r="E33" s="245">
        <v>160028452</v>
      </c>
      <c r="F33" s="244">
        <v>1</v>
      </c>
      <c r="G33" s="247">
        <v>127138</v>
      </c>
      <c r="H33" s="246"/>
      <c r="I33" s="246">
        <v>1500000</v>
      </c>
      <c r="J33" s="247" t="s">
        <v>88</v>
      </c>
      <c r="M33" s="239"/>
    </row>
    <row r="34" spans="1:13" s="234" customFormat="1" x14ac:dyDescent="0.25">
      <c r="A34" s="242">
        <v>42723</v>
      </c>
      <c r="B34" s="243">
        <v>160106866</v>
      </c>
      <c r="C34" s="106">
        <v>2</v>
      </c>
      <c r="D34" s="247">
        <v>252000</v>
      </c>
      <c r="E34" s="245">
        <v>160028527</v>
      </c>
      <c r="F34" s="244">
        <v>4</v>
      </c>
      <c r="G34" s="247">
        <v>440650</v>
      </c>
      <c r="H34" s="246"/>
      <c r="I34" s="246"/>
      <c r="J34" s="247"/>
      <c r="M34" s="239"/>
    </row>
    <row r="35" spans="1:13" s="234" customFormat="1" x14ac:dyDescent="0.25">
      <c r="A35" s="242">
        <v>42729</v>
      </c>
      <c r="B35" s="243">
        <v>160107391</v>
      </c>
      <c r="C35" s="106">
        <v>36</v>
      </c>
      <c r="D35" s="247">
        <v>4268775</v>
      </c>
      <c r="E35" s="245">
        <v>160028642</v>
      </c>
      <c r="F35" s="244">
        <v>3</v>
      </c>
      <c r="G35" s="247">
        <v>336438</v>
      </c>
      <c r="H35" s="246"/>
      <c r="I35" s="246">
        <v>2000000</v>
      </c>
      <c r="J35" s="247" t="s">
        <v>88</v>
      </c>
      <c r="M35" s="239"/>
    </row>
    <row r="36" spans="1:13" x14ac:dyDescent="0.25">
      <c r="A36" s="242">
        <v>42744</v>
      </c>
      <c r="B36" s="243">
        <v>170108477</v>
      </c>
      <c r="C36" s="106">
        <v>23</v>
      </c>
      <c r="D36" s="247">
        <v>2635413</v>
      </c>
      <c r="E36" s="245">
        <v>170028880</v>
      </c>
      <c r="F36" s="244">
        <v>8</v>
      </c>
      <c r="G36" s="247">
        <v>1065138</v>
      </c>
      <c r="H36" s="246"/>
      <c r="I36" s="246">
        <v>3150000</v>
      </c>
      <c r="J36" s="247" t="s">
        <v>84</v>
      </c>
      <c r="L36" s="18"/>
      <c r="M36" s="18"/>
    </row>
    <row r="37" spans="1:13" x14ac:dyDescent="0.25">
      <c r="A37" s="242">
        <v>42751</v>
      </c>
      <c r="B37" s="243">
        <v>170109006</v>
      </c>
      <c r="C37" s="106">
        <v>18</v>
      </c>
      <c r="D37" s="247">
        <v>1726550</v>
      </c>
      <c r="E37" s="245">
        <v>170028996</v>
      </c>
      <c r="F37" s="244">
        <v>3</v>
      </c>
      <c r="G37" s="247">
        <v>391125</v>
      </c>
      <c r="H37" s="246"/>
      <c r="I37" s="246">
        <v>1400000</v>
      </c>
      <c r="J37" s="247" t="s">
        <v>84</v>
      </c>
      <c r="L37" s="18"/>
    </row>
    <row r="38" spans="1:13" s="234" customFormat="1" x14ac:dyDescent="0.25">
      <c r="A38" s="242">
        <v>42755</v>
      </c>
      <c r="B38" s="243">
        <v>170109365</v>
      </c>
      <c r="C38" s="106">
        <v>7</v>
      </c>
      <c r="D38" s="247">
        <v>729138</v>
      </c>
      <c r="E38" s="245">
        <v>170029077</v>
      </c>
      <c r="F38" s="244">
        <v>4</v>
      </c>
      <c r="G38" s="247">
        <v>460075</v>
      </c>
      <c r="H38" s="246"/>
      <c r="I38" s="246">
        <v>500000</v>
      </c>
      <c r="J38" s="247" t="s">
        <v>84</v>
      </c>
      <c r="L38" s="239"/>
    </row>
    <row r="39" spans="1:13" s="234" customFormat="1" x14ac:dyDescent="0.25">
      <c r="A39" s="242">
        <v>42760</v>
      </c>
      <c r="B39" s="243">
        <v>170109820</v>
      </c>
      <c r="C39" s="106">
        <v>74</v>
      </c>
      <c r="D39" s="247">
        <v>7239488</v>
      </c>
      <c r="E39" s="245">
        <v>170029180</v>
      </c>
      <c r="F39" s="244">
        <v>4</v>
      </c>
      <c r="G39" s="247">
        <v>543375</v>
      </c>
      <c r="H39" s="246"/>
      <c r="I39" s="246">
        <v>2000000</v>
      </c>
      <c r="J39" s="247" t="s">
        <v>84</v>
      </c>
      <c r="L39" s="239"/>
    </row>
    <row r="40" spans="1:13" s="234" customFormat="1" x14ac:dyDescent="0.25">
      <c r="A40" s="242">
        <v>42770</v>
      </c>
      <c r="B40" s="243">
        <v>170110975</v>
      </c>
      <c r="C40" s="106">
        <v>129</v>
      </c>
      <c r="D40" s="247">
        <v>13124825</v>
      </c>
      <c r="E40" s="245">
        <v>170029460</v>
      </c>
      <c r="F40" s="244">
        <v>19</v>
      </c>
      <c r="G40" s="247">
        <v>1933488</v>
      </c>
      <c r="H40" s="246"/>
      <c r="I40" s="246">
        <v>4031700</v>
      </c>
      <c r="J40" s="247" t="s">
        <v>79</v>
      </c>
      <c r="L40" s="239"/>
    </row>
    <row r="41" spans="1:13" s="234" customFormat="1" x14ac:dyDescent="0.25">
      <c r="A41" s="242">
        <v>42781</v>
      </c>
      <c r="B41" s="243">
        <v>170112494</v>
      </c>
      <c r="C41" s="106">
        <v>117</v>
      </c>
      <c r="D41" s="247">
        <v>12577950</v>
      </c>
      <c r="E41" s="245">
        <v>170029769</v>
      </c>
      <c r="F41" s="244">
        <v>33</v>
      </c>
      <c r="G41" s="247">
        <v>3674388</v>
      </c>
      <c r="H41" s="246"/>
      <c r="I41" s="246">
        <v>9450438</v>
      </c>
      <c r="J41" s="247" t="s">
        <v>100</v>
      </c>
      <c r="L41" s="239"/>
    </row>
    <row r="42" spans="1:13" s="234" customFormat="1" x14ac:dyDescent="0.25">
      <c r="A42" s="242">
        <v>42791</v>
      </c>
      <c r="B42" s="243">
        <v>170113755</v>
      </c>
      <c r="C42" s="106">
        <v>85</v>
      </c>
      <c r="D42" s="247">
        <v>8831288</v>
      </c>
      <c r="E42" s="245">
        <v>170030154</v>
      </c>
      <c r="F42" s="244">
        <v>33</v>
      </c>
      <c r="G42" s="247">
        <v>3634400</v>
      </c>
      <c r="H42" s="246"/>
      <c r="I42" s="246">
        <v>8943550</v>
      </c>
      <c r="J42" s="247" t="s">
        <v>100</v>
      </c>
      <c r="L42" s="239"/>
    </row>
    <row r="43" spans="1:13" s="234" customFormat="1" x14ac:dyDescent="0.25">
      <c r="A43" s="242"/>
      <c r="B43" s="243"/>
      <c r="C43" s="106"/>
      <c r="D43" s="247"/>
      <c r="E43" s="245">
        <v>170030670</v>
      </c>
      <c r="F43" s="244">
        <v>20</v>
      </c>
      <c r="G43" s="247">
        <v>2153288</v>
      </c>
      <c r="H43" s="246"/>
      <c r="I43" s="246">
        <v>6678000</v>
      </c>
      <c r="J43" s="247" t="s">
        <v>100</v>
      </c>
      <c r="L43" s="239"/>
    </row>
    <row r="44" spans="1:13" s="234" customFormat="1" x14ac:dyDescent="0.25">
      <c r="A44" s="242">
        <v>42800</v>
      </c>
      <c r="B44" s="243">
        <v>170115228</v>
      </c>
      <c r="C44" s="106">
        <v>59</v>
      </c>
      <c r="D44" s="247">
        <v>6076613</v>
      </c>
      <c r="E44" s="245">
        <v>170031211</v>
      </c>
      <c r="F44" s="244">
        <v>17</v>
      </c>
      <c r="G44" s="247">
        <v>1720250</v>
      </c>
      <c r="H44" s="246"/>
      <c r="I44" s="246">
        <v>4356363</v>
      </c>
      <c r="J44" s="247" t="s">
        <v>100</v>
      </c>
      <c r="L44" s="239"/>
    </row>
    <row r="45" spans="1:13" s="234" customFormat="1" x14ac:dyDescent="0.25">
      <c r="A45" s="236">
        <v>42815</v>
      </c>
      <c r="B45" s="235">
        <v>170117429</v>
      </c>
      <c r="C45" s="12">
        <v>75</v>
      </c>
      <c r="D45" s="237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9"/>
    </row>
    <row r="46" spans="1:13" s="234" customFormat="1" x14ac:dyDescent="0.25">
      <c r="A46" s="236"/>
      <c r="B46" s="235"/>
      <c r="C46" s="12"/>
      <c r="D46" s="237"/>
      <c r="E46" s="101"/>
      <c r="F46" s="147"/>
      <c r="G46" s="34"/>
      <c r="H46" s="102"/>
      <c r="I46" s="102">
        <v>4000000</v>
      </c>
      <c r="J46" s="34" t="s">
        <v>17</v>
      </c>
      <c r="L46" s="239"/>
    </row>
    <row r="47" spans="1:13" s="234" customFormat="1" x14ac:dyDescent="0.25">
      <c r="A47" s="236"/>
      <c r="B47" s="235"/>
      <c r="C47" s="12"/>
      <c r="D47" s="237"/>
      <c r="E47" s="101"/>
      <c r="F47" s="147"/>
      <c r="G47" s="34"/>
      <c r="H47" s="102"/>
      <c r="I47" s="102">
        <v>1100000</v>
      </c>
      <c r="J47" s="237" t="s">
        <v>17</v>
      </c>
      <c r="L47" s="239"/>
    </row>
    <row r="48" spans="1:13" s="234" customFormat="1" x14ac:dyDescent="0.25">
      <c r="A48" s="236"/>
      <c r="B48" s="235"/>
      <c r="C48" s="12"/>
      <c r="D48" s="237"/>
      <c r="E48" s="101"/>
      <c r="F48" s="147"/>
      <c r="G48" s="34"/>
      <c r="H48" s="102"/>
      <c r="I48" s="102">
        <v>713600</v>
      </c>
      <c r="J48" s="34" t="s">
        <v>60</v>
      </c>
      <c r="L48" s="239"/>
    </row>
    <row r="49" spans="1:12" s="234" customFormat="1" x14ac:dyDescent="0.25">
      <c r="A49" s="236"/>
      <c r="B49" s="235"/>
      <c r="C49" s="12"/>
      <c r="D49" s="237"/>
      <c r="E49" s="101"/>
      <c r="F49" s="147"/>
      <c r="G49" s="34"/>
      <c r="H49" s="102"/>
      <c r="I49" s="102"/>
      <c r="J49" s="34"/>
      <c r="L49" s="239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18" t="s">
        <v>12</v>
      </c>
      <c r="H53" s="318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18" t="s">
        <v>13</v>
      </c>
      <c r="H54" s="318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18" t="s">
        <v>14</v>
      </c>
      <c r="H55" s="318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18" t="s">
        <v>15</v>
      </c>
      <c r="H56" s="318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18" t="s">
        <v>16</v>
      </c>
      <c r="H57" s="318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18" t="s">
        <v>5</v>
      </c>
      <c r="H58" s="318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18" t="s">
        <v>32</v>
      </c>
      <c r="H59" s="318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170</v>
      </c>
      <c r="D1" s="218"/>
      <c r="E1" s="218"/>
      <c r="F1" s="319" t="s">
        <v>22</v>
      </c>
      <c r="G1" s="319"/>
      <c r="H1" s="319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19" t="s">
        <v>21</v>
      </c>
      <c r="G2" s="319"/>
      <c r="H2" s="319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86"/>
      <c r="G3" s="286"/>
      <c r="H3" s="28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64" t="s">
        <v>5</v>
      </c>
      <c r="J6" s="324" t="s">
        <v>6</v>
      </c>
      <c r="L6" s="219"/>
      <c r="M6" s="219"/>
      <c r="N6" s="219"/>
      <c r="O6" s="219"/>
      <c r="P6" s="219"/>
      <c r="Q6" s="219"/>
    </row>
    <row r="7" spans="1:17" x14ac:dyDescent="0.25">
      <c r="A7" s="321"/>
      <c r="B7" s="287" t="s">
        <v>7</v>
      </c>
      <c r="C7" s="289" t="s">
        <v>8</v>
      </c>
      <c r="D7" s="288" t="s">
        <v>9</v>
      </c>
      <c r="E7" s="287" t="s">
        <v>10</v>
      </c>
      <c r="F7" s="289" t="s">
        <v>8</v>
      </c>
      <c r="G7" s="288" t="s">
        <v>9</v>
      </c>
      <c r="H7" s="322"/>
      <c r="I7" s="364"/>
      <c r="J7" s="324"/>
    </row>
    <row r="8" spans="1:17" x14ac:dyDescent="0.25">
      <c r="A8" s="242">
        <v>42775</v>
      </c>
      <c r="B8" s="44">
        <v>170111692</v>
      </c>
      <c r="C8" s="83">
        <v>3</v>
      </c>
      <c r="D8" s="45">
        <v>300475</v>
      </c>
      <c r="E8" s="243"/>
      <c r="F8" s="248"/>
      <c r="G8" s="244"/>
      <c r="H8" s="246"/>
      <c r="I8" s="246"/>
      <c r="J8" s="247"/>
    </row>
    <row r="9" spans="1:17" x14ac:dyDescent="0.25">
      <c r="A9" s="242">
        <v>42781</v>
      </c>
      <c r="B9" s="44">
        <v>170112518</v>
      </c>
      <c r="C9" s="83">
        <v>42</v>
      </c>
      <c r="D9" s="51">
        <v>4334225</v>
      </c>
      <c r="E9" s="245"/>
      <c r="F9" s="248"/>
      <c r="G9" s="247"/>
      <c r="H9" s="246"/>
      <c r="I9" s="246"/>
      <c r="J9" s="247"/>
    </row>
    <row r="10" spans="1:17" x14ac:dyDescent="0.25">
      <c r="A10" s="242">
        <v>42782</v>
      </c>
      <c r="B10" s="44"/>
      <c r="C10" s="83"/>
      <c r="D10" s="51"/>
      <c r="E10" s="243">
        <v>170029817</v>
      </c>
      <c r="F10" s="248">
        <v>6</v>
      </c>
      <c r="G10" s="247">
        <v>578113</v>
      </c>
      <c r="H10" s="246"/>
      <c r="I10" s="246">
        <v>4056588</v>
      </c>
      <c r="J10" s="247" t="s">
        <v>100</v>
      </c>
    </row>
    <row r="11" spans="1:17" x14ac:dyDescent="0.25">
      <c r="A11" s="242">
        <v>42784</v>
      </c>
      <c r="B11" s="44">
        <v>170112934</v>
      </c>
      <c r="C11" s="83">
        <v>11</v>
      </c>
      <c r="D11" s="51">
        <v>1375150</v>
      </c>
      <c r="E11" s="245"/>
      <c r="F11" s="248"/>
      <c r="G11" s="247"/>
      <c r="H11" s="246"/>
      <c r="I11" s="246">
        <v>1375149</v>
      </c>
      <c r="J11" s="247" t="s">
        <v>100</v>
      </c>
    </row>
    <row r="12" spans="1:17" x14ac:dyDescent="0.25">
      <c r="A12" s="242">
        <v>42794</v>
      </c>
      <c r="B12" s="44">
        <v>170114269</v>
      </c>
      <c r="C12" s="83">
        <v>26</v>
      </c>
      <c r="D12" s="51">
        <v>2667088</v>
      </c>
      <c r="E12" s="245">
        <v>170030277</v>
      </c>
      <c r="F12" s="248">
        <v>7</v>
      </c>
      <c r="G12" s="247">
        <v>557900</v>
      </c>
      <c r="H12" s="246"/>
      <c r="I12" s="246">
        <v>2109188</v>
      </c>
      <c r="J12" s="247" t="s">
        <v>100</v>
      </c>
    </row>
    <row r="13" spans="1:17" x14ac:dyDescent="0.25">
      <c r="A13" s="242">
        <v>42797</v>
      </c>
      <c r="B13" s="243">
        <v>170114689</v>
      </c>
      <c r="C13" s="249">
        <v>25</v>
      </c>
      <c r="D13" s="247">
        <v>2465838</v>
      </c>
      <c r="E13" s="245">
        <v>170030433</v>
      </c>
      <c r="F13" s="248">
        <v>7</v>
      </c>
      <c r="G13" s="247">
        <v>817513</v>
      </c>
      <c r="H13" s="246"/>
      <c r="I13" s="246">
        <v>1648325</v>
      </c>
      <c r="J13" s="247" t="s">
        <v>100</v>
      </c>
    </row>
    <row r="14" spans="1:17" x14ac:dyDescent="0.25">
      <c r="A14" s="242">
        <v>42801</v>
      </c>
      <c r="B14" s="243">
        <v>170115314</v>
      </c>
      <c r="C14" s="249">
        <v>37</v>
      </c>
      <c r="D14" s="247">
        <v>4280063</v>
      </c>
      <c r="E14" s="245">
        <v>170030531</v>
      </c>
      <c r="F14" s="248">
        <v>6</v>
      </c>
      <c r="G14" s="247">
        <v>733425</v>
      </c>
      <c r="H14" s="246"/>
      <c r="I14" s="246">
        <v>3546638</v>
      </c>
      <c r="J14" s="247" t="s">
        <v>100</v>
      </c>
    </row>
    <row r="15" spans="1:17" x14ac:dyDescent="0.25">
      <c r="A15" s="242">
        <v>42802</v>
      </c>
      <c r="B15" s="243">
        <v>170115459</v>
      </c>
      <c r="C15" s="248">
        <v>15</v>
      </c>
      <c r="D15" s="247">
        <v>1846075</v>
      </c>
      <c r="E15" s="245"/>
      <c r="F15" s="248"/>
      <c r="G15" s="247"/>
      <c r="H15" s="246"/>
      <c r="I15" s="246">
        <v>1846075</v>
      </c>
      <c r="J15" s="247" t="s">
        <v>100</v>
      </c>
    </row>
    <row r="16" spans="1:17" x14ac:dyDescent="0.25">
      <c r="A16" s="242">
        <v>42803</v>
      </c>
      <c r="B16" s="243">
        <v>170115569</v>
      </c>
      <c r="C16" s="248">
        <v>3</v>
      </c>
      <c r="D16" s="247">
        <v>430063</v>
      </c>
      <c r="E16" s="245"/>
      <c r="F16" s="248"/>
      <c r="G16" s="247"/>
      <c r="H16" s="246"/>
      <c r="I16" s="246">
        <v>430063</v>
      </c>
      <c r="J16" s="247" t="s">
        <v>100</v>
      </c>
    </row>
    <row r="17" spans="1:17" x14ac:dyDescent="0.25">
      <c r="A17" s="242">
        <v>42806</v>
      </c>
      <c r="B17" s="243">
        <v>170116185</v>
      </c>
      <c r="C17" s="248">
        <v>58</v>
      </c>
      <c r="D17" s="247">
        <v>6574663</v>
      </c>
      <c r="E17" s="245">
        <v>170030869</v>
      </c>
      <c r="F17" s="248">
        <v>14</v>
      </c>
      <c r="G17" s="247">
        <v>1511388</v>
      </c>
      <c r="H17" s="246"/>
      <c r="I17" s="246">
        <v>5063275</v>
      </c>
      <c r="J17" s="247" t="s">
        <v>100</v>
      </c>
    </row>
    <row r="18" spans="1:17" x14ac:dyDescent="0.25">
      <c r="A18" s="299">
        <v>42811</v>
      </c>
      <c r="B18" s="300">
        <v>170116921</v>
      </c>
      <c r="C18" s="302">
        <v>6</v>
      </c>
      <c r="D18" s="108">
        <v>568225</v>
      </c>
      <c r="E18" s="303"/>
      <c r="F18" s="302"/>
      <c r="G18" s="108"/>
      <c r="H18" s="304"/>
      <c r="I18" s="304">
        <v>500300</v>
      </c>
      <c r="J18" s="108" t="s">
        <v>171</v>
      </c>
    </row>
    <row r="19" spans="1:17" x14ac:dyDescent="0.25">
      <c r="A19" s="299">
        <v>42816</v>
      </c>
      <c r="B19" s="300">
        <v>170117541</v>
      </c>
      <c r="C19" s="302">
        <v>50</v>
      </c>
      <c r="D19" s="108">
        <v>5275113</v>
      </c>
      <c r="E19" s="303"/>
      <c r="F19" s="302"/>
      <c r="G19" s="108"/>
      <c r="H19" s="304"/>
      <c r="I19" s="304">
        <v>5343000</v>
      </c>
      <c r="J19" s="108" t="s">
        <v>80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276</v>
      </c>
      <c r="D30" s="225">
        <f>SUM(D8:D29)</f>
        <v>30116978</v>
      </c>
      <c r="E30" s="224" t="s">
        <v>11</v>
      </c>
      <c r="F30" s="233">
        <f>SUM(F8:F29)</f>
        <v>40</v>
      </c>
      <c r="G30" s="225">
        <f>SUM(G8:G29)</f>
        <v>4198339</v>
      </c>
      <c r="H30" s="233">
        <f>SUM(H8:H29)</f>
        <v>0</v>
      </c>
      <c r="I30" s="233">
        <f>SUM(I8:I29)</f>
        <v>25918601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18" t="s">
        <v>12</v>
      </c>
      <c r="H32" s="318"/>
      <c r="I32" s="237"/>
      <c r="J32" s="228">
        <f>SUM(D8:D29)</f>
        <v>30116978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18" t="s">
        <v>13</v>
      </c>
      <c r="H33" s="318"/>
      <c r="I33" s="238"/>
      <c r="J33" s="228">
        <f>SUM(G8:G29)</f>
        <v>4198339</v>
      </c>
    </row>
    <row r="34" spans="1:10" x14ac:dyDescent="0.25">
      <c r="A34" s="229"/>
      <c r="B34" s="238"/>
      <c r="C34" s="241"/>
      <c r="D34" s="237"/>
      <c r="E34" s="238"/>
      <c r="F34" s="241"/>
      <c r="G34" s="318" t="s">
        <v>14</v>
      </c>
      <c r="H34" s="318"/>
      <c r="I34" s="230"/>
      <c r="J34" s="230">
        <f>J32-J33</f>
        <v>25918639</v>
      </c>
    </row>
    <row r="35" spans="1:10" x14ac:dyDescent="0.25">
      <c r="A35" s="236"/>
      <c r="B35" s="231"/>
      <c r="C35" s="241"/>
      <c r="D35" s="232"/>
      <c r="E35" s="238"/>
      <c r="F35" s="241"/>
      <c r="G35" s="318" t="s">
        <v>15</v>
      </c>
      <c r="H35" s="318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18" t="s">
        <v>16</v>
      </c>
      <c r="H36" s="318"/>
      <c r="I36" s="238"/>
      <c r="J36" s="228">
        <f>J34+J35</f>
        <v>25918639</v>
      </c>
    </row>
    <row r="37" spans="1:10" x14ac:dyDescent="0.25">
      <c r="A37" s="236"/>
      <c r="B37" s="231"/>
      <c r="C37" s="241"/>
      <c r="D37" s="232"/>
      <c r="E37" s="238"/>
      <c r="F37" s="241"/>
      <c r="G37" s="318" t="s">
        <v>5</v>
      </c>
      <c r="H37" s="318"/>
      <c r="I37" s="238"/>
      <c r="J37" s="228">
        <f>SUM(I8:I29)</f>
        <v>25918601</v>
      </c>
    </row>
    <row r="38" spans="1:10" x14ac:dyDescent="0.25">
      <c r="A38" s="236"/>
      <c r="B38" s="231"/>
      <c r="C38" s="241"/>
      <c r="D38" s="232"/>
      <c r="E38" s="238"/>
      <c r="F38" s="241"/>
      <c r="G38" s="318" t="s">
        <v>32</v>
      </c>
      <c r="H38" s="318"/>
      <c r="I38" s="235" t="str">
        <f>IF(J38&gt;0,"SALDO",IF(J38&lt;0,"PIUTANG",IF(J38=0,"LUNAS")))</f>
        <v>PIUTANG</v>
      </c>
      <c r="J38" s="228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R80"/>
  <sheetViews>
    <sheetView workbookViewId="0">
      <pane ySplit="7" topLeftCell="A61" activePane="bottomLeft" state="frozen"/>
      <selection pane="bottomLeft" activeCell="D69" sqref="D69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19" t="s">
        <v>22</v>
      </c>
      <c r="G1" s="319"/>
      <c r="H1" s="319"/>
      <c r="I1" s="42" t="s">
        <v>20</v>
      </c>
      <c r="J1" s="20"/>
      <c r="L1" s="279">
        <f>SUM(D57:D62)</f>
        <v>4704527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J80*-1</f>
        <v>3827489</v>
      </c>
      <c r="J2" s="20"/>
      <c r="L2" s="279">
        <f>SUM(G57:G62)</f>
        <v>349126</v>
      </c>
    </row>
    <row r="3" spans="1:18" s="234" customFormat="1" x14ac:dyDescent="0.25">
      <c r="A3" s="218" t="s">
        <v>118</v>
      </c>
      <c r="B3" s="218"/>
      <c r="C3" s="222" t="s">
        <v>187</v>
      </c>
      <c r="D3" s="218"/>
      <c r="E3" s="218"/>
      <c r="F3" s="266"/>
      <c r="G3" s="266"/>
      <c r="H3" s="266"/>
      <c r="I3" s="220"/>
      <c r="J3" s="218"/>
      <c r="K3" s="219"/>
      <c r="L3" s="279">
        <f>L1-L2</f>
        <v>4355401</v>
      </c>
      <c r="M3" s="219"/>
      <c r="N3" s="219">
        <f>I2-L3</f>
        <v>-527912</v>
      </c>
      <c r="O3" s="219"/>
      <c r="P3" s="219"/>
      <c r="Q3" s="219"/>
      <c r="R3" s="219"/>
    </row>
    <row r="5" spans="1:18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</row>
    <row r="6" spans="1:18" x14ac:dyDescent="0.25">
      <c r="A6" s="325" t="s">
        <v>2</v>
      </c>
      <c r="B6" s="322" t="s">
        <v>3</v>
      </c>
      <c r="C6" s="322"/>
      <c r="D6" s="322"/>
      <c r="E6" s="322"/>
      <c r="F6" s="322"/>
      <c r="G6" s="322"/>
      <c r="H6" s="326" t="s">
        <v>4</v>
      </c>
      <c r="I6" s="323" t="s">
        <v>5</v>
      </c>
      <c r="J6" s="324" t="s">
        <v>6</v>
      </c>
    </row>
    <row r="7" spans="1:18" x14ac:dyDescent="0.25">
      <c r="A7" s="325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6"/>
      <c r="I7" s="323"/>
      <c r="J7" s="324"/>
    </row>
    <row r="8" spans="1:18" s="234" customFormat="1" ht="15.75" customHeight="1" x14ac:dyDescent="0.25">
      <c r="A8" s="161">
        <v>43129</v>
      </c>
      <c r="B8" s="243">
        <v>180152628</v>
      </c>
      <c r="C8" s="248">
        <v>4</v>
      </c>
      <c r="D8" s="247">
        <v>395325</v>
      </c>
      <c r="E8" s="245"/>
      <c r="F8" s="248"/>
      <c r="G8" s="247"/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</row>
    <row r="9" spans="1:18" s="234" customFormat="1" ht="15.75" customHeight="1" x14ac:dyDescent="0.25">
      <c r="A9" s="161">
        <v>43130</v>
      </c>
      <c r="B9" s="243">
        <v>180152708</v>
      </c>
      <c r="C9" s="248">
        <v>1</v>
      </c>
      <c r="D9" s="247">
        <v>101938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</row>
    <row r="10" spans="1:18" s="234" customFormat="1" ht="15.75" customHeight="1" x14ac:dyDescent="0.25">
      <c r="A10" s="161">
        <v>43132</v>
      </c>
      <c r="B10" s="243">
        <v>180152875</v>
      </c>
      <c r="C10" s="248">
        <v>9</v>
      </c>
      <c r="D10" s="247">
        <v>1031888</v>
      </c>
      <c r="E10" s="245">
        <v>180040150</v>
      </c>
      <c r="F10" s="248">
        <v>1</v>
      </c>
      <c r="G10" s="247">
        <v>103075</v>
      </c>
      <c r="H10" s="246"/>
      <c r="I10" s="246"/>
      <c r="J10" s="247"/>
      <c r="K10" s="219"/>
      <c r="L10" s="219"/>
      <c r="M10" s="219"/>
      <c r="N10" s="219"/>
      <c r="O10" s="219"/>
      <c r="P10" s="219"/>
      <c r="Q10" s="219"/>
      <c r="R10" s="219"/>
    </row>
    <row r="11" spans="1:18" s="234" customFormat="1" ht="15.75" customHeight="1" x14ac:dyDescent="0.25">
      <c r="A11" s="161">
        <v>43133</v>
      </c>
      <c r="B11" s="243">
        <v>180152945</v>
      </c>
      <c r="C11" s="248">
        <v>7</v>
      </c>
      <c r="D11" s="247">
        <v>835800</v>
      </c>
      <c r="E11" s="245"/>
      <c r="F11" s="248"/>
      <c r="G11" s="247"/>
      <c r="H11" s="246"/>
      <c r="I11" s="246"/>
      <c r="J11" s="247"/>
      <c r="K11" s="219"/>
      <c r="L11" s="219"/>
      <c r="M11" s="219"/>
      <c r="N11" s="219"/>
      <c r="O11" s="219"/>
      <c r="P11" s="219"/>
      <c r="Q11" s="219"/>
      <c r="R11" s="219"/>
    </row>
    <row r="12" spans="1:18" s="234" customFormat="1" ht="15.75" customHeight="1" x14ac:dyDescent="0.25">
      <c r="A12" s="161">
        <v>43133</v>
      </c>
      <c r="B12" s="243">
        <v>180152947</v>
      </c>
      <c r="C12" s="248">
        <v>1</v>
      </c>
      <c r="D12" s="247">
        <v>98613</v>
      </c>
      <c r="E12" s="245"/>
      <c r="F12" s="248"/>
      <c r="G12" s="247"/>
      <c r="H12" s="246"/>
      <c r="I12" s="246"/>
      <c r="J12" s="247"/>
      <c r="K12" s="219"/>
      <c r="L12" s="219"/>
      <c r="M12" s="219"/>
      <c r="N12" s="219"/>
      <c r="O12" s="219"/>
      <c r="P12" s="219"/>
      <c r="Q12" s="219"/>
      <c r="R12" s="219"/>
    </row>
    <row r="13" spans="1:18" s="234" customFormat="1" ht="15.75" customHeight="1" x14ac:dyDescent="0.25">
      <c r="A13" s="161">
        <v>43134</v>
      </c>
      <c r="B13" s="243">
        <v>180153020</v>
      </c>
      <c r="C13" s="248">
        <v>5</v>
      </c>
      <c r="D13" s="247">
        <v>616700</v>
      </c>
      <c r="E13" s="245"/>
      <c r="F13" s="248"/>
      <c r="G13" s="247"/>
      <c r="H13" s="246"/>
      <c r="I13" s="246">
        <v>2977189</v>
      </c>
      <c r="J13" s="247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4" customFormat="1" ht="15.75" customHeight="1" x14ac:dyDescent="0.25">
      <c r="A14" s="161">
        <v>43136</v>
      </c>
      <c r="B14" s="243">
        <v>180153199</v>
      </c>
      <c r="C14" s="248">
        <v>8</v>
      </c>
      <c r="D14" s="247">
        <v>771575</v>
      </c>
      <c r="E14" s="245">
        <v>180040212</v>
      </c>
      <c r="F14" s="248">
        <v>5</v>
      </c>
      <c r="G14" s="247">
        <v>616700</v>
      </c>
      <c r="H14" s="246"/>
      <c r="I14" s="246"/>
      <c r="J14" s="247"/>
      <c r="K14" s="219"/>
      <c r="L14" s="219"/>
      <c r="M14" s="219"/>
      <c r="N14" s="219"/>
      <c r="O14" s="219"/>
      <c r="P14" s="219"/>
      <c r="Q14" s="219"/>
      <c r="R14" s="219"/>
    </row>
    <row r="15" spans="1:18" s="234" customFormat="1" ht="15.75" customHeight="1" x14ac:dyDescent="0.25">
      <c r="A15" s="161">
        <v>43136</v>
      </c>
      <c r="B15" s="243">
        <v>180153204</v>
      </c>
      <c r="C15" s="248">
        <v>1</v>
      </c>
      <c r="D15" s="247">
        <v>95725</v>
      </c>
      <c r="E15" s="245"/>
      <c r="F15" s="248"/>
      <c r="G15" s="247"/>
      <c r="H15" s="246"/>
      <c r="I15" s="246"/>
      <c r="J15" s="247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4" customFormat="1" ht="15.75" customHeight="1" x14ac:dyDescent="0.25">
      <c r="A16" s="161">
        <v>43136</v>
      </c>
      <c r="B16" s="243">
        <v>180153210</v>
      </c>
      <c r="C16" s="248">
        <v>5</v>
      </c>
      <c r="D16" s="247">
        <v>408100</v>
      </c>
      <c r="E16" s="245"/>
      <c r="F16" s="248"/>
      <c r="G16" s="247"/>
      <c r="H16" s="246"/>
      <c r="I16" s="246"/>
      <c r="J16" s="247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4" customFormat="1" ht="15.75" customHeight="1" x14ac:dyDescent="0.25">
      <c r="A17" s="161">
        <v>43137</v>
      </c>
      <c r="B17" s="243">
        <v>180153271</v>
      </c>
      <c r="C17" s="248">
        <v>2</v>
      </c>
      <c r="D17" s="247">
        <v>180075</v>
      </c>
      <c r="E17" s="245"/>
      <c r="F17" s="248"/>
      <c r="G17" s="247"/>
      <c r="H17" s="246"/>
      <c r="I17" s="246"/>
      <c r="J17" s="247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4" customFormat="1" ht="15.75" customHeight="1" x14ac:dyDescent="0.25">
      <c r="A18" s="161">
        <v>43138</v>
      </c>
      <c r="B18" s="243">
        <v>180153354</v>
      </c>
      <c r="C18" s="248">
        <v>1</v>
      </c>
      <c r="D18" s="247">
        <v>74288</v>
      </c>
      <c r="E18" s="245"/>
      <c r="F18" s="248"/>
      <c r="G18" s="247"/>
      <c r="H18" s="246"/>
      <c r="I18" s="246"/>
      <c r="J18" s="247"/>
      <c r="K18" s="219"/>
      <c r="L18" s="219"/>
      <c r="M18" s="219"/>
      <c r="N18" s="219"/>
      <c r="O18" s="219"/>
      <c r="P18" s="219"/>
      <c r="Q18" s="219"/>
      <c r="R18" s="219"/>
    </row>
    <row r="19" spans="1:18" s="234" customFormat="1" ht="15.75" customHeight="1" x14ac:dyDescent="0.25">
      <c r="A19" s="161">
        <v>43139</v>
      </c>
      <c r="B19" s="243">
        <v>180153457</v>
      </c>
      <c r="C19" s="248">
        <v>8</v>
      </c>
      <c r="D19" s="247">
        <v>737450</v>
      </c>
      <c r="E19" s="245"/>
      <c r="F19" s="248"/>
      <c r="G19" s="247"/>
      <c r="H19" s="246"/>
      <c r="I19" s="246"/>
      <c r="J19" s="247"/>
      <c r="K19" s="219"/>
      <c r="L19" s="219"/>
      <c r="M19" s="219"/>
      <c r="N19" s="219"/>
      <c r="O19" s="219"/>
      <c r="P19" s="219"/>
      <c r="Q19" s="219"/>
      <c r="R19" s="219"/>
    </row>
    <row r="20" spans="1:18" s="234" customFormat="1" ht="15.75" customHeight="1" x14ac:dyDescent="0.25">
      <c r="A20" s="161">
        <v>43140</v>
      </c>
      <c r="B20" s="243">
        <v>180153543</v>
      </c>
      <c r="C20" s="248">
        <v>13</v>
      </c>
      <c r="D20" s="247">
        <v>1365088</v>
      </c>
      <c r="E20" s="245">
        <v>180040279</v>
      </c>
      <c r="F20" s="248">
        <v>1</v>
      </c>
      <c r="G20" s="247">
        <v>95025</v>
      </c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</row>
    <row r="21" spans="1:18" s="234" customFormat="1" ht="15.75" customHeight="1" x14ac:dyDescent="0.25">
      <c r="A21" s="161">
        <v>43141</v>
      </c>
      <c r="B21" s="243">
        <v>180153639</v>
      </c>
      <c r="C21" s="248">
        <v>5</v>
      </c>
      <c r="D21" s="247">
        <v>742000</v>
      </c>
      <c r="E21" s="245">
        <v>180040309</v>
      </c>
      <c r="F21" s="248">
        <v>1</v>
      </c>
      <c r="G21" s="247">
        <v>121450</v>
      </c>
      <c r="H21" s="246"/>
      <c r="I21" s="246">
        <v>3541126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4" customFormat="1" ht="15.75" customHeight="1" x14ac:dyDescent="0.25">
      <c r="A22" s="161">
        <v>43143</v>
      </c>
      <c r="B22" s="243">
        <v>180153781</v>
      </c>
      <c r="C22" s="248">
        <v>28</v>
      </c>
      <c r="D22" s="247">
        <v>2928713</v>
      </c>
      <c r="E22" s="245"/>
      <c r="F22" s="248"/>
      <c r="G22" s="247"/>
      <c r="H22" s="246"/>
      <c r="I22" s="246"/>
      <c r="J22" s="247"/>
      <c r="K22" s="219"/>
      <c r="L22" s="219"/>
      <c r="M22" s="219"/>
      <c r="N22" s="219"/>
      <c r="O22" s="219"/>
      <c r="P22" s="219"/>
      <c r="Q22" s="219"/>
      <c r="R22" s="219"/>
    </row>
    <row r="23" spans="1:18" s="234" customFormat="1" ht="15.75" customHeight="1" x14ac:dyDescent="0.25">
      <c r="A23" s="161">
        <v>43143</v>
      </c>
      <c r="B23" s="243">
        <v>180153799</v>
      </c>
      <c r="C23" s="248">
        <v>1</v>
      </c>
      <c r="D23" s="247">
        <v>100538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</row>
    <row r="24" spans="1:18" s="234" customFormat="1" ht="15.75" customHeight="1" x14ac:dyDescent="0.25">
      <c r="A24" s="161">
        <v>43144</v>
      </c>
      <c r="B24" s="243">
        <v>180153925</v>
      </c>
      <c r="C24" s="248">
        <v>9</v>
      </c>
      <c r="D24" s="247">
        <v>984550</v>
      </c>
      <c r="E24" s="245">
        <v>180040385</v>
      </c>
      <c r="F24" s="248">
        <v>1</v>
      </c>
      <c r="G24" s="247">
        <v>118650</v>
      </c>
      <c r="H24" s="246"/>
      <c r="I24" s="246"/>
      <c r="J24" s="247"/>
      <c r="K24" s="219"/>
      <c r="L24" s="219"/>
      <c r="M24" s="219"/>
      <c r="N24" s="219"/>
      <c r="O24" s="219"/>
      <c r="P24" s="219"/>
      <c r="Q24" s="219"/>
      <c r="R24" s="219"/>
    </row>
    <row r="25" spans="1:18" s="234" customFormat="1" ht="15.75" customHeight="1" x14ac:dyDescent="0.25">
      <c r="A25" s="161">
        <v>43145</v>
      </c>
      <c r="B25" s="243">
        <v>180154014</v>
      </c>
      <c r="C25" s="248">
        <v>5</v>
      </c>
      <c r="D25" s="247">
        <v>557550</v>
      </c>
      <c r="E25" s="245">
        <v>180040404</v>
      </c>
      <c r="F25" s="248">
        <v>2</v>
      </c>
      <c r="G25" s="247">
        <v>265738</v>
      </c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</row>
    <row r="26" spans="1:18" s="234" customFormat="1" ht="15.75" customHeight="1" x14ac:dyDescent="0.25">
      <c r="A26" s="161">
        <v>43145</v>
      </c>
      <c r="B26" s="243">
        <v>180154037</v>
      </c>
      <c r="C26" s="248">
        <v>2</v>
      </c>
      <c r="D26" s="247">
        <v>207113</v>
      </c>
      <c r="E26" s="245"/>
      <c r="F26" s="248"/>
      <c r="G26" s="247"/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</row>
    <row r="27" spans="1:18" s="234" customFormat="1" ht="15.75" customHeight="1" x14ac:dyDescent="0.25">
      <c r="A27" s="161">
        <v>43146</v>
      </c>
      <c r="B27" s="243">
        <v>180154101</v>
      </c>
      <c r="C27" s="248">
        <v>8</v>
      </c>
      <c r="D27" s="247">
        <v>798788</v>
      </c>
      <c r="E27" s="245"/>
      <c r="F27" s="248"/>
      <c r="G27" s="247"/>
      <c r="H27" s="246"/>
      <c r="I27" s="246"/>
      <c r="J27" s="247"/>
      <c r="K27" s="219"/>
      <c r="L27" s="219"/>
      <c r="M27" s="219"/>
      <c r="N27" s="219"/>
      <c r="O27" s="219"/>
      <c r="P27" s="219"/>
      <c r="Q27" s="219"/>
      <c r="R27" s="219"/>
    </row>
    <row r="28" spans="1:18" s="234" customFormat="1" ht="15.75" customHeight="1" x14ac:dyDescent="0.25">
      <c r="A28" s="161">
        <v>43147</v>
      </c>
      <c r="B28" s="243">
        <v>180154204</v>
      </c>
      <c r="C28" s="248">
        <v>9</v>
      </c>
      <c r="D28" s="247">
        <v>975013</v>
      </c>
      <c r="E28" s="245">
        <v>180040435</v>
      </c>
      <c r="F28" s="248">
        <v>1</v>
      </c>
      <c r="G28" s="247">
        <v>76650</v>
      </c>
      <c r="H28" s="246"/>
      <c r="I28" s="246"/>
      <c r="J28" s="247"/>
      <c r="K28" s="219"/>
      <c r="L28" s="219"/>
      <c r="M28" s="219"/>
      <c r="N28" s="219"/>
      <c r="O28" s="219"/>
      <c r="P28" s="219"/>
      <c r="Q28" s="219"/>
      <c r="R28" s="219"/>
    </row>
    <row r="29" spans="1:18" s="234" customFormat="1" ht="15.75" customHeight="1" x14ac:dyDescent="0.25">
      <c r="A29" s="161">
        <v>43148</v>
      </c>
      <c r="B29" s="243">
        <v>180154281</v>
      </c>
      <c r="C29" s="248">
        <v>11</v>
      </c>
      <c r="D29" s="247">
        <v>1192975</v>
      </c>
      <c r="E29" s="245"/>
      <c r="F29" s="248"/>
      <c r="G29" s="247"/>
      <c r="H29" s="246"/>
      <c r="I29" s="246"/>
      <c r="J29" s="247"/>
      <c r="K29" s="219"/>
      <c r="L29" s="219"/>
      <c r="M29" s="219"/>
      <c r="N29" s="219"/>
      <c r="O29" s="219"/>
      <c r="P29" s="219"/>
      <c r="Q29" s="219"/>
      <c r="R29" s="219"/>
    </row>
    <row r="30" spans="1:18" s="234" customFormat="1" ht="15.75" customHeight="1" x14ac:dyDescent="0.25">
      <c r="A30" s="161">
        <v>43150</v>
      </c>
      <c r="B30" s="243">
        <v>180154418</v>
      </c>
      <c r="C30" s="248">
        <v>17</v>
      </c>
      <c r="D30" s="247">
        <v>1864975</v>
      </c>
      <c r="E30" s="245">
        <v>180040495</v>
      </c>
      <c r="F30" s="248">
        <v>1</v>
      </c>
      <c r="G30" s="247">
        <v>98613</v>
      </c>
      <c r="H30" s="246"/>
      <c r="I30" s="246"/>
      <c r="J30" s="247"/>
      <c r="K30" s="219"/>
      <c r="L30" s="219"/>
      <c r="M30" s="219"/>
      <c r="N30" s="219"/>
      <c r="O30" s="219"/>
      <c r="P30" s="219"/>
      <c r="Q30" s="219"/>
      <c r="R30" s="219"/>
    </row>
    <row r="31" spans="1:18" s="234" customFormat="1" ht="15.75" customHeight="1" x14ac:dyDescent="0.25">
      <c r="A31" s="161">
        <v>43151</v>
      </c>
      <c r="B31" s="243">
        <v>180154540</v>
      </c>
      <c r="C31" s="248">
        <v>20</v>
      </c>
      <c r="D31" s="247">
        <v>1755075</v>
      </c>
      <c r="E31" s="245"/>
      <c r="F31" s="248"/>
      <c r="G31" s="247"/>
      <c r="H31" s="246"/>
      <c r="I31" s="246"/>
      <c r="J31" s="247"/>
      <c r="K31" s="219"/>
      <c r="L31" s="219"/>
      <c r="M31" s="219"/>
      <c r="N31" s="219"/>
      <c r="O31" s="219"/>
      <c r="P31" s="219"/>
      <c r="Q31" s="219"/>
      <c r="R31" s="219"/>
    </row>
    <row r="32" spans="1:18" s="234" customFormat="1" ht="15.75" customHeight="1" x14ac:dyDescent="0.25">
      <c r="A32" s="161">
        <v>43152</v>
      </c>
      <c r="B32" s="243">
        <v>180154640</v>
      </c>
      <c r="C32" s="248">
        <v>12</v>
      </c>
      <c r="D32" s="247">
        <v>1226838</v>
      </c>
      <c r="E32" s="245">
        <v>180040548</v>
      </c>
      <c r="F32" s="248">
        <v>3</v>
      </c>
      <c r="G32" s="247">
        <v>386575</v>
      </c>
      <c r="H32" s="246"/>
      <c r="I32" s="246"/>
      <c r="J32" s="247"/>
      <c r="K32" s="219"/>
      <c r="L32" s="219"/>
      <c r="M32" s="219"/>
      <c r="N32" s="219"/>
      <c r="O32" s="219"/>
      <c r="P32" s="219"/>
      <c r="Q32" s="219"/>
      <c r="R32" s="219"/>
    </row>
    <row r="33" spans="1:18" s="234" customFormat="1" ht="15.75" customHeight="1" x14ac:dyDescent="0.25">
      <c r="A33" s="161">
        <v>43153</v>
      </c>
      <c r="B33" s="243">
        <v>180154745</v>
      </c>
      <c r="C33" s="248">
        <v>3</v>
      </c>
      <c r="D33" s="247">
        <v>315000</v>
      </c>
      <c r="E33" s="245"/>
      <c r="F33" s="248"/>
      <c r="G33" s="247"/>
      <c r="H33" s="246"/>
      <c r="I33" s="246"/>
      <c r="J33" s="247"/>
      <c r="K33" s="219"/>
      <c r="L33" s="219"/>
      <c r="M33" s="219"/>
      <c r="N33" s="219"/>
      <c r="O33" s="219"/>
      <c r="P33" s="219"/>
      <c r="Q33" s="219"/>
      <c r="R33" s="219"/>
    </row>
    <row r="34" spans="1:18" s="234" customFormat="1" ht="15.75" customHeight="1" x14ac:dyDescent="0.25">
      <c r="A34" s="161">
        <v>43153</v>
      </c>
      <c r="B34" s="243"/>
      <c r="C34" s="248"/>
      <c r="D34" s="247"/>
      <c r="E34" s="245">
        <v>180040570</v>
      </c>
      <c r="F34" s="248">
        <v>1</v>
      </c>
      <c r="G34" s="247">
        <v>5296539</v>
      </c>
      <c r="H34" s="246"/>
      <c r="I34" s="246"/>
      <c r="J34" s="247" t="s">
        <v>192</v>
      </c>
      <c r="K34" s="219"/>
      <c r="L34" s="219"/>
      <c r="M34" s="219"/>
      <c r="N34" s="219"/>
      <c r="O34" s="219"/>
      <c r="P34" s="219"/>
      <c r="Q34" s="219"/>
      <c r="R34" s="219"/>
    </row>
    <row r="35" spans="1:18" s="234" customFormat="1" ht="15.75" customHeight="1" x14ac:dyDescent="0.25">
      <c r="A35" s="161">
        <v>43153</v>
      </c>
      <c r="B35" s="243"/>
      <c r="C35" s="248"/>
      <c r="D35" s="247"/>
      <c r="E35" s="245">
        <v>180040571</v>
      </c>
      <c r="F35" s="248">
        <v>1</v>
      </c>
      <c r="G35" s="247">
        <v>3799835</v>
      </c>
      <c r="H35" s="246"/>
      <c r="I35" s="246"/>
      <c r="J35" s="247" t="s">
        <v>192</v>
      </c>
      <c r="K35" s="219"/>
      <c r="L35" s="219"/>
      <c r="M35" s="219"/>
      <c r="N35" s="219"/>
      <c r="O35" s="219"/>
      <c r="P35" s="219"/>
      <c r="Q35" s="219"/>
      <c r="R35" s="219"/>
    </row>
    <row r="36" spans="1:18" s="234" customFormat="1" ht="15.75" customHeight="1" x14ac:dyDescent="0.25">
      <c r="A36" s="161">
        <v>43154</v>
      </c>
      <c r="B36" s="243">
        <v>180154803</v>
      </c>
      <c r="C36" s="248">
        <v>7</v>
      </c>
      <c r="D36" s="247">
        <v>941413</v>
      </c>
      <c r="E36" s="245"/>
      <c r="F36" s="248"/>
      <c r="G36" s="247"/>
      <c r="H36" s="246"/>
      <c r="I36" s="246">
        <v>3808941</v>
      </c>
      <c r="J36" s="247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4" customFormat="1" ht="15.75" customHeight="1" x14ac:dyDescent="0.25">
      <c r="A37" s="161">
        <v>43157</v>
      </c>
      <c r="B37" s="243">
        <v>180155110</v>
      </c>
      <c r="C37" s="248">
        <v>13</v>
      </c>
      <c r="D37" s="247">
        <v>1559250</v>
      </c>
      <c r="E37" s="245"/>
      <c r="F37" s="248"/>
      <c r="G37" s="247"/>
      <c r="H37" s="246"/>
      <c r="I37" s="246"/>
      <c r="J37" s="247"/>
      <c r="K37" s="219"/>
      <c r="L37" s="219"/>
      <c r="M37" s="219"/>
      <c r="N37" s="219"/>
      <c r="O37" s="219"/>
      <c r="P37" s="219"/>
      <c r="Q37" s="219"/>
      <c r="R37" s="219"/>
    </row>
    <row r="38" spans="1:18" s="234" customFormat="1" ht="15.75" customHeight="1" x14ac:dyDescent="0.25">
      <c r="A38" s="161">
        <v>43158</v>
      </c>
      <c r="B38" s="243">
        <v>180155221</v>
      </c>
      <c r="C38" s="248">
        <v>9</v>
      </c>
      <c r="D38" s="247">
        <v>1137850</v>
      </c>
      <c r="E38" s="245"/>
      <c r="F38" s="248"/>
      <c r="G38" s="247"/>
      <c r="H38" s="246"/>
      <c r="I38" s="246"/>
      <c r="J38" s="247"/>
      <c r="K38" s="219"/>
      <c r="L38" s="219"/>
      <c r="M38" s="219"/>
      <c r="N38" s="219"/>
      <c r="O38" s="219"/>
      <c r="P38" s="219"/>
      <c r="Q38" s="219"/>
      <c r="R38" s="219"/>
    </row>
    <row r="39" spans="1:18" s="234" customFormat="1" ht="15.75" customHeight="1" x14ac:dyDescent="0.25">
      <c r="A39" s="161">
        <v>43159</v>
      </c>
      <c r="B39" s="243">
        <v>180155304</v>
      </c>
      <c r="C39" s="248">
        <v>5</v>
      </c>
      <c r="D39" s="247">
        <v>697463</v>
      </c>
      <c r="E39" s="245">
        <v>180040714</v>
      </c>
      <c r="F39" s="248">
        <v>3</v>
      </c>
      <c r="G39" s="247">
        <v>345013</v>
      </c>
      <c r="H39" s="246"/>
      <c r="I39" s="246"/>
      <c r="J39" s="247"/>
      <c r="K39" s="219"/>
      <c r="L39" s="219"/>
      <c r="M39" s="219"/>
      <c r="N39" s="219"/>
      <c r="O39" s="219"/>
      <c r="P39" s="219"/>
      <c r="Q39" s="219"/>
      <c r="R39" s="219"/>
    </row>
    <row r="40" spans="1:18" s="234" customFormat="1" ht="15.75" customHeight="1" x14ac:dyDescent="0.25">
      <c r="A40" s="161">
        <v>43160</v>
      </c>
      <c r="B40" s="243">
        <v>180155437</v>
      </c>
      <c r="C40" s="248">
        <v>7</v>
      </c>
      <c r="D40" s="247">
        <v>673050</v>
      </c>
      <c r="E40" s="245"/>
      <c r="F40" s="248"/>
      <c r="G40" s="247"/>
      <c r="H40" s="246"/>
      <c r="I40" s="246"/>
      <c r="J40" s="247"/>
      <c r="K40" s="219"/>
      <c r="L40" s="219"/>
      <c r="M40" s="219"/>
      <c r="N40" s="219"/>
      <c r="O40" s="219"/>
      <c r="P40" s="219"/>
      <c r="Q40" s="219"/>
      <c r="R40" s="219"/>
    </row>
    <row r="41" spans="1:18" s="234" customFormat="1" ht="15.75" customHeight="1" x14ac:dyDescent="0.25">
      <c r="A41" s="161">
        <v>43161</v>
      </c>
      <c r="B41" s="243">
        <v>180155558</v>
      </c>
      <c r="C41" s="248">
        <v>5</v>
      </c>
      <c r="D41" s="247">
        <v>522463</v>
      </c>
      <c r="E41" s="245">
        <v>180040763</v>
      </c>
      <c r="F41" s="248">
        <v>2</v>
      </c>
      <c r="G41" s="247">
        <v>294525</v>
      </c>
      <c r="H41" s="246"/>
      <c r="I41" s="246"/>
      <c r="J41" s="247"/>
      <c r="K41" s="219"/>
      <c r="L41" s="219"/>
      <c r="M41" s="219"/>
      <c r="N41" s="219"/>
      <c r="O41" s="219"/>
      <c r="P41" s="219"/>
      <c r="Q41" s="219"/>
      <c r="R41" s="219"/>
    </row>
    <row r="42" spans="1:18" s="234" customFormat="1" ht="15.75" customHeight="1" x14ac:dyDescent="0.25">
      <c r="A42" s="161">
        <v>43162</v>
      </c>
      <c r="B42" s="243">
        <v>180155692</v>
      </c>
      <c r="C42" s="248">
        <v>8</v>
      </c>
      <c r="D42" s="247">
        <v>784613</v>
      </c>
      <c r="E42" s="245">
        <v>180040789</v>
      </c>
      <c r="F42" s="248">
        <v>3</v>
      </c>
      <c r="G42" s="247">
        <v>200713</v>
      </c>
      <c r="H42" s="246"/>
      <c r="I42" s="246">
        <v>4534438</v>
      </c>
      <c r="J42" s="247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4" customFormat="1" ht="15.75" customHeight="1" x14ac:dyDescent="0.25">
      <c r="A43" s="161">
        <v>43164</v>
      </c>
      <c r="B43" s="243">
        <v>180155876</v>
      </c>
      <c r="C43" s="248">
        <v>11</v>
      </c>
      <c r="D43" s="247">
        <v>1089900</v>
      </c>
      <c r="E43" s="245">
        <v>180040848</v>
      </c>
      <c r="F43" s="248">
        <v>1</v>
      </c>
      <c r="G43" s="247">
        <v>131513</v>
      </c>
      <c r="H43" s="246"/>
      <c r="I43" s="246"/>
      <c r="J43" s="247"/>
      <c r="K43" s="219"/>
      <c r="L43" s="219"/>
      <c r="M43" s="219"/>
      <c r="N43" s="219"/>
      <c r="O43" s="219"/>
      <c r="P43" s="219"/>
      <c r="Q43" s="219"/>
      <c r="R43" s="219"/>
    </row>
    <row r="44" spans="1:18" s="234" customFormat="1" ht="15.75" customHeight="1" x14ac:dyDescent="0.25">
      <c r="A44" s="161">
        <v>43164</v>
      </c>
      <c r="B44" s="243">
        <v>180155888</v>
      </c>
      <c r="C44" s="248">
        <v>1</v>
      </c>
      <c r="D44" s="247">
        <v>149538</v>
      </c>
      <c r="E44" s="245"/>
      <c r="F44" s="248"/>
      <c r="G44" s="247"/>
      <c r="H44" s="246"/>
      <c r="I44" s="246"/>
      <c r="J44" s="247"/>
      <c r="K44" s="219"/>
      <c r="L44" s="219"/>
      <c r="M44" s="219"/>
      <c r="N44" s="219"/>
      <c r="O44" s="219"/>
      <c r="P44" s="219"/>
      <c r="Q44" s="219"/>
      <c r="R44" s="219"/>
    </row>
    <row r="45" spans="1:18" s="234" customFormat="1" ht="15.75" customHeight="1" x14ac:dyDescent="0.25">
      <c r="A45" s="161">
        <v>43165</v>
      </c>
      <c r="B45" s="243">
        <v>180155990</v>
      </c>
      <c r="C45" s="248">
        <v>12</v>
      </c>
      <c r="D45" s="247">
        <v>1123938</v>
      </c>
      <c r="E45" s="245"/>
      <c r="F45" s="248"/>
      <c r="G45" s="247"/>
      <c r="H45" s="246"/>
      <c r="I45" s="246"/>
      <c r="J45" s="247"/>
      <c r="K45" s="219"/>
      <c r="L45" s="219"/>
      <c r="M45" s="219"/>
      <c r="N45" s="219"/>
      <c r="O45" s="219"/>
      <c r="P45" s="219"/>
      <c r="Q45" s="219"/>
      <c r="R45" s="219"/>
    </row>
    <row r="46" spans="1:18" s="234" customFormat="1" ht="15.75" customHeight="1" x14ac:dyDescent="0.25">
      <c r="A46" s="161">
        <v>43165</v>
      </c>
      <c r="B46" s="243">
        <v>180155998</v>
      </c>
      <c r="C46" s="248">
        <v>6</v>
      </c>
      <c r="D46" s="247">
        <v>379925</v>
      </c>
      <c r="E46" s="245"/>
      <c r="F46" s="248"/>
      <c r="G46" s="247"/>
      <c r="H46" s="246"/>
      <c r="I46" s="246"/>
      <c r="J46" s="247"/>
      <c r="K46" s="219"/>
      <c r="L46" s="219"/>
      <c r="M46" s="219"/>
      <c r="N46" s="219"/>
      <c r="O46" s="219"/>
      <c r="P46" s="219"/>
      <c r="Q46" s="219"/>
      <c r="R46" s="219"/>
    </row>
    <row r="47" spans="1:18" s="234" customFormat="1" ht="15.75" customHeight="1" x14ac:dyDescent="0.25">
      <c r="A47" s="161">
        <v>43165</v>
      </c>
      <c r="B47" s="243">
        <v>180156002</v>
      </c>
      <c r="C47" s="248">
        <v>1</v>
      </c>
      <c r="D47" s="247">
        <v>46463</v>
      </c>
      <c r="E47" s="245"/>
      <c r="F47" s="248"/>
      <c r="G47" s="247"/>
      <c r="H47" s="246"/>
      <c r="I47" s="246"/>
      <c r="J47" s="247"/>
      <c r="K47" s="219"/>
      <c r="L47" s="219"/>
      <c r="M47" s="219"/>
      <c r="N47" s="219"/>
      <c r="O47" s="219"/>
      <c r="P47" s="219"/>
      <c r="Q47" s="219"/>
      <c r="R47" s="219"/>
    </row>
    <row r="48" spans="1:18" s="234" customFormat="1" ht="15.75" customHeight="1" x14ac:dyDescent="0.25">
      <c r="A48" s="161">
        <v>43166</v>
      </c>
      <c r="B48" s="243">
        <v>180156075</v>
      </c>
      <c r="C48" s="248">
        <v>2</v>
      </c>
      <c r="D48" s="247">
        <v>212188</v>
      </c>
      <c r="E48" s="245">
        <v>180040903</v>
      </c>
      <c r="F48" s="248">
        <v>1</v>
      </c>
      <c r="G48" s="247">
        <v>61863</v>
      </c>
      <c r="H48" s="246"/>
      <c r="I48" s="246"/>
      <c r="J48" s="247"/>
      <c r="K48" s="219"/>
      <c r="L48" s="219"/>
      <c r="M48" s="219"/>
      <c r="N48" s="219"/>
      <c r="O48" s="219"/>
      <c r="P48" s="219"/>
      <c r="Q48" s="219"/>
      <c r="R48" s="219"/>
    </row>
    <row r="49" spans="1:18" s="234" customFormat="1" ht="15.75" customHeight="1" x14ac:dyDescent="0.25">
      <c r="A49" s="161">
        <v>43167</v>
      </c>
      <c r="B49" s="243">
        <v>180156201</v>
      </c>
      <c r="C49" s="248">
        <v>11</v>
      </c>
      <c r="D49" s="247">
        <v>1159638</v>
      </c>
      <c r="E49" s="245"/>
      <c r="F49" s="248"/>
      <c r="G49" s="247"/>
      <c r="H49" s="246"/>
      <c r="I49" s="246"/>
      <c r="J49" s="247"/>
      <c r="K49" s="219"/>
      <c r="L49" s="219"/>
      <c r="M49" s="219"/>
      <c r="N49" s="219"/>
      <c r="O49" s="219"/>
      <c r="P49" s="219"/>
      <c r="Q49" s="219"/>
      <c r="R49" s="219"/>
    </row>
    <row r="50" spans="1:18" s="234" customFormat="1" ht="15.75" customHeight="1" x14ac:dyDescent="0.25">
      <c r="A50" s="161">
        <v>43168</v>
      </c>
      <c r="B50" s="243">
        <v>180156327</v>
      </c>
      <c r="C50" s="248">
        <v>5</v>
      </c>
      <c r="D50" s="247">
        <v>573738</v>
      </c>
      <c r="E50" s="245"/>
      <c r="F50" s="248"/>
      <c r="G50" s="247"/>
      <c r="H50" s="246"/>
      <c r="I50" s="246">
        <v>4541953</v>
      </c>
      <c r="J50" s="247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4" customFormat="1" ht="15.75" customHeight="1" x14ac:dyDescent="0.25">
      <c r="A51" s="161">
        <v>43171</v>
      </c>
      <c r="B51" s="243">
        <v>180156637</v>
      </c>
      <c r="C51" s="248">
        <v>25</v>
      </c>
      <c r="D51" s="247">
        <v>3391150</v>
      </c>
      <c r="E51" s="245">
        <v>180041030</v>
      </c>
      <c r="F51" s="248">
        <v>4</v>
      </c>
      <c r="G51" s="247">
        <v>550200</v>
      </c>
      <c r="H51" s="246"/>
      <c r="I51" s="246"/>
      <c r="J51" s="247"/>
      <c r="K51" s="219"/>
      <c r="L51" s="219"/>
      <c r="M51" s="219"/>
      <c r="N51" s="219"/>
      <c r="O51" s="219"/>
      <c r="P51" s="219"/>
      <c r="Q51" s="219"/>
      <c r="R51" s="219"/>
    </row>
    <row r="52" spans="1:18" s="234" customFormat="1" ht="15.75" customHeight="1" x14ac:dyDescent="0.25">
      <c r="A52" s="161">
        <v>43172</v>
      </c>
      <c r="B52" s="243">
        <v>180156729</v>
      </c>
      <c r="C52" s="248">
        <v>7</v>
      </c>
      <c r="D52" s="247">
        <v>683638</v>
      </c>
      <c r="E52" s="245">
        <v>180041055</v>
      </c>
      <c r="F52" s="248">
        <v>2</v>
      </c>
      <c r="G52" s="247">
        <v>381150</v>
      </c>
      <c r="H52" s="246"/>
      <c r="I52" s="246"/>
      <c r="J52" s="247"/>
      <c r="K52" s="219"/>
      <c r="L52" s="219"/>
      <c r="M52" s="219"/>
      <c r="N52" s="219"/>
      <c r="O52" s="219"/>
      <c r="P52" s="219"/>
      <c r="Q52" s="219"/>
      <c r="R52" s="219"/>
    </row>
    <row r="53" spans="1:18" s="234" customFormat="1" ht="15.75" customHeight="1" x14ac:dyDescent="0.25">
      <c r="A53" s="161">
        <v>43173</v>
      </c>
      <c r="B53" s="243">
        <v>180156860</v>
      </c>
      <c r="C53" s="248">
        <v>1</v>
      </c>
      <c r="D53" s="247">
        <v>104563</v>
      </c>
      <c r="E53" s="245">
        <v>180041084</v>
      </c>
      <c r="F53" s="248">
        <v>2</v>
      </c>
      <c r="G53" s="247">
        <v>150325</v>
      </c>
      <c r="H53" s="246"/>
      <c r="I53" s="246"/>
      <c r="J53" s="247"/>
      <c r="K53" s="219"/>
      <c r="L53" s="219"/>
      <c r="M53" s="219"/>
      <c r="N53" s="219"/>
      <c r="O53" s="219"/>
      <c r="P53" s="219"/>
      <c r="Q53" s="219"/>
      <c r="R53" s="219"/>
    </row>
    <row r="54" spans="1:18" s="234" customFormat="1" ht="15.75" customHeight="1" x14ac:dyDescent="0.25">
      <c r="A54" s="161">
        <v>43174</v>
      </c>
      <c r="B54" s="243">
        <v>180156972</v>
      </c>
      <c r="C54" s="248">
        <v>9</v>
      </c>
      <c r="D54" s="247">
        <v>1126125</v>
      </c>
      <c r="E54" s="245"/>
      <c r="F54" s="248"/>
      <c r="G54" s="247"/>
      <c r="H54" s="246"/>
      <c r="I54" s="246"/>
      <c r="J54" s="247"/>
      <c r="K54" s="219"/>
      <c r="L54" s="219"/>
      <c r="M54" s="219"/>
      <c r="N54" s="219"/>
      <c r="O54" s="219"/>
      <c r="P54" s="219"/>
      <c r="Q54" s="219"/>
      <c r="R54" s="219"/>
    </row>
    <row r="55" spans="1:18" s="234" customFormat="1" ht="15.75" customHeight="1" x14ac:dyDescent="0.25">
      <c r="A55" s="161">
        <v>43175</v>
      </c>
      <c r="B55" s="243">
        <v>180157107</v>
      </c>
      <c r="C55" s="248">
        <v>8</v>
      </c>
      <c r="D55" s="247">
        <v>1084563</v>
      </c>
      <c r="E55" s="245">
        <v>180041151</v>
      </c>
      <c r="F55" s="248">
        <v>1</v>
      </c>
      <c r="G55" s="247">
        <v>124338</v>
      </c>
      <c r="H55" s="246"/>
      <c r="I55" s="246"/>
      <c r="J55" s="247"/>
      <c r="K55" s="219"/>
      <c r="L55" s="219"/>
      <c r="M55" s="219"/>
      <c r="N55" s="219"/>
      <c r="O55" s="219"/>
      <c r="P55" s="219"/>
      <c r="Q55" s="219"/>
      <c r="R55" s="219"/>
    </row>
    <row r="56" spans="1:18" s="234" customFormat="1" ht="15.75" customHeight="1" x14ac:dyDescent="0.25">
      <c r="A56" s="161">
        <v>43176</v>
      </c>
      <c r="B56" s="243">
        <v>180157226</v>
      </c>
      <c r="C56" s="248">
        <v>3</v>
      </c>
      <c r="D56" s="247">
        <v>303538</v>
      </c>
      <c r="E56" s="245"/>
      <c r="F56" s="248"/>
      <c r="G56" s="247"/>
      <c r="H56" s="246"/>
      <c r="I56" s="246">
        <v>5487563</v>
      </c>
      <c r="J56" s="247" t="s">
        <v>60</v>
      </c>
      <c r="K56" s="219"/>
      <c r="L56" s="219"/>
      <c r="M56" s="219"/>
      <c r="N56" s="219"/>
      <c r="O56" s="219"/>
      <c r="P56" s="219"/>
      <c r="Q56" s="219"/>
      <c r="R56" s="219"/>
    </row>
    <row r="57" spans="1:18" s="234" customFormat="1" ht="15.75" customHeight="1" x14ac:dyDescent="0.25">
      <c r="A57" s="161">
        <v>43178</v>
      </c>
      <c r="B57" s="243">
        <v>180157446</v>
      </c>
      <c r="C57" s="248">
        <v>17</v>
      </c>
      <c r="D57" s="247">
        <v>1789025</v>
      </c>
      <c r="E57" s="245"/>
      <c r="F57" s="248"/>
      <c r="G57" s="247"/>
      <c r="H57" s="246"/>
      <c r="I57" s="246"/>
      <c r="J57" s="247"/>
      <c r="K57" s="219"/>
      <c r="L57" s="219"/>
      <c r="M57" s="219"/>
      <c r="N57" s="219"/>
      <c r="O57" s="219"/>
      <c r="P57" s="219"/>
      <c r="Q57" s="219"/>
      <c r="R57" s="219"/>
    </row>
    <row r="58" spans="1:18" s="234" customFormat="1" ht="15.75" customHeight="1" x14ac:dyDescent="0.25">
      <c r="A58" s="161">
        <v>43179</v>
      </c>
      <c r="B58" s="243">
        <v>180157563</v>
      </c>
      <c r="C58" s="248">
        <v>11</v>
      </c>
      <c r="D58" s="247">
        <v>1143713</v>
      </c>
      <c r="E58" s="245">
        <v>180041264</v>
      </c>
      <c r="F58" s="248">
        <v>1</v>
      </c>
      <c r="G58" s="247">
        <v>160038</v>
      </c>
      <c r="H58" s="246"/>
      <c r="I58" s="246"/>
      <c r="J58" s="247"/>
      <c r="K58" s="219"/>
      <c r="L58" s="219"/>
      <c r="M58" s="219"/>
      <c r="N58" s="219"/>
      <c r="O58" s="219"/>
      <c r="P58" s="219"/>
      <c r="Q58" s="219"/>
      <c r="R58" s="219"/>
    </row>
    <row r="59" spans="1:18" s="234" customFormat="1" ht="15.75" customHeight="1" x14ac:dyDescent="0.25">
      <c r="A59" s="161">
        <v>43180</v>
      </c>
      <c r="B59" s="243">
        <v>180157658</v>
      </c>
      <c r="C59" s="248">
        <v>7</v>
      </c>
      <c r="D59" s="247">
        <v>558338</v>
      </c>
      <c r="E59" s="245"/>
      <c r="F59" s="248"/>
      <c r="G59" s="247"/>
      <c r="H59" s="246"/>
      <c r="I59" s="246"/>
      <c r="J59" s="247"/>
      <c r="K59" s="219"/>
      <c r="L59" s="219"/>
      <c r="M59" s="219"/>
      <c r="N59" s="219"/>
      <c r="O59" s="219"/>
      <c r="P59" s="219"/>
      <c r="Q59" s="219"/>
      <c r="R59" s="219"/>
    </row>
    <row r="60" spans="1:18" s="234" customFormat="1" ht="15.75" customHeight="1" x14ac:dyDescent="0.25">
      <c r="A60" s="161">
        <v>43181</v>
      </c>
      <c r="B60" s="243">
        <v>180157785</v>
      </c>
      <c r="C60" s="248">
        <v>5</v>
      </c>
      <c r="D60" s="247">
        <v>552650</v>
      </c>
      <c r="E60" s="245">
        <v>180041310</v>
      </c>
      <c r="F60" s="248">
        <v>2</v>
      </c>
      <c r="G60" s="247">
        <v>189088</v>
      </c>
      <c r="H60" s="246"/>
      <c r="I60" s="246"/>
      <c r="J60" s="247"/>
      <c r="K60" s="219"/>
      <c r="L60" s="219"/>
      <c r="M60" s="219"/>
      <c r="N60" s="219"/>
      <c r="O60" s="219"/>
      <c r="P60" s="219"/>
      <c r="Q60" s="219"/>
      <c r="R60" s="219"/>
    </row>
    <row r="61" spans="1:18" s="234" customFormat="1" ht="15.75" customHeight="1" x14ac:dyDescent="0.25">
      <c r="A61" s="161">
        <v>43182</v>
      </c>
      <c r="B61" s="243">
        <v>180157873</v>
      </c>
      <c r="C61" s="248">
        <v>6</v>
      </c>
      <c r="D61" s="247">
        <v>480813</v>
      </c>
      <c r="E61" s="245"/>
      <c r="F61" s="248"/>
      <c r="G61" s="247"/>
      <c r="H61" s="246"/>
      <c r="I61" s="246"/>
      <c r="J61" s="247"/>
      <c r="K61" s="219"/>
      <c r="L61" s="219"/>
      <c r="M61" s="219"/>
      <c r="N61" s="219"/>
      <c r="O61" s="219"/>
      <c r="P61" s="219"/>
      <c r="Q61" s="219"/>
      <c r="R61" s="219"/>
    </row>
    <row r="62" spans="1:18" s="234" customFormat="1" ht="15.75" customHeight="1" x14ac:dyDescent="0.25">
      <c r="A62" s="161">
        <v>43183</v>
      </c>
      <c r="B62" s="243">
        <v>180157972</v>
      </c>
      <c r="C62" s="248">
        <v>2</v>
      </c>
      <c r="D62" s="247">
        <v>179988</v>
      </c>
      <c r="E62" s="245"/>
      <c r="F62" s="248"/>
      <c r="G62" s="247"/>
      <c r="H62" s="246"/>
      <c r="I62" s="246">
        <v>4355401</v>
      </c>
      <c r="J62" s="247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4" customFormat="1" ht="15.75" customHeight="1" x14ac:dyDescent="0.25">
      <c r="A63" s="162">
        <v>43185</v>
      </c>
      <c r="B63" s="235">
        <v>180158187</v>
      </c>
      <c r="C63" s="241">
        <v>12</v>
      </c>
      <c r="D63" s="237">
        <v>1463000</v>
      </c>
      <c r="E63" s="238"/>
      <c r="F63" s="241"/>
      <c r="G63" s="237"/>
      <c r="H63" s="240"/>
      <c r="I63" s="240"/>
      <c r="J63" s="237"/>
      <c r="K63" s="219"/>
      <c r="L63" s="219"/>
      <c r="M63" s="219"/>
      <c r="N63" s="219"/>
      <c r="O63" s="219"/>
      <c r="P63" s="219"/>
      <c r="Q63" s="219"/>
      <c r="R63" s="219"/>
    </row>
    <row r="64" spans="1:18" s="234" customFormat="1" ht="15.75" customHeight="1" x14ac:dyDescent="0.25">
      <c r="A64" s="162">
        <v>43186</v>
      </c>
      <c r="B64" s="235">
        <v>180158265</v>
      </c>
      <c r="C64" s="241">
        <v>11</v>
      </c>
      <c r="D64" s="237">
        <v>1351438</v>
      </c>
      <c r="E64" s="238"/>
      <c r="F64" s="241"/>
      <c r="G64" s="237"/>
      <c r="H64" s="240"/>
      <c r="I64" s="240"/>
      <c r="J64" s="237"/>
      <c r="K64" s="219"/>
      <c r="L64" s="219"/>
      <c r="M64" s="219"/>
      <c r="N64" s="219"/>
      <c r="O64" s="219"/>
      <c r="P64" s="219"/>
      <c r="Q64" s="219"/>
      <c r="R64" s="219"/>
    </row>
    <row r="65" spans="1:18" s="234" customFormat="1" ht="15.75" customHeight="1" x14ac:dyDescent="0.25">
      <c r="A65" s="162">
        <v>43186</v>
      </c>
      <c r="B65" s="235">
        <v>180158275</v>
      </c>
      <c r="C65" s="241">
        <v>1</v>
      </c>
      <c r="D65" s="237">
        <v>121188</v>
      </c>
      <c r="E65" s="238"/>
      <c r="F65" s="241"/>
      <c r="G65" s="237"/>
      <c r="H65" s="240"/>
      <c r="I65" s="240"/>
      <c r="J65" s="237"/>
      <c r="K65" s="219"/>
      <c r="L65" s="219"/>
      <c r="M65" s="219"/>
      <c r="N65" s="219"/>
      <c r="O65" s="219"/>
      <c r="P65" s="219"/>
      <c r="Q65" s="219"/>
      <c r="R65" s="219"/>
    </row>
    <row r="66" spans="1:18" s="234" customFormat="1" ht="15.75" customHeight="1" x14ac:dyDescent="0.25">
      <c r="A66" s="162">
        <v>43188</v>
      </c>
      <c r="B66" s="235">
        <v>180158501</v>
      </c>
      <c r="C66" s="241">
        <v>6</v>
      </c>
      <c r="D66" s="237">
        <v>678913</v>
      </c>
      <c r="E66" s="238"/>
      <c r="F66" s="241"/>
      <c r="G66" s="237"/>
      <c r="H66" s="240"/>
      <c r="I66" s="240"/>
      <c r="J66" s="237"/>
      <c r="K66" s="219"/>
      <c r="L66" s="219"/>
      <c r="M66" s="219"/>
      <c r="N66" s="219"/>
      <c r="O66" s="219"/>
      <c r="P66" s="219"/>
      <c r="Q66" s="219"/>
      <c r="R66" s="219"/>
    </row>
    <row r="67" spans="1:18" s="234" customFormat="1" ht="15.75" customHeight="1" x14ac:dyDescent="0.25">
      <c r="A67" s="162">
        <v>43188</v>
      </c>
      <c r="B67" s="235">
        <v>180158523</v>
      </c>
      <c r="C67" s="241">
        <v>1</v>
      </c>
      <c r="D67" s="237">
        <v>120050</v>
      </c>
      <c r="E67" s="238">
        <v>180041504</v>
      </c>
      <c r="F67" s="241">
        <v>1</v>
      </c>
      <c r="G67" s="237">
        <v>114363</v>
      </c>
      <c r="H67" s="240"/>
      <c r="I67" s="240"/>
      <c r="J67" s="237"/>
      <c r="K67" s="219"/>
      <c r="L67" s="219"/>
      <c r="M67" s="219"/>
      <c r="N67" s="219"/>
      <c r="O67" s="219"/>
      <c r="P67" s="219"/>
      <c r="Q67" s="219"/>
      <c r="R67" s="219"/>
    </row>
    <row r="68" spans="1:18" s="234" customFormat="1" ht="15.75" customHeight="1" x14ac:dyDescent="0.25">
      <c r="A68" s="162">
        <v>43189</v>
      </c>
      <c r="B68" s="235">
        <v>180158610</v>
      </c>
      <c r="C68" s="241">
        <v>2</v>
      </c>
      <c r="D68" s="237">
        <v>210263</v>
      </c>
      <c r="E68" s="238"/>
      <c r="F68" s="241"/>
      <c r="G68" s="237"/>
      <c r="H68" s="240"/>
      <c r="I68" s="240"/>
      <c r="J68" s="237"/>
      <c r="K68" s="219"/>
      <c r="L68" s="219"/>
      <c r="M68" s="219"/>
      <c r="N68" s="219"/>
      <c r="O68" s="219"/>
      <c r="P68" s="219"/>
      <c r="Q68" s="219"/>
      <c r="R68" s="219"/>
    </row>
    <row r="69" spans="1:18" s="234" customFormat="1" ht="15.75" customHeight="1" x14ac:dyDescent="0.25">
      <c r="A69" s="162"/>
      <c r="B69" s="235"/>
      <c r="C69" s="241"/>
      <c r="D69" s="237"/>
      <c r="E69" s="238"/>
      <c r="F69" s="241"/>
      <c r="G69" s="237"/>
      <c r="H69" s="240"/>
      <c r="I69" s="240"/>
      <c r="J69" s="237"/>
      <c r="K69" s="219"/>
      <c r="L69" s="219"/>
      <c r="M69" s="219"/>
      <c r="N69" s="219"/>
      <c r="O69" s="219"/>
      <c r="P69" s="219"/>
      <c r="Q69" s="219"/>
      <c r="R69" s="219"/>
    </row>
    <row r="70" spans="1:18" s="234" customFormat="1" ht="15.75" customHeight="1" x14ac:dyDescent="0.25">
      <c r="A70" s="162"/>
      <c r="B70" s="235"/>
      <c r="C70" s="241"/>
      <c r="D70" s="237"/>
      <c r="E70" s="238"/>
      <c r="F70" s="241"/>
      <c r="G70" s="237"/>
      <c r="H70" s="240"/>
      <c r="I70" s="240"/>
      <c r="J70" s="237"/>
      <c r="K70" s="219"/>
      <c r="L70" s="219"/>
      <c r="M70" s="219"/>
      <c r="N70" s="219"/>
      <c r="O70" s="219"/>
      <c r="P70" s="219"/>
      <c r="Q70" s="219"/>
      <c r="R70" s="219"/>
    </row>
    <row r="71" spans="1:18" x14ac:dyDescent="0.25">
      <c r="A71" s="162"/>
      <c r="B71" s="3"/>
      <c r="C71" s="40"/>
      <c r="D71" s="6"/>
      <c r="E71" s="7"/>
      <c r="F71" s="40"/>
      <c r="G71" s="6"/>
      <c r="H71" s="39"/>
      <c r="I71" s="39"/>
      <c r="J71" s="6"/>
    </row>
    <row r="72" spans="1:18" x14ac:dyDescent="0.25">
      <c r="A72" s="162"/>
      <c r="B72" s="8" t="s">
        <v>11</v>
      </c>
      <c r="C72" s="77">
        <f>SUM(C8:C71)</f>
        <v>432</v>
      </c>
      <c r="D72" s="9">
        <f>SUM(D8:D71)</f>
        <v>46756079</v>
      </c>
      <c r="E72" s="8" t="s">
        <v>11</v>
      </c>
      <c r="F72" s="77">
        <f>SUM(F8:F71)</f>
        <v>41</v>
      </c>
      <c r="G72" s="5">
        <f>SUM(G8:G71)</f>
        <v>13681979</v>
      </c>
      <c r="H72" s="40">
        <f>SUM(H8:H71)</f>
        <v>0</v>
      </c>
      <c r="I72" s="40">
        <f>SUM(I8:I71)</f>
        <v>29246611</v>
      </c>
      <c r="J72" s="5"/>
    </row>
    <row r="73" spans="1:18" x14ac:dyDescent="0.25">
      <c r="A73" s="162"/>
      <c r="B73" s="8"/>
      <c r="C73" s="77"/>
      <c r="D73" s="9"/>
      <c r="E73" s="8"/>
      <c r="F73" s="77"/>
      <c r="G73" s="5"/>
      <c r="H73" s="40"/>
      <c r="I73" s="40"/>
      <c r="J73" s="5"/>
    </row>
    <row r="74" spans="1:18" x14ac:dyDescent="0.25">
      <c r="A74" s="163"/>
      <c r="B74" s="11"/>
      <c r="C74" s="40"/>
      <c r="D74" s="6"/>
      <c r="E74" s="8"/>
      <c r="F74" s="40"/>
      <c r="G74" s="318" t="s">
        <v>12</v>
      </c>
      <c r="H74" s="318"/>
      <c r="I74" s="39"/>
      <c r="J74" s="13">
        <f>SUM(D8:D71)</f>
        <v>46756079</v>
      </c>
    </row>
    <row r="75" spans="1:18" x14ac:dyDescent="0.25">
      <c r="A75" s="162"/>
      <c r="B75" s="3"/>
      <c r="C75" s="40"/>
      <c r="D75" s="6"/>
      <c r="E75" s="7"/>
      <c r="F75" s="40"/>
      <c r="G75" s="318" t="s">
        <v>13</v>
      </c>
      <c r="H75" s="318"/>
      <c r="I75" s="39"/>
      <c r="J75" s="13">
        <f>SUM(G8:G71)</f>
        <v>13681979</v>
      </c>
    </row>
    <row r="76" spans="1:18" x14ac:dyDescent="0.25">
      <c r="A76" s="164"/>
      <c r="B76" s="7"/>
      <c r="C76" s="40"/>
      <c r="D76" s="6"/>
      <c r="E76" s="7"/>
      <c r="F76" s="40"/>
      <c r="G76" s="318" t="s">
        <v>14</v>
      </c>
      <c r="H76" s="318"/>
      <c r="I76" s="41"/>
      <c r="J76" s="15">
        <f>J74-J75</f>
        <v>33074100</v>
      </c>
    </row>
    <row r="77" spans="1:18" x14ac:dyDescent="0.25">
      <c r="A77" s="162"/>
      <c r="B77" s="16"/>
      <c r="C77" s="40"/>
      <c r="D77" s="17"/>
      <c r="E77" s="7"/>
      <c r="F77" s="40"/>
      <c r="G77" s="318" t="s">
        <v>15</v>
      </c>
      <c r="H77" s="318"/>
      <c r="I77" s="39"/>
      <c r="J77" s="13">
        <f>SUM(H8:H71)</f>
        <v>0</v>
      </c>
    </row>
    <row r="78" spans="1:18" x14ac:dyDescent="0.25">
      <c r="A78" s="162"/>
      <c r="B78" s="16"/>
      <c r="C78" s="40"/>
      <c r="D78" s="17"/>
      <c r="E78" s="7"/>
      <c r="F78" s="40"/>
      <c r="G78" s="318" t="s">
        <v>16</v>
      </c>
      <c r="H78" s="318"/>
      <c r="I78" s="39"/>
      <c r="J78" s="13">
        <f>J76+J77</f>
        <v>33074100</v>
      </c>
    </row>
    <row r="79" spans="1:18" x14ac:dyDescent="0.25">
      <c r="A79" s="162"/>
      <c r="B79" s="16"/>
      <c r="C79" s="40"/>
      <c r="D79" s="17"/>
      <c r="E79" s="7"/>
      <c r="F79" s="40"/>
      <c r="G79" s="318" t="s">
        <v>5</v>
      </c>
      <c r="H79" s="318"/>
      <c r="I79" s="39"/>
      <c r="J79" s="13">
        <f>SUM(I8:I71)</f>
        <v>29246611</v>
      </c>
    </row>
    <row r="80" spans="1:18" x14ac:dyDescent="0.25">
      <c r="A80" s="162"/>
      <c r="B80" s="16"/>
      <c r="C80" s="40"/>
      <c r="D80" s="17"/>
      <c r="E80" s="7"/>
      <c r="F80" s="40"/>
      <c r="G80" s="318" t="s">
        <v>32</v>
      </c>
      <c r="H80" s="318"/>
      <c r="I80" s="40" t="str">
        <f>IF(J80&gt;0,"SALDO",IF(J80&lt;0,"PIUTANG",IF(J80=0,"LUNAS")))</f>
        <v>PIUTANG</v>
      </c>
      <c r="J80" s="13">
        <f>J79-J78</f>
        <v>-3827489</v>
      </c>
    </row>
  </sheetData>
  <mergeCells count="15">
    <mergeCell ref="G79:H79"/>
    <mergeCell ref="G80:H80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19" t="s">
        <v>22</v>
      </c>
      <c r="G1" s="319"/>
      <c r="H1" s="319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J38*-1</f>
        <v>80589</v>
      </c>
      <c r="J2" s="20"/>
    </row>
    <row r="3" spans="1:19" s="234" customFormat="1" x14ac:dyDescent="0.25">
      <c r="A3" s="218" t="s">
        <v>118</v>
      </c>
      <c r="B3" s="218"/>
      <c r="C3" s="222" t="s">
        <v>119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20" t="s">
        <v>63</v>
      </c>
      <c r="B5" s="320"/>
      <c r="C5" s="320"/>
      <c r="D5" s="320"/>
      <c r="E5" s="320"/>
      <c r="F5" s="320"/>
      <c r="G5" s="320"/>
      <c r="H5" s="320"/>
      <c r="I5" s="320"/>
      <c r="J5" s="320"/>
    </row>
    <row r="6" spans="1:19" x14ac:dyDescent="0.25">
      <c r="A6" s="325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23" t="s">
        <v>5</v>
      </c>
      <c r="J6" s="324" t="s">
        <v>6</v>
      </c>
    </row>
    <row r="7" spans="1:19" x14ac:dyDescent="0.25">
      <c r="A7" s="325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2"/>
      <c r="I7" s="323"/>
      <c r="J7" s="324"/>
    </row>
    <row r="8" spans="1:19" s="234" customFormat="1" x14ac:dyDescent="0.25">
      <c r="A8" s="161">
        <v>42691</v>
      </c>
      <c r="B8" s="243">
        <v>160103608</v>
      </c>
      <c r="C8" s="248">
        <v>2</v>
      </c>
      <c r="D8" s="247">
        <v>277288</v>
      </c>
      <c r="E8" s="245">
        <v>160027788</v>
      </c>
      <c r="F8" s="248">
        <v>1</v>
      </c>
      <c r="G8" s="247">
        <v>174300</v>
      </c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4" customFormat="1" x14ac:dyDescent="0.25">
      <c r="A9" s="161">
        <v>42696</v>
      </c>
      <c r="B9" s="243">
        <v>160104115</v>
      </c>
      <c r="C9" s="248">
        <v>2</v>
      </c>
      <c r="D9" s="247">
        <v>154700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4" customFormat="1" x14ac:dyDescent="0.25">
      <c r="A10" s="161">
        <v>42698</v>
      </c>
      <c r="B10" s="243"/>
      <c r="C10" s="248"/>
      <c r="D10" s="247"/>
      <c r="E10" s="245">
        <v>160027964</v>
      </c>
      <c r="F10" s="248">
        <v>1</v>
      </c>
      <c r="G10" s="247">
        <v>102988</v>
      </c>
      <c r="H10" s="246"/>
      <c r="I10" s="246">
        <v>154700</v>
      </c>
      <c r="J10" s="247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4" customFormat="1" x14ac:dyDescent="0.25">
      <c r="A11" s="161">
        <v>42742</v>
      </c>
      <c r="B11" s="243">
        <v>170108378</v>
      </c>
      <c r="C11" s="248">
        <v>2</v>
      </c>
      <c r="D11" s="247">
        <v>212800</v>
      </c>
      <c r="E11" s="245"/>
      <c r="F11" s="248"/>
      <c r="G11" s="247"/>
      <c r="H11" s="246"/>
      <c r="I11" s="246">
        <f>100000+121800</f>
        <v>221800</v>
      </c>
      <c r="J11" s="247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4" customFormat="1" x14ac:dyDescent="0.25">
      <c r="A12" s="161">
        <v>42748</v>
      </c>
      <c r="B12" s="243">
        <v>170108815</v>
      </c>
      <c r="C12" s="248">
        <v>1</v>
      </c>
      <c r="D12" s="247">
        <v>111388</v>
      </c>
      <c r="E12" s="245"/>
      <c r="F12" s="248"/>
      <c r="G12" s="247"/>
      <c r="H12" s="246"/>
      <c r="I12" s="246">
        <v>401613</v>
      </c>
      <c r="J12" s="247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4" customFormat="1" x14ac:dyDescent="0.25">
      <c r="A13" s="161">
        <v>42751</v>
      </c>
      <c r="B13" s="243">
        <v>170109048</v>
      </c>
      <c r="C13" s="248">
        <v>2</v>
      </c>
      <c r="D13" s="247">
        <v>295225</v>
      </c>
      <c r="E13" s="245"/>
      <c r="F13" s="248"/>
      <c r="G13" s="247"/>
      <c r="H13" s="246"/>
      <c r="I13" s="246"/>
      <c r="J13" s="247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4" customFormat="1" x14ac:dyDescent="0.25">
      <c r="A14" s="161">
        <v>42759</v>
      </c>
      <c r="B14" s="243">
        <v>170109766</v>
      </c>
      <c r="C14" s="248">
        <v>3</v>
      </c>
      <c r="D14" s="247">
        <v>285513</v>
      </c>
      <c r="E14" s="245"/>
      <c r="F14" s="248"/>
      <c r="G14" s="247"/>
      <c r="H14" s="246"/>
      <c r="I14" s="246">
        <v>682763</v>
      </c>
      <c r="J14" s="247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4" customFormat="1" x14ac:dyDescent="0.25">
      <c r="A15" s="161">
        <v>42761</v>
      </c>
      <c r="B15" s="243">
        <v>170109932</v>
      </c>
      <c r="C15" s="248">
        <v>4</v>
      </c>
      <c r="D15" s="247">
        <v>397250</v>
      </c>
      <c r="E15" s="245"/>
      <c r="F15" s="248"/>
      <c r="G15" s="247"/>
      <c r="H15" s="246"/>
      <c r="I15" s="246"/>
      <c r="J15" s="247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4" customFormat="1" x14ac:dyDescent="0.25">
      <c r="A16" s="161">
        <v>42769</v>
      </c>
      <c r="B16" s="243">
        <v>170110861</v>
      </c>
      <c r="C16" s="248">
        <v>2</v>
      </c>
      <c r="D16" s="247">
        <v>213413</v>
      </c>
      <c r="E16" s="245"/>
      <c r="F16" s="248"/>
      <c r="G16" s="247"/>
      <c r="H16" s="246"/>
      <c r="I16" s="246">
        <v>264513</v>
      </c>
      <c r="J16" s="247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4" customFormat="1" x14ac:dyDescent="0.25">
      <c r="A17" s="161">
        <v>42772</v>
      </c>
      <c r="B17" s="243">
        <v>170111303</v>
      </c>
      <c r="C17" s="248">
        <v>1</v>
      </c>
      <c r="D17" s="247">
        <v>51100</v>
      </c>
      <c r="E17" s="245"/>
      <c r="F17" s="248"/>
      <c r="G17" s="247"/>
      <c r="H17" s="246"/>
      <c r="I17" s="246"/>
      <c r="J17" s="247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4" customFormat="1" x14ac:dyDescent="0.25">
      <c r="A18" s="161">
        <v>42775</v>
      </c>
      <c r="B18" s="243">
        <v>170111696</v>
      </c>
      <c r="C18" s="248">
        <v>1</v>
      </c>
      <c r="D18" s="247">
        <v>84525</v>
      </c>
      <c r="E18" s="245"/>
      <c r="F18" s="248"/>
      <c r="G18" s="247"/>
      <c r="H18" s="246"/>
      <c r="I18" s="246">
        <v>84525</v>
      </c>
      <c r="J18" s="247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4" customFormat="1" x14ac:dyDescent="0.25">
      <c r="A19" s="161">
        <v>42782</v>
      </c>
      <c r="B19" s="243">
        <v>170112604</v>
      </c>
      <c r="C19" s="248">
        <v>1</v>
      </c>
      <c r="D19" s="247">
        <v>109988</v>
      </c>
      <c r="E19" s="245"/>
      <c r="F19" s="248"/>
      <c r="G19" s="247"/>
      <c r="H19" s="246"/>
      <c r="I19" s="246">
        <v>257951</v>
      </c>
      <c r="J19" s="247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4" customFormat="1" x14ac:dyDescent="0.25">
      <c r="A20" s="161">
        <v>42783</v>
      </c>
      <c r="B20" s="243">
        <v>170112761</v>
      </c>
      <c r="C20" s="248">
        <v>1</v>
      </c>
      <c r="D20" s="247">
        <v>147963</v>
      </c>
      <c r="E20" s="245"/>
      <c r="F20" s="248"/>
      <c r="G20" s="247"/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4" customFormat="1" x14ac:dyDescent="0.25">
      <c r="A21" s="161">
        <v>42797</v>
      </c>
      <c r="B21" s="243">
        <v>170114651</v>
      </c>
      <c r="C21" s="248">
        <v>1</v>
      </c>
      <c r="D21" s="247">
        <v>121450</v>
      </c>
      <c r="E21" s="245"/>
      <c r="F21" s="248"/>
      <c r="G21" s="247"/>
      <c r="H21" s="246"/>
      <c r="I21" s="246">
        <v>121450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4" customFormat="1" x14ac:dyDescent="0.25">
      <c r="A22" s="161">
        <v>42801</v>
      </c>
      <c r="B22" s="243">
        <v>170115356</v>
      </c>
      <c r="C22" s="248">
        <v>5</v>
      </c>
      <c r="D22" s="247">
        <v>526838</v>
      </c>
      <c r="E22" s="245">
        <v>170030675</v>
      </c>
      <c r="F22" s="248">
        <v>1</v>
      </c>
      <c r="G22" s="247">
        <v>102900</v>
      </c>
      <c r="H22" s="246"/>
      <c r="I22" s="246">
        <v>623876</v>
      </c>
      <c r="J22" s="247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4" customFormat="1" x14ac:dyDescent="0.25">
      <c r="A23" s="161">
        <v>42804</v>
      </c>
      <c r="B23" s="243">
        <v>170115765</v>
      </c>
      <c r="C23" s="248">
        <v>2</v>
      </c>
      <c r="D23" s="247">
        <v>199938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4" customFormat="1" x14ac:dyDescent="0.25">
      <c r="A24" s="161">
        <v>42805</v>
      </c>
      <c r="B24" s="243">
        <v>170115925</v>
      </c>
      <c r="C24" s="248">
        <v>1</v>
      </c>
      <c r="D24" s="247">
        <v>119788</v>
      </c>
      <c r="E24" s="245"/>
      <c r="F24" s="248"/>
      <c r="G24" s="247"/>
      <c r="H24" s="246"/>
      <c r="I24" s="246">
        <v>177825</v>
      </c>
      <c r="J24" s="247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4" customFormat="1" x14ac:dyDescent="0.25">
      <c r="A25" s="161">
        <v>42809</v>
      </c>
      <c r="B25" s="243">
        <v>170116542</v>
      </c>
      <c r="C25" s="248">
        <v>1</v>
      </c>
      <c r="D25" s="247">
        <v>97038</v>
      </c>
      <c r="E25" s="245"/>
      <c r="F25" s="248"/>
      <c r="G25" s="247"/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4" customFormat="1" x14ac:dyDescent="0.25">
      <c r="A26" s="161">
        <v>42811</v>
      </c>
      <c r="B26" s="243">
        <v>170116851</v>
      </c>
      <c r="C26" s="248">
        <v>1</v>
      </c>
      <c r="D26" s="247">
        <v>177888</v>
      </c>
      <c r="E26" s="245">
        <v>170031011</v>
      </c>
      <c r="F26" s="248">
        <v>2</v>
      </c>
      <c r="G26" s="247">
        <v>216825</v>
      </c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4" customFormat="1" x14ac:dyDescent="0.25">
      <c r="A27" s="305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4" customFormat="1" x14ac:dyDescent="0.25">
      <c r="A28" s="305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18" t="s">
        <v>12</v>
      </c>
      <c r="H32" s="318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18" t="s">
        <v>13</v>
      </c>
      <c r="H33" s="318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18" t="s">
        <v>14</v>
      </c>
      <c r="H34" s="318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18" t="s">
        <v>15</v>
      </c>
      <c r="H35" s="318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18" t="s">
        <v>16</v>
      </c>
      <c r="H36" s="318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18" t="s">
        <v>5</v>
      </c>
      <c r="H37" s="318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18" t="s">
        <v>32</v>
      </c>
      <c r="H38" s="318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83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3" x14ac:dyDescent="0.25">
      <c r="A2" s="20" t="s">
        <v>1</v>
      </c>
      <c r="B2" s="20"/>
      <c r="C2" s="78" t="s">
        <v>72</v>
      </c>
      <c r="D2" s="20"/>
      <c r="E2" s="20"/>
      <c r="F2" s="319" t="s">
        <v>21</v>
      </c>
      <c r="G2" s="319"/>
      <c r="H2" s="319"/>
      <c r="I2" s="38">
        <f>J79*-1</f>
        <v>-33482</v>
      </c>
      <c r="J2" s="20"/>
      <c r="L2" s="239">
        <f>D49-I49</f>
        <v>4998163</v>
      </c>
    </row>
    <row r="3" spans="1:13" s="234" customFormat="1" x14ac:dyDescent="0.25">
      <c r="A3" s="218" t="s">
        <v>118</v>
      </c>
      <c r="B3" s="218"/>
      <c r="C3" s="222" t="s">
        <v>137</v>
      </c>
      <c r="D3" s="218"/>
      <c r="E3" s="218"/>
      <c r="F3" s="266"/>
      <c r="G3" s="266"/>
      <c r="H3" s="266"/>
      <c r="I3" s="220"/>
      <c r="J3" s="218"/>
    </row>
    <row r="5" spans="1:13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3" x14ac:dyDescent="0.25">
      <c r="A7" s="339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28"/>
      <c r="I7" s="344"/>
      <c r="J7" s="332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84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84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84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84</v>
      </c>
      <c r="M12" s="239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84</v>
      </c>
    </row>
    <row r="14" spans="1:13" x14ac:dyDescent="0.25">
      <c r="A14" s="242">
        <v>42654</v>
      </c>
      <c r="B14" s="243">
        <v>160099819</v>
      </c>
      <c r="C14" s="249">
        <v>73</v>
      </c>
      <c r="D14" s="247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2">
        <v>42665</v>
      </c>
      <c r="B15" s="243">
        <v>160100968</v>
      </c>
      <c r="C15" s="249">
        <v>53</v>
      </c>
      <c r="D15" s="247">
        <v>5963388</v>
      </c>
      <c r="E15" s="243">
        <v>160027154</v>
      </c>
      <c r="F15" s="249">
        <v>16</v>
      </c>
      <c r="G15" s="247">
        <v>1624613</v>
      </c>
      <c r="H15" s="247"/>
      <c r="I15" s="246">
        <v>5457337</v>
      </c>
      <c r="J15" s="247" t="s">
        <v>100</v>
      </c>
    </row>
    <row r="16" spans="1:13" x14ac:dyDescent="0.25">
      <c r="A16" s="242">
        <v>42667</v>
      </c>
      <c r="B16" s="243"/>
      <c r="C16" s="249"/>
      <c r="D16" s="247"/>
      <c r="E16" s="243"/>
      <c r="F16" s="249"/>
      <c r="G16" s="247"/>
      <c r="H16" s="247"/>
      <c r="I16" s="246">
        <v>3000000</v>
      </c>
      <c r="J16" s="247" t="s">
        <v>103</v>
      </c>
    </row>
    <row r="17" spans="1:13" x14ac:dyDescent="0.25">
      <c r="A17" s="242">
        <v>42674</v>
      </c>
      <c r="B17" s="243">
        <v>160101802</v>
      </c>
      <c r="C17" s="249">
        <v>40</v>
      </c>
      <c r="D17" s="247">
        <v>3974250</v>
      </c>
      <c r="E17" s="243">
        <v>160027356</v>
      </c>
      <c r="F17" s="249">
        <v>11</v>
      </c>
      <c r="G17" s="247">
        <v>1270238</v>
      </c>
      <c r="H17" s="247"/>
      <c r="I17" s="246">
        <v>1693200</v>
      </c>
      <c r="J17" s="247" t="s">
        <v>84</v>
      </c>
    </row>
    <row r="18" spans="1:13" x14ac:dyDescent="0.25">
      <c r="A18" s="242">
        <v>42685</v>
      </c>
      <c r="B18" s="243">
        <v>160102970</v>
      </c>
      <c r="C18" s="249">
        <v>59</v>
      </c>
      <c r="D18" s="247">
        <v>5897588</v>
      </c>
      <c r="E18" s="243">
        <v>160027639</v>
      </c>
      <c r="F18" s="249">
        <v>7</v>
      </c>
      <c r="G18" s="247">
        <v>854000</v>
      </c>
      <c r="H18" s="247"/>
      <c r="I18" s="246">
        <v>3120200</v>
      </c>
      <c r="J18" s="247" t="s">
        <v>100</v>
      </c>
    </row>
    <row r="19" spans="1:13" x14ac:dyDescent="0.25">
      <c r="A19" s="242">
        <v>42695</v>
      </c>
      <c r="B19" s="243">
        <v>160104033</v>
      </c>
      <c r="C19" s="249">
        <v>33</v>
      </c>
      <c r="D19" s="247">
        <v>3181325</v>
      </c>
      <c r="E19" s="243">
        <v>160027892</v>
      </c>
      <c r="F19" s="249">
        <v>9</v>
      </c>
      <c r="G19" s="247">
        <v>950425</v>
      </c>
      <c r="H19" s="247"/>
      <c r="I19" s="246">
        <v>4947163</v>
      </c>
      <c r="J19" s="247" t="s">
        <v>100</v>
      </c>
    </row>
    <row r="20" spans="1:13" x14ac:dyDescent="0.25">
      <c r="A20" s="242">
        <v>42705</v>
      </c>
      <c r="B20" s="243">
        <v>160105030</v>
      </c>
      <c r="C20" s="249">
        <v>28</v>
      </c>
      <c r="D20" s="247">
        <v>2770075</v>
      </c>
      <c r="E20" s="243">
        <v>160028139</v>
      </c>
      <c r="F20" s="249">
        <v>8</v>
      </c>
      <c r="G20" s="247">
        <v>780500</v>
      </c>
      <c r="H20" s="247"/>
      <c r="I20" s="246">
        <v>2400825</v>
      </c>
      <c r="J20" s="247" t="s">
        <v>100</v>
      </c>
    </row>
    <row r="21" spans="1:13" x14ac:dyDescent="0.25">
      <c r="A21" s="242">
        <v>42715</v>
      </c>
      <c r="B21" s="243">
        <v>160106055</v>
      </c>
      <c r="C21" s="249">
        <v>31</v>
      </c>
      <c r="D21" s="247">
        <v>3061450</v>
      </c>
      <c r="E21" s="243">
        <v>160028366</v>
      </c>
      <c r="F21" s="249">
        <v>8</v>
      </c>
      <c r="G21" s="247">
        <v>792400</v>
      </c>
      <c r="H21" s="247"/>
      <c r="I21" s="246">
        <v>1977675</v>
      </c>
      <c r="J21" s="247" t="s">
        <v>100</v>
      </c>
    </row>
    <row r="22" spans="1:13" x14ac:dyDescent="0.25">
      <c r="A22" s="242">
        <v>42725</v>
      </c>
      <c r="B22" s="243">
        <v>160107059</v>
      </c>
      <c r="C22" s="249">
        <v>35</v>
      </c>
      <c r="D22" s="247">
        <v>3583650</v>
      </c>
      <c r="E22" s="243">
        <v>160028574</v>
      </c>
      <c r="F22" s="249">
        <v>12</v>
      </c>
      <c r="G22" s="247">
        <v>1373313</v>
      </c>
      <c r="H22" s="247"/>
      <c r="I22" s="246">
        <v>1688138</v>
      </c>
      <c r="J22" s="247" t="s">
        <v>100</v>
      </c>
    </row>
    <row r="23" spans="1:13" x14ac:dyDescent="0.25">
      <c r="A23" s="242">
        <v>42737</v>
      </c>
      <c r="B23" s="243">
        <v>170107970</v>
      </c>
      <c r="C23" s="249">
        <v>28</v>
      </c>
      <c r="D23" s="247">
        <v>2604875</v>
      </c>
      <c r="E23" s="243">
        <v>160028765</v>
      </c>
      <c r="F23" s="249">
        <v>1</v>
      </c>
      <c r="G23" s="247">
        <v>109988</v>
      </c>
      <c r="H23" s="247"/>
      <c r="I23" s="246">
        <v>3473663</v>
      </c>
      <c r="J23" s="247" t="s">
        <v>100</v>
      </c>
    </row>
    <row r="24" spans="1:13" x14ac:dyDescent="0.25">
      <c r="A24" s="242">
        <v>42746</v>
      </c>
      <c r="B24" s="243">
        <v>170108651</v>
      </c>
      <c r="C24" s="249">
        <v>25</v>
      </c>
      <c r="D24" s="247">
        <v>2504250</v>
      </c>
      <c r="E24" s="243">
        <v>170028913</v>
      </c>
      <c r="F24" s="249">
        <v>7</v>
      </c>
      <c r="G24" s="247">
        <v>747513</v>
      </c>
      <c r="H24" s="247"/>
      <c r="I24" s="246">
        <v>1857363</v>
      </c>
      <c r="J24" s="247" t="s">
        <v>100</v>
      </c>
    </row>
    <row r="25" spans="1:13" x14ac:dyDescent="0.25">
      <c r="A25" s="242">
        <v>42747</v>
      </c>
      <c r="B25" s="243">
        <v>170108744</v>
      </c>
      <c r="C25" s="249">
        <v>14</v>
      </c>
      <c r="D25" s="247">
        <v>1401925</v>
      </c>
      <c r="E25" s="243"/>
      <c r="F25" s="249"/>
      <c r="G25" s="247"/>
      <c r="H25" s="247"/>
      <c r="I25" s="246">
        <v>1584188</v>
      </c>
      <c r="J25" s="247" t="s">
        <v>100</v>
      </c>
    </row>
    <row r="26" spans="1:13" x14ac:dyDescent="0.25">
      <c r="A26" s="242">
        <v>42756</v>
      </c>
      <c r="B26" s="243">
        <v>170109486</v>
      </c>
      <c r="C26" s="249">
        <v>25</v>
      </c>
      <c r="D26" s="247">
        <v>2535925</v>
      </c>
      <c r="E26" s="243"/>
      <c r="F26" s="249"/>
      <c r="G26" s="247"/>
      <c r="H26" s="247"/>
      <c r="I26" s="246">
        <v>1401925</v>
      </c>
      <c r="J26" s="247" t="s">
        <v>100</v>
      </c>
    </row>
    <row r="27" spans="1:13" x14ac:dyDescent="0.25">
      <c r="A27" s="242">
        <v>42756</v>
      </c>
      <c r="B27" s="243">
        <v>170109495</v>
      </c>
      <c r="C27" s="248">
        <v>3</v>
      </c>
      <c r="D27" s="247">
        <v>273175</v>
      </c>
      <c r="E27" s="245">
        <v>170029091</v>
      </c>
      <c r="F27" s="248">
        <v>9</v>
      </c>
      <c r="G27" s="247">
        <v>920063</v>
      </c>
      <c r="H27" s="245"/>
      <c r="I27" s="246"/>
      <c r="J27" s="247"/>
    </row>
    <row r="28" spans="1:13" x14ac:dyDescent="0.25">
      <c r="A28" s="242">
        <v>42766</v>
      </c>
      <c r="B28" s="243">
        <v>170110507</v>
      </c>
      <c r="C28" s="248">
        <v>59</v>
      </c>
      <c r="D28" s="247">
        <v>6618588</v>
      </c>
      <c r="E28" s="245">
        <v>170029327</v>
      </c>
      <c r="F28" s="248">
        <v>8</v>
      </c>
      <c r="G28" s="247">
        <v>658875</v>
      </c>
      <c r="H28" s="245"/>
      <c r="I28" s="246">
        <v>2150225</v>
      </c>
      <c r="J28" s="247" t="s">
        <v>100</v>
      </c>
    </row>
    <row r="29" spans="1:13" x14ac:dyDescent="0.25">
      <c r="A29" s="242">
        <v>42776</v>
      </c>
      <c r="B29" s="243">
        <v>170111877</v>
      </c>
      <c r="C29" s="248">
        <v>95</v>
      </c>
      <c r="D29" s="247">
        <v>9781275</v>
      </c>
      <c r="E29" s="245">
        <v>170029628</v>
      </c>
      <c r="F29" s="248"/>
      <c r="G29" s="247">
        <v>867738</v>
      </c>
      <c r="H29" s="245"/>
      <c r="I29" s="246">
        <v>5750850</v>
      </c>
      <c r="J29" s="247" t="s">
        <v>100</v>
      </c>
      <c r="M29" s="18"/>
    </row>
    <row r="30" spans="1:13" x14ac:dyDescent="0.25">
      <c r="A30" s="242"/>
      <c r="B30" s="243"/>
      <c r="C30" s="248"/>
      <c r="D30" s="247"/>
      <c r="E30" s="245">
        <v>170030010</v>
      </c>
      <c r="F30" s="248">
        <v>21</v>
      </c>
      <c r="G30" s="247">
        <v>2244200</v>
      </c>
      <c r="H30" s="245"/>
      <c r="I30" s="246">
        <v>500000</v>
      </c>
      <c r="J30" s="247" t="s">
        <v>79</v>
      </c>
      <c r="L30" s="18"/>
      <c r="M30" s="18"/>
    </row>
    <row r="31" spans="1:13" x14ac:dyDescent="0.25">
      <c r="A31" s="242"/>
      <c r="B31" s="243"/>
      <c r="C31" s="248"/>
      <c r="D31" s="247"/>
      <c r="E31" s="245"/>
      <c r="F31" s="248"/>
      <c r="G31" s="247"/>
      <c r="H31" s="245"/>
      <c r="I31" s="246">
        <v>7037000</v>
      </c>
      <c r="J31" s="247" t="s">
        <v>79</v>
      </c>
      <c r="L31" s="18"/>
    </row>
    <row r="32" spans="1:13" s="234" customFormat="1" x14ac:dyDescent="0.25">
      <c r="A32" s="242">
        <v>42790</v>
      </c>
      <c r="B32" s="243">
        <v>170113668</v>
      </c>
      <c r="C32" s="248">
        <v>60</v>
      </c>
      <c r="D32" s="247">
        <v>5989463</v>
      </c>
      <c r="E32" s="245"/>
      <c r="F32" s="248"/>
      <c r="G32" s="247"/>
      <c r="H32" s="245"/>
      <c r="I32" s="246"/>
      <c r="J32" s="247"/>
      <c r="L32" s="239"/>
    </row>
    <row r="33" spans="1:13" s="234" customFormat="1" x14ac:dyDescent="0.25">
      <c r="A33" s="242">
        <v>42795</v>
      </c>
      <c r="B33" s="243">
        <v>170114421</v>
      </c>
      <c r="C33" s="248">
        <v>30</v>
      </c>
      <c r="D33" s="247">
        <v>3245725</v>
      </c>
      <c r="E33" s="245">
        <v>170030303</v>
      </c>
      <c r="F33" s="248">
        <v>14</v>
      </c>
      <c r="G33" s="247">
        <v>1316525</v>
      </c>
      <c r="H33" s="245"/>
      <c r="I33" s="246">
        <v>4672938</v>
      </c>
      <c r="J33" s="247" t="s">
        <v>100</v>
      </c>
      <c r="L33" s="239"/>
    </row>
    <row r="34" spans="1:13" s="234" customFormat="1" x14ac:dyDescent="0.25">
      <c r="A34" s="242">
        <v>42797</v>
      </c>
      <c r="B34" s="243">
        <v>170114745</v>
      </c>
      <c r="C34" s="248">
        <v>85</v>
      </c>
      <c r="D34" s="247">
        <v>9573113</v>
      </c>
      <c r="E34" s="245">
        <v>170030376</v>
      </c>
      <c r="F34" s="248">
        <v>17</v>
      </c>
      <c r="G34" s="247">
        <v>1746675</v>
      </c>
      <c r="H34" s="245"/>
      <c r="I34" s="246">
        <v>1499050</v>
      </c>
      <c r="J34" s="247" t="s">
        <v>100</v>
      </c>
      <c r="L34" s="239"/>
    </row>
    <row r="35" spans="1:13" s="234" customFormat="1" x14ac:dyDescent="0.25">
      <c r="A35" s="242">
        <v>42801</v>
      </c>
      <c r="B35" s="243"/>
      <c r="C35" s="248"/>
      <c r="D35" s="247"/>
      <c r="E35" s="245"/>
      <c r="F35" s="248"/>
      <c r="G35" s="247"/>
      <c r="H35" s="245"/>
      <c r="I35" s="246">
        <v>4000000</v>
      </c>
      <c r="J35" s="247" t="s">
        <v>17</v>
      </c>
      <c r="L35" s="239"/>
    </row>
    <row r="36" spans="1:13" s="234" customFormat="1" x14ac:dyDescent="0.25">
      <c r="A36" s="242">
        <v>42805</v>
      </c>
      <c r="B36" s="243">
        <v>170115908</v>
      </c>
      <c r="C36" s="248">
        <v>34</v>
      </c>
      <c r="D36" s="247">
        <v>3458263</v>
      </c>
      <c r="E36" s="245">
        <v>170030713</v>
      </c>
      <c r="F36" s="248">
        <v>11</v>
      </c>
      <c r="G36" s="247">
        <v>1130763</v>
      </c>
      <c r="H36" s="245"/>
      <c r="I36" s="246">
        <v>3000000</v>
      </c>
      <c r="J36" s="247" t="s">
        <v>84</v>
      </c>
      <c r="L36" s="239"/>
    </row>
    <row r="37" spans="1:13" s="234" customFormat="1" x14ac:dyDescent="0.25">
      <c r="A37" s="242"/>
      <c r="B37" s="243"/>
      <c r="C37" s="248"/>
      <c r="D37" s="247"/>
      <c r="E37" s="245">
        <v>170030857</v>
      </c>
      <c r="F37" s="248">
        <v>2</v>
      </c>
      <c r="G37" s="247">
        <v>231438</v>
      </c>
      <c r="H37" s="245"/>
      <c r="I37" s="246">
        <v>4669300</v>
      </c>
      <c r="J37" s="247" t="s">
        <v>84</v>
      </c>
      <c r="L37" s="239"/>
    </row>
    <row r="38" spans="1:13" s="234" customFormat="1" x14ac:dyDescent="0.25">
      <c r="A38" s="242">
        <v>42808</v>
      </c>
      <c r="B38" s="243">
        <v>170116375</v>
      </c>
      <c r="C38" s="248">
        <v>71</v>
      </c>
      <c r="D38" s="247">
        <v>7429450</v>
      </c>
      <c r="E38" s="245">
        <v>170031049</v>
      </c>
      <c r="F38" s="248">
        <v>16</v>
      </c>
      <c r="G38" s="247">
        <v>1609475</v>
      </c>
      <c r="H38" s="245"/>
      <c r="I38" s="246">
        <v>5819975</v>
      </c>
      <c r="J38" s="247" t="s">
        <v>100</v>
      </c>
      <c r="L38" s="239"/>
    </row>
    <row r="39" spans="1:13" s="234" customFormat="1" x14ac:dyDescent="0.25">
      <c r="A39" s="242">
        <v>42812</v>
      </c>
      <c r="B39" s="243">
        <v>170117014</v>
      </c>
      <c r="C39" s="248">
        <v>67</v>
      </c>
      <c r="D39" s="247">
        <v>6799888</v>
      </c>
      <c r="E39" s="245">
        <v>170031271</v>
      </c>
      <c r="F39" s="248">
        <v>6</v>
      </c>
      <c r="G39" s="247">
        <v>663950</v>
      </c>
      <c r="H39" s="245"/>
      <c r="I39" s="246">
        <v>1136000</v>
      </c>
      <c r="J39" s="247" t="s">
        <v>17</v>
      </c>
      <c r="L39" s="239"/>
      <c r="M39" s="239"/>
    </row>
    <row r="40" spans="1:13" s="234" customFormat="1" x14ac:dyDescent="0.25">
      <c r="A40" s="242"/>
      <c r="B40" s="243"/>
      <c r="C40" s="248"/>
      <c r="D40" s="247"/>
      <c r="E40" s="245"/>
      <c r="F40" s="248"/>
      <c r="G40" s="247"/>
      <c r="H40" s="245"/>
      <c r="I40" s="246">
        <v>5000000</v>
      </c>
      <c r="J40" s="247" t="s">
        <v>171</v>
      </c>
      <c r="L40" s="239"/>
    </row>
    <row r="41" spans="1:13" s="234" customFormat="1" x14ac:dyDescent="0.25">
      <c r="A41" s="242">
        <v>42817</v>
      </c>
      <c r="B41" s="243">
        <v>170117670</v>
      </c>
      <c r="C41" s="248">
        <v>36</v>
      </c>
      <c r="D41" s="247">
        <v>3990088</v>
      </c>
      <c r="E41" s="245"/>
      <c r="F41" s="248"/>
      <c r="G41" s="247"/>
      <c r="H41" s="245"/>
      <c r="I41" s="246"/>
      <c r="J41" s="247"/>
      <c r="L41" s="239"/>
    </row>
    <row r="42" spans="1:13" s="234" customFormat="1" x14ac:dyDescent="0.25">
      <c r="A42" s="242">
        <v>42820</v>
      </c>
      <c r="B42" s="243">
        <v>170118168</v>
      </c>
      <c r="C42" s="248">
        <v>95</v>
      </c>
      <c r="D42" s="247">
        <v>10556788</v>
      </c>
      <c r="E42" s="245">
        <v>170031391</v>
      </c>
      <c r="F42" s="248">
        <v>13</v>
      </c>
      <c r="G42" s="247">
        <v>1389325</v>
      </c>
      <c r="H42" s="245"/>
      <c r="I42" s="246">
        <v>2670000</v>
      </c>
      <c r="J42" s="247" t="s">
        <v>171</v>
      </c>
      <c r="L42" s="239"/>
    </row>
    <row r="43" spans="1:13" s="234" customFormat="1" x14ac:dyDescent="0.25">
      <c r="A43" s="242">
        <v>42820</v>
      </c>
      <c r="B43" s="243"/>
      <c r="C43" s="248"/>
      <c r="D43" s="247"/>
      <c r="E43" s="245"/>
      <c r="F43" s="248"/>
      <c r="G43" s="247"/>
      <c r="H43" s="245"/>
      <c r="I43" s="246">
        <v>2000000</v>
      </c>
      <c r="J43" s="247" t="s">
        <v>171</v>
      </c>
      <c r="L43" s="239"/>
    </row>
    <row r="44" spans="1:13" s="234" customFormat="1" x14ac:dyDescent="0.25">
      <c r="A44" s="242">
        <v>42820</v>
      </c>
      <c r="B44" s="243"/>
      <c r="C44" s="248"/>
      <c r="D44" s="247"/>
      <c r="E44" s="245"/>
      <c r="F44" s="248"/>
      <c r="G44" s="247"/>
      <c r="H44" s="245"/>
      <c r="I44" s="246">
        <v>3000000</v>
      </c>
      <c r="J44" s="247" t="s">
        <v>17</v>
      </c>
      <c r="L44" s="239"/>
    </row>
    <row r="45" spans="1:13" s="234" customFormat="1" x14ac:dyDescent="0.25">
      <c r="A45" s="242">
        <v>42824</v>
      </c>
      <c r="B45" s="243"/>
      <c r="C45" s="248"/>
      <c r="D45" s="247"/>
      <c r="E45" s="245">
        <v>170031563</v>
      </c>
      <c r="F45" s="248">
        <v>12</v>
      </c>
      <c r="G45" s="247">
        <v>1437188</v>
      </c>
      <c r="H45" s="245"/>
      <c r="I45" s="246">
        <v>4050200</v>
      </c>
      <c r="J45" s="247" t="s">
        <v>171</v>
      </c>
      <c r="L45" s="239"/>
    </row>
    <row r="46" spans="1:13" s="234" customFormat="1" x14ac:dyDescent="0.25">
      <c r="A46" s="242">
        <v>42824</v>
      </c>
      <c r="B46" s="243">
        <v>170118752</v>
      </c>
      <c r="C46" s="248">
        <v>59</v>
      </c>
      <c r="D46" s="247">
        <v>6341650</v>
      </c>
      <c r="E46" s="245"/>
      <c r="F46" s="248"/>
      <c r="G46" s="247"/>
      <c r="H46" s="245"/>
      <c r="I46" s="246">
        <v>1500000</v>
      </c>
      <c r="J46" s="247" t="s">
        <v>171</v>
      </c>
      <c r="L46" s="239"/>
    </row>
    <row r="47" spans="1:13" s="234" customFormat="1" x14ac:dyDescent="0.25">
      <c r="A47" s="236">
        <v>42830</v>
      </c>
      <c r="B47" s="235"/>
      <c r="C47" s="241"/>
      <c r="D47" s="237"/>
      <c r="E47" s="245">
        <v>170031818</v>
      </c>
      <c r="F47" s="248">
        <v>8</v>
      </c>
      <c r="G47" s="247">
        <v>929863</v>
      </c>
      <c r="H47" s="245"/>
      <c r="I47" s="246">
        <v>3911800</v>
      </c>
      <c r="J47" s="247" t="s">
        <v>171</v>
      </c>
      <c r="L47" s="239"/>
    </row>
    <row r="48" spans="1:13" s="234" customFormat="1" x14ac:dyDescent="0.25">
      <c r="A48" s="242">
        <v>42830</v>
      </c>
      <c r="B48" s="243">
        <v>170119714</v>
      </c>
      <c r="C48" s="248">
        <v>29</v>
      </c>
      <c r="D48" s="247">
        <v>2863613</v>
      </c>
      <c r="E48" s="245">
        <v>170032094</v>
      </c>
      <c r="F48" s="248">
        <v>10</v>
      </c>
      <c r="G48" s="247">
        <v>1082900</v>
      </c>
      <c r="H48" s="245"/>
      <c r="I48" s="246">
        <v>1780713</v>
      </c>
      <c r="J48" s="247" t="s">
        <v>100</v>
      </c>
      <c r="L48" s="239"/>
    </row>
    <row r="49" spans="1:12" s="234" customFormat="1" x14ac:dyDescent="0.25">
      <c r="A49" s="242">
        <v>42836</v>
      </c>
      <c r="B49" s="243">
        <v>170120674</v>
      </c>
      <c r="C49" s="248">
        <v>72</v>
      </c>
      <c r="D49" s="247">
        <v>7628163</v>
      </c>
      <c r="E49" s="245"/>
      <c r="F49" s="248"/>
      <c r="G49" s="247"/>
      <c r="H49" s="245"/>
      <c r="I49" s="246">
        <v>2630000</v>
      </c>
      <c r="J49" s="247" t="s">
        <v>171</v>
      </c>
      <c r="L49" s="239"/>
    </row>
    <row r="50" spans="1:12" s="234" customFormat="1" x14ac:dyDescent="0.25">
      <c r="A50" s="242"/>
      <c r="B50" s="243"/>
      <c r="C50" s="248"/>
      <c r="D50" s="247"/>
      <c r="E50" s="245">
        <v>170032411</v>
      </c>
      <c r="F50" s="248">
        <v>15</v>
      </c>
      <c r="G50" s="247">
        <v>1883263</v>
      </c>
      <c r="H50" s="245"/>
      <c r="I50" s="246">
        <v>3114900</v>
      </c>
      <c r="J50" s="247" t="s">
        <v>171</v>
      </c>
      <c r="L50" s="239"/>
    </row>
    <row r="51" spans="1:12" s="234" customFormat="1" x14ac:dyDescent="0.25">
      <c r="A51" s="242">
        <v>42843</v>
      </c>
      <c r="B51" s="243">
        <v>170121738</v>
      </c>
      <c r="C51" s="248">
        <v>56</v>
      </c>
      <c r="D51" s="247">
        <v>5655825</v>
      </c>
      <c r="E51" s="245"/>
      <c r="F51" s="248"/>
      <c r="G51" s="247"/>
      <c r="H51" s="245"/>
      <c r="I51" s="246">
        <v>350000</v>
      </c>
      <c r="J51" s="247" t="s">
        <v>171</v>
      </c>
      <c r="L51" s="239"/>
    </row>
    <row r="52" spans="1:12" s="234" customFormat="1" x14ac:dyDescent="0.25">
      <c r="A52" s="242">
        <v>42846</v>
      </c>
      <c r="B52" s="243">
        <v>170122094</v>
      </c>
      <c r="C52" s="248">
        <v>48</v>
      </c>
      <c r="D52" s="247">
        <v>5165300</v>
      </c>
      <c r="E52" s="245">
        <v>170032522</v>
      </c>
      <c r="F52" s="248">
        <v>14</v>
      </c>
      <c r="G52" s="247">
        <v>1523463</v>
      </c>
      <c r="H52" s="245"/>
      <c r="I52" s="246"/>
      <c r="J52" s="247"/>
      <c r="L52" s="239"/>
    </row>
    <row r="53" spans="1:12" s="234" customFormat="1" x14ac:dyDescent="0.25">
      <c r="A53" s="242"/>
      <c r="B53" s="243"/>
      <c r="C53" s="248"/>
      <c r="D53" s="247"/>
      <c r="E53" s="245">
        <v>170032532</v>
      </c>
      <c r="F53" s="248">
        <v>14</v>
      </c>
      <c r="G53" s="247">
        <v>1496600</v>
      </c>
      <c r="H53" s="245"/>
      <c r="I53" s="246">
        <v>2451100</v>
      </c>
      <c r="J53" s="247" t="s">
        <v>171</v>
      </c>
      <c r="L53" s="239"/>
    </row>
    <row r="54" spans="1:12" s="234" customFormat="1" x14ac:dyDescent="0.25">
      <c r="A54" s="242">
        <v>42850</v>
      </c>
      <c r="B54" s="243">
        <v>170122659</v>
      </c>
      <c r="C54" s="248">
        <v>71</v>
      </c>
      <c r="D54" s="247">
        <v>7518350</v>
      </c>
      <c r="E54" s="245">
        <v>170032695</v>
      </c>
      <c r="F54" s="248">
        <v>20</v>
      </c>
      <c r="G54" s="247">
        <v>2180850</v>
      </c>
      <c r="H54" s="245"/>
      <c r="I54" s="246">
        <v>3000000</v>
      </c>
      <c r="J54" s="247" t="s">
        <v>171</v>
      </c>
      <c r="L54" s="239"/>
    </row>
    <row r="55" spans="1:12" s="234" customFormat="1" x14ac:dyDescent="0.25">
      <c r="A55" s="242"/>
      <c r="B55" s="243"/>
      <c r="C55" s="248"/>
      <c r="D55" s="247"/>
      <c r="E55" s="245">
        <v>170032879</v>
      </c>
      <c r="F55" s="248">
        <v>7</v>
      </c>
      <c r="G55" s="247">
        <v>778138</v>
      </c>
      <c r="H55" s="245"/>
      <c r="I55" s="246">
        <v>2400000</v>
      </c>
      <c r="J55" s="247" t="s">
        <v>171</v>
      </c>
      <c r="L55" s="239"/>
    </row>
    <row r="56" spans="1:12" s="234" customFormat="1" x14ac:dyDescent="0.25">
      <c r="A56" s="242">
        <v>42854</v>
      </c>
      <c r="B56" s="243"/>
      <c r="C56" s="248"/>
      <c r="D56" s="247"/>
      <c r="E56" s="245"/>
      <c r="F56" s="248"/>
      <c r="G56" s="247"/>
      <c r="H56" s="245"/>
      <c r="I56" s="246">
        <v>4160000</v>
      </c>
      <c r="J56" s="247" t="s">
        <v>171</v>
      </c>
      <c r="L56" s="239"/>
    </row>
    <row r="57" spans="1:12" s="234" customFormat="1" x14ac:dyDescent="0.25">
      <c r="A57" s="242">
        <v>42854</v>
      </c>
      <c r="B57" s="243">
        <v>170123201</v>
      </c>
      <c r="C57" s="248">
        <v>37</v>
      </c>
      <c r="D57" s="247">
        <v>4102963</v>
      </c>
      <c r="E57" s="245"/>
      <c r="F57" s="248"/>
      <c r="G57" s="247"/>
      <c r="H57" s="245"/>
      <c r="I57" s="246"/>
      <c r="J57" s="247"/>
      <c r="L57" s="239"/>
    </row>
    <row r="58" spans="1:12" s="234" customFormat="1" x14ac:dyDescent="0.25">
      <c r="A58" s="242">
        <v>42859</v>
      </c>
      <c r="B58" s="243">
        <v>170123938</v>
      </c>
      <c r="C58" s="248">
        <v>33</v>
      </c>
      <c r="D58" s="247">
        <v>3333225</v>
      </c>
      <c r="E58" s="245">
        <v>170033098</v>
      </c>
      <c r="F58" s="248">
        <v>17</v>
      </c>
      <c r="G58" s="247">
        <v>1780100</v>
      </c>
      <c r="H58" s="245"/>
      <c r="I58" s="246">
        <v>2322863</v>
      </c>
      <c r="J58" s="247" t="s">
        <v>178</v>
      </c>
      <c r="L58" s="239"/>
    </row>
    <row r="59" spans="1:12" s="234" customFormat="1" x14ac:dyDescent="0.25">
      <c r="A59" s="242">
        <v>42863</v>
      </c>
      <c r="B59" s="243">
        <v>170124553</v>
      </c>
      <c r="C59" s="248">
        <v>30</v>
      </c>
      <c r="D59" s="247">
        <v>3214400</v>
      </c>
      <c r="E59" s="245">
        <v>170033299</v>
      </c>
      <c r="F59" s="248">
        <v>11</v>
      </c>
      <c r="G59" s="247">
        <v>1237775</v>
      </c>
      <c r="H59" s="245"/>
      <c r="I59" s="246">
        <v>2095450</v>
      </c>
      <c r="J59" s="247" t="s">
        <v>178</v>
      </c>
      <c r="L59" s="239"/>
    </row>
    <row r="60" spans="1:12" s="234" customFormat="1" x14ac:dyDescent="0.25">
      <c r="A60" s="242">
        <v>42866</v>
      </c>
      <c r="B60" s="243">
        <v>170125022</v>
      </c>
      <c r="C60" s="248">
        <v>15</v>
      </c>
      <c r="D60" s="247">
        <v>1404550</v>
      </c>
      <c r="E60" s="245">
        <v>170033443</v>
      </c>
      <c r="F60" s="248">
        <v>1</v>
      </c>
      <c r="G60" s="247">
        <v>121013</v>
      </c>
      <c r="H60" s="245"/>
      <c r="I60" s="246">
        <v>2225000</v>
      </c>
      <c r="J60" s="247" t="s">
        <v>178</v>
      </c>
      <c r="L60" s="239"/>
    </row>
    <row r="61" spans="1:12" s="234" customFormat="1" x14ac:dyDescent="0.25">
      <c r="A61" s="242">
        <v>42866</v>
      </c>
      <c r="B61" s="243">
        <v>170125023</v>
      </c>
      <c r="C61" s="248">
        <v>32</v>
      </c>
      <c r="D61" s="247">
        <v>3154813</v>
      </c>
      <c r="E61" s="245">
        <v>170033444</v>
      </c>
      <c r="F61" s="248">
        <v>8</v>
      </c>
      <c r="G61" s="247">
        <v>863888</v>
      </c>
      <c r="H61" s="245"/>
      <c r="I61" s="246"/>
      <c r="J61" s="247"/>
      <c r="L61" s="239"/>
    </row>
    <row r="62" spans="1:12" s="234" customFormat="1" x14ac:dyDescent="0.25">
      <c r="A62" s="242">
        <v>42869</v>
      </c>
      <c r="B62" s="243"/>
      <c r="C62" s="248"/>
      <c r="D62" s="247"/>
      <c r="E62" s="245">
        <v>170033600</v>
      </c>
      <c r="F62" s="248">
        <v>12</v>
      </c>
      <c r="G62" s="247">
        <v>1286163</v>
      </c>
      <c r="H62" s="245"/>
      <c r="I62" s="246">
        <v>1211088</v>
      </c>
      <c r="J62" s="247"/>
      <c r="L62" s="239"/>
    </row>
    <row r="63" spans="1:12" s="234" customFormat="1" x14ac:dyDescent="0.25">
      <c r="A63" s="242">
        <v>42869</v>
      </c>
      <c r="B63" s="243"/>
      <c r="C63" s="248"/>
      <c r="D63" s="247"/>
      <c r="E63" s="245">
        <v>170033627</v>
      </c>
      <c r="F63" s="248">
        <v>1</v>
      </c>
      <c r="G63" s="247">
        <v>53113</v>
      </c>
      <c r="H63" s="245"/>
      <c r="I63" s="246">
        <v>1815538</v>
      </c>
      <c r="J63" s="247"/>
      <c r="L63" s="239"/>
    </row>
    <row r="64" spans="1:12" s="234" customFormat="1" x14ac:dyDescent="0.25">
      <c r="A64" s="242">
        <v>42871</v>
      </c>
      <c r="B64" s="243"/>
      <c r="C64" s="248"/>
      <c r="D64" s="247"/>
      <c r="E64" s="245">
        <v>170033682</v>
      </c>
      <c r="F64" s="248">
        <v>2</v>
      </c>
      <c r="G64" s="247">
        <v>193463</v>
      </c>
      <c r="H64" s="245"/>
      <c r="I64" s="246"/>
      <c r="J64" s="247"/>
      <c r="L64" s="239"/>
    </row>
    <row r="65" spans="1:12" s="234" customFormat="1" x14ac:dyDescent="0.25">
      <c r="A65" s="242">
        <v>42871</v>
      </c>
      <c r="B65" s="243">
        <v>170125685</v>
      </c>
      <c r="C65" s="248">
        <v>35</v>
      </c>
      <c r="D65" s="247">
        <v>3467713</v>
      </c>
      <c r="E65" s="245">
        <v>170033684</v>
      </c>
      <c r="F65" s="248">
        <v>1</v>
      </c>
      <c r="G65" s="247">
        <v>4500</v>
      </c>
      <c r="H65" s="245"/>
      <c r="I65" s="246">
        <v>500000</v>
      </c>
      <c r="J65" s="247" t="s">
        <v>179</v>
      </c>
      <c r="L65" s="239"/>
    </row>
    <row r="66" spans="1:12" s="234" customFormat="1" x14ac:dyDescent="0.25">
      <c r="A66" s="242">
        <v>42871</v>
      </c>
      <c r="B66" s="243"/>
      <c r="C66" s="248"/>
      <c r="D66" s="247"/>
      <c r="E66" s="245">
        <v>170033685</v>
      </c>
      <c r="F66" s="248">
        <v>1</v>
      </c>
      <c r="G66" s="247">
        <v>4000</v>
      </c>
      <c r="H66" s="245"/>
      <c r="I66" s="246"/>
      <c r="J66" s="247"/>
      <c r="L66" s="239"/>
    </row>
    <row r="67" spans="1:12" s="234" customFormat="1" x14ac:dyDescent="0.25">
      <c r="A67" s="242">
        <v>42874</v>
      </c>
      <c r="B67" s="243"/>
      <c r="C67" s="248"/>
      <c r="D67" s="247"/>
      <c r="E67" s="245">
        <v>170033838</v>
      </c>
      <c r="F67" s="248">
        <v>9</v>
      </c>
      <c r="G67" s="247">
        <v>1096550</v>
      </c>
      <c r="H67" s="245"/>
      <c r="I67" s="246">
        <v>1900000</v>
      </c>
      <c r="J67" s="247" t="s">
        <v>17</v>
      </c>
      <c r="L67" s="239"/>
    </row>
    <row r="68" spans="1:12" s="234" customFormat="1" x14ac:dyDescent="0.25">
      <c r="A68" s="236"/>
      <c r="B68" s="235"/>
      <c r="C68" s="241"/>
      <c r="D68" s="237"/>
      <c r="E68" s="101"/>
      <c r="F68" s="100"/>
      <c r="G68" s="34"/>
      <c r="H68" s="101"/>
      <c r="I68" s="102"/>
      <c r="J68" s="34"/>
      <c r="L68" s="239"/>
    </row>
    <row r="69" spans="1:12" s="234" customFormat="1" x14ac:dyDescent="0.25">
      <c r="A69" s="236"/>
      <c r="B69" s="235"/>
      <c r="C69" s="241"/>
      <c r="D69" s="237"/>
      <c r="E69" s="101"/>
      <c r="F69" s="100"/>
      <c r="G69" s="34"/>
      <c r="H69" s="101"/>
      <c r="I69" s="102"/>
      <c r="J69" s="34"/>
      <c r="L69" s="239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18" t="s">
        <v>12</v>
      </c>
      <c r="H73" s="318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18" t="s">
        <v>13</v>
      </c>
      <c r="H74" s="318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18" t="s">
        <v>14</v>
      </c>
      <c r="H75" s="318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18" t="s">
        <v>15</v>
      </c>
      <c r="H76" s="318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18" t="s">
        <v>16</v>
      </c>
      <c r="H77" s="318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18" t="s">
        <v>5</v>
      </c>
      <c r="H78" s="318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18" t="s">
        <v>32</v>
      </c>
      <c r="H79" s="318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128</v>
      </c>
      <c r="G1" s="72"/>
      <c r="H1" s="72"/>
      <c r="I1" s="20" t="s">
        <v>99</v>
      </c>
    </row>
    <row r="2" spans="1:15" x14ac:dyDescent="0.25">
      <c r="A2" s="155" t="s">
        <v>1</v>
      </c>
      <c r="B2" s="22"/>
      <c r="C2" s="78" t="s">
        <v>98</v>
      </c>
      <c r="D2" s="20"/>
      <c r="E2" s="22"/>
      <c r="F2" s="319" t="s">
        <v>127</v>
      </c>
      <c r="G2" s="319"/>
      <c r="H2" s="319"/>
      <c r="I2" s="21">
        <f>J25*-1</f>
        <v>57975</v>
      </c>
    </row>
    <row r="3" spans="1:15" s="234" customFormat="1" x14ac:dyDescent="0.25">
      <c r="A3" s="218" t="s">
        <v>118</v>
      </c>
      <c r="B3" s="22"/>
      <c r="C3" s="222" t="s">
        <v>126</v>
      </c>
      <c r="D3" s="218"/>
      <c r="E3" s="22"/>
      <c r="F3" s="266" t="s">
        <v>121</v>
      </c>
      <c r="G3" s="266"/>
      <c r="H3" s="266" t="s">
        <v>129</v>
      </c>
      <c r="I3" s="21" t="s">
        <v>130</v>
      </c>
      <c r="J3" s="70"/>
    </row>
    <row r="4" spans="1:15" x14ac:dyDescent="0.25">
      <c r="L4" s="18"/>
      <c r="N4" s="18"/>
      <c r="O4" s="37"/>
    </row>
    <row r="5" spans="1:15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  <c r="L5" s="18"/>
      <c r="N5" s="18"/>
      <c r="O5" s="37"/>
    </row>
    <row r="6" spans="1:15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68" t="s">
        <v>4</v>
      </c>
      <c r="I6" s="370" t="s">
        <v>5</v>
      </c>
      <c r="J6" s="371" t="s">
        <v>6</v>
      </c>
      <c r="L6" s="18"/>
      <c r="N6" s="18"/>
      <c r="O6" s="37"/>
    </row>
    <row r="7" spans="1:15" x14ac:dyDescent="0.25">
      <c r="A7" s="321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69"/>
      <c r="I7" s="370"/>
      <c r="J7" s="371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7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7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7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7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7"/>
      <c r="C18" s="58"/>
      <c r="D18" s="273"/>
      <c r="E18" s="267"/>
      <c r="F18" s="58"/>
      <c r="G18" s="273"/>
      <c r="H18" s="270"/>
      <c r="I18" s="273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67" t="s">
        <v>12</v>
      </c>
      <c r="H19" s="367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67" t="s">
        <v>13</v>
      </c>
      <c r="H20" s="367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67" t="s">
        <v>14</v>
      </c>
      <c r="H21" s="367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67" t="s">
        <v>15</v>
      </c>
      <c r="H22" s="367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67" t="s">
        <v>16</v>
      </c>
      <c r="H23" s="367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67" t="s">
        <v>5</v>
      </c>
      <c r="H24" s="367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67" t="s">
        <v>32</v>
      </c>
      <c r="H25" s="367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19" t="s">
        <v>22</v>
      </c>
      <c r="G1" s="319"/>
      <c r="H1" s="319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19" t="s">
        <v>21</v>
      </c>
      <c r="G2" s="319"/>
      <c r="H2" s="319"/>
      <c r="I2" s="38">
        <f>J59*-1</f>
        <v>0</v>
      </c>
      <c r="J2" s="20"/>
    </row>
    <row r="3" spans="1:15" s="234" customFormat="1" x14ac:dyDescent="0.25">
      <c r="A3" s="218" t="s">
        <v>118</v>
      </c>
      <c r="B3" s="218"/>
      <c r="C3" s="28" t="s">
        <v>131</v>
      </c>
      <c r="D3" s="218"/>
      <c r="E3" s="218"/>
      <c r="F3" s="266"/>
      <c r="G3" s="266"/>
      <c r="H3" s="222"/>
      <c r="I3" s="220"/>
      <c r="J3" s="218"/>
      <c r="K3" s="219"/>
      <c r="L3" s="219"/>
      <c r="M3" s="219"/>
      <c r="N3" s="219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5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2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6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6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6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6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6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6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6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6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6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6"/>
      <c r="I17" s="49">
        <v>239703</v>
      </c>
      <c r="J17" s="50" t="s">
        <v>68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6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6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6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6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6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6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6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6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6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6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6"/>
      <c r="I28" s="49">
        <v>454000</v>
      </c>
      <c r="J28" s="50" t="s">
        <v>17</v>
      </c>
    </row>
    <row r="29" spans="1:14" x14ac:dyDescent="0.25">
      <c r="A29" s="242">
        <v>42652</v>
      </c>
      <c r="B29" s="243">
        <v>160099601</v>
      </c>
      <c r="C29" s="129">
        <v>1</v>
      </c>
      <c r="D29" s="247">
        <v>92838</v>
      </c>
      <c r="E29" s="245"/>
      <c r="F29" s="243"/>
      <c r="G29" s="247"/>
      <c r="H29" s="246"/>
      <c r="I29" s="246"/>
      <c r="J29" s="247"/>
    </row>
    <row r="30" spans="1:14" x14ac:dyDescent="0.25">
      <c r="A30" s="242">
        <v>42661</v>
      </c>
      <c r="B30" s="243">
        <v>160100574</v>
      </c>
      <c r="C30" s="129">
        <v>3</v>
      </c>
      <c r="D30" s="247">
        <v>420263</v>
      </c>
      <c r="E30" s="245"/>
      <c r="F30" s="243"/>
      <c r="G30" s="247"/>
      <c r="H30" s="246"/>
      <c r="I30" s="246">
        <v>300000</v>
      </c>
      <c r="J30" s="247" t="s">
        <v>17</v>
      </c>
    </row>
    <row r="31" spans="1:14" s="234" customFormat="1" x14ac:dyDescent="0.25">
      <c r="A31" s="242">
        <v>42669</v>
      </c>
      <c r="B31" s="243"/>
      <c r="C31" s="129"/>
      <c r="D31" s="247"/>
      <c r="E31" s="245">
        <v>160027249</v>
      </c>
      <c r="F31" s="243">
        <v>5</v>
      </c>
      <c r="G31" s="247">
        <v>438900</v>
      </c>
      <c r="H31" s="246"/>
      <c r="I31" s="246"/>
      <c r="J31" s="247"/>
      <c r="K31" s="219"/>
      <c r="L31" s="219"/>
      <c r="M31" s="219"/>
      <c r="N31" s="219"/>
    </row>
    <row r="32" spans="1:14" x14ac:dyDescent="0.25">
      <c r="A32" s="242">
        <v>42672</v>
      </c>
      <c r="B32" s="243">
        <v>160101585</v>
      </c>
      <c r="C32" s="129">
        <v>3</v>
      </c>
      <c r="D32" s="247">
        <v>276325</v>
      </c>
      <c r="E32" s="245"/>
      <c r="F32" s="243"/>
      <c r="G32" s="247"/>
      <c r="H32" s="246"/>
      <c r="I32" s="246">
        <v>300000</v>
      </c>
      <c r="J32" s="247" t="s">
        <v>17</v>
      </c>
    </row>
    <row r="33" spans="1:14" s="234" customFormat="1" x14ac:dyDescent="0.25">
      <c r="A33" s="242">
        <v>42679</v>
      </c>
      <c r="B33" s="243">
        <v>160102333</v>
      </c>
      <c r="C33" s="129">
        <v>3</v>
      </c>
      <c r="D33" s="247">
        <v>297850</v>
      </c>
      <c r="E33" s="245"/>
      <c r="F33" s="243"/>
      <c r="G33" s="247"/>
      <c r="H33" s="246"/>
      <c r="I33" s="246"/>
      <c r="J33" s="247"/>
      <c r="K33" s="219"/>
      <c r="L33" s="219"/>
      <c r="M33" s="219"/>
      <c r="N33" s="219"/>
    </row>
    <row r="34" spans="1:14" s="234" customFormat="1" x14ac:dyDescent="0.25">
      <c r="A34" s="242">
        <v>42690</v>
      </c>
      <c r="B34" s="243"/>
      <c r="C34" s="129"/>
      <c r="D34" s="247"/>
      <c r="E34" s="245">
        <v>160027766</v>
      </c>
      <c r="F34" s="243">
        <v>2</v>
      </c>
      <c r="G34" s="247">
        <v>153563</v>
      </c>
      <c r="H34" s="246"/>
      <c r="I34" s="246"/>
      <c r="J34" s="247"/>
      <c r="K34" s="219"/>
      <c r="L34" s="219"/>
      <c r="M34" s="219"/>
      <c r="N34" s="219"/>
    </row>
    <row r="35" spans="1:14" s="234" customFormat="1" x14ac:dyDescent="0.25">
      <c r="A35" s="242">
        <v>42692</v>
      </c>
      <c r="B35" s="243">
        <v>160103728</v>
      </c>
      <c r="C35" s="129">
        <v>7</v>
      </c>
      <c r="D35" s="247">
        <v>620463</v>
      </c>
      <c r="E35" s="245"/>
      <c r="F35" s="243"/>
      <c r="G35" s="247"/>
      <c r="H35" s="246"/>
      <c r="I35" s="246">
        <v>730000</v>
      </c>
      <c r="J35" s="247" t="s">
        <v>17</v>
      </c>
      <c r="K35" s="219"/>
      <c r="L35" s="219"/>
      <c r="M35" s="219"/>
      <c r="N35" s="219"/>
    </row>
    <row r="36" spans="1:14" s="234" customFormat="1" x14ac:dyDescent="0.25">
      <c r="A36" s="242">
        <v>42703</v>
      </c>
      <c r="B36" s="243">
        <v>160104804</v>
      </c>
      <c r="C36" s="129">
        <v>2</v>
      </c>
      <c r="D36" s="247">
        <v>216475</v>
      </c>
      <c r="E36" s="245"/>
      <c r="F36" s="243"/>
      <c r="G36" s="247"/>
      <c r="H36" s="246"/>
      <c r="I36" s="246"/>
      <c r="J36" s="247"/>
      <c r="K36" s="219"/>
      <c r="L36" s="219"/>
      <c r="M36" s="219"/>
      <c r="N36" s="219"/>
    </row>
    <row r="37" spans="1:14" s="234" customFormat="1" x14ac:dyDescent="0.25">
      <c r="A37" s="242">
        <v>42713</v>
      </c>
      <c r="B37" s="243">
        <v>160105809</v>
      </c>
      <c r="C37" s="129">
        <v>5</v>
      </c>
      <c r="D37" s="247">
        <v>469350</v>
      </c>
      <c r="E37" s="245">
        <v>160028303</v>
      </c>
      <c r="F37" s="243">
        <v>2</v>
      </c>
      <c r="G37" s="247">
        <v>291375</v>
      </c>
      <c r="H37" s="246"/>
      <c r="I37" s="246"/>
      <c r="J37" s="247"/>
      <c r="K37" s="219"/>
      <c r="L37" s="219"/>
      <c r="M37" s="219"/>
      <c r="N37" s="219"/>
    </row>
    <row r="38" spans="1:14" s="234" customFormat="1" x14ac:dyDescent="0.25">
      <c r="A38" s="242">
        <v>42730</v>
      </c>
      <c r="B38" s="243"/>
      <c r="C38" s="129"/>
      <c r="D38" s="247"/>
      <c r="E38" s="245">
        <v>160028674</v>
      </c>
      <c r="F38" s="243">
        <v>2</v>
      </c>
      <c r="G38" s="247">
        <v>200725</v>
      </c>
      <c r="H38" s="246"/>
      <c r="I38" s="246"/>
      <c r="J38" s="247"/>
      <c r="K38" s="219"/>
      <c r="L38" s="219"/>
      <c r="M38" s="219"/>
      <c r="N38" s="219"/>
    </row>
    <row r="39" spans="1:14" s="234" customFormat="1" x14ac:dyDescent="0.25">
      <c r="A39" s="242">
        <v>42733</v>
      </c>
      <c r="B39" s="243">
        <v>160107706</v>
      </c>
      <c r="C39" s="129">
        <v>4</v>
      </c>
      <c r="D39" s="247">
        <v>377825</v>
      </c>
      <c r="E39" s="245"/>
      <c r="F39" s="243"/>
      <c r="G39" s="247"/>
      <c r="H39" s="246"/>
      <c r="I39" s="246">
        <v>358000</v>
      </c>
      <c r="J39" s="247" t="s">
        <v>17</v>
      </c>
      <c r="K39" s="219"/>
      <c r="L39" s="219"/>
      <c r="M39" s="219"/>
      <c r="N39" s="219"/>
    </row>
    <row r="40" spans="1:14" s="234" customFormat="1" x14ac:dyDescent="0.25">
      <c r="A40" s="242">
        <v>42743</v>
      </c>
      <c r="B40" s="243">
        <v>170108446</v>
      </c>
      <c r="C40" s="129">
        <v>5</v>
      </c>
      <c r="D40" s="247">
        <v>533838</v>
      </c>
      <c r="E40" s="245">
        <v>170029001</v>
      </c>
      <c r="F40" s="243">
        <v>2</v>
      </c>
      <c r="G40" s="247">
        <v>210350</v>
      </c>
      <c r="H40" s="246"/>
      <c r="I40" s="246"/>
      <c r="J40" s="247"/>
      <c r="K40" s="219"/>
      <c r="L40" s="219"/>
      <c r="M40" s="219"/>
      <c r="N40" s="219"/>
    </row>
    <row r="41" spans="1:14" s="234" customFormat="1" x14ac:dyDescent="0.25">
      <c r="A41" s="242">
        <v>42754</v>
      </c>
      <c r="B41" s="243">
        <v>170109261</v>
      </c>
      <c r="C41" s="129">
        <v>2</v>
      </c>
      <c r="D41" s="247">
        <v>210613</v>
      </c>
      <c r="E41" s="245"/>
      <c r="F41" s="243"/>
      <c r="G41" s="247"/>
      <c r="H41" s="246"/>
      <c r="I41" s="246"/>
      <c r="J41" s="247"/>
      <c r="K41" s="219"/>
      <c r="L41" s="219"/>
      <c r="M41" s="219"/>
      <c r="N41" s="219"/>
    </row>
    <row r="42" spans="1:14" s="234" customFormat="1" x14ac:dyDescent="0.25">
      <c r="A42" s="242">
        <v>42760</v>
      </c>
      <c r="B42" s="243"/>
      <c r="C42" s="129"/>
      <c r="D42" s="247"/>
      <c r="E42" s="245"/>
      <c r="F42" s="243"/>
      <c r="G42" s="247"/>
      <c r="H42" s="246">
        <v>40000</v>
      </c>
      <c r="I42" s="246"/>
      <c r="J42" s="247"/>
      <c r="K42" s="219"/>
      <c r="L42" s="219"/>
      <c r="M42" s="219"/>
      <c r="N42" s="219"/>
    </row>
    <row r="43" spans="1:14" s="234" customFormat="1" x14ac:dyDescent="0.25">
      <c r="A43" s="242">
        <v>42761</v>
      </c>
      <c r="B43" s="243"/>
      <c r="C43" s="129"/>
      <c r="D43" s="247"/>
      <c r="E43" s="245">
        <v>170029207</v>
      </c>
      <c r="F43" s="243">
        <v>4</v>
      </c>
      <c r="G43" s="247">
        <v>444150</v>
      </c>
      <c r="H43" s="246"/>
      <c r="I43" s="246"/>
      <c r="J43" s="247"/>
      <c r="K43" s="219"/>
      <c r="L43" s="219"/>
      <c r="M43" s="219"/>
      <c r="N43" s="219"/>
    </row>
    <row r="44" spans="1:14" s="234" customFormat="1" x14ac:dyDescent="0.25">
      <c r="A44" s="98">
        <v>42763</v>
      </c>
      <c r="B44" s="99">
        <v>170110191</v>
      </c>
      <c r="C44" s="254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4" customFormat="1" x14ac:dyDescent="0.25">
      <c r="A45" s="98">
        <v>42743</v>
      </c>
      <c r="B45" s="99">
        <v>170111641</v>
      </c>
      <c r="C45" s="254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4" customFormat="1" x14ac:dyDescent="0.25">
      <c r="A46" s="98">
        <v>42785</v>
      </c>
      <c r="B46" s="99">
        <v>170113126</v>
      </c>
      <c r="C46" s="254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4" customFormat="1" x14ac:dyDescent="0.25">
      <c r="A47" s="98">
        <v>42793</v>
      </c>
      <c r="B47" s="99">
        <v>170114053</v>
      </c>
      <c r="C47" s="254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4" customFormat="1" x14ac:dyDescent="0.25">
      <c r="A48" s="98">
        <v>42801</v>
      </c>
      <c r="B48" s="99">
        <v>170115290</v>
      </c>
      <c r="C48" s="254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4" customFormat="1" x14ac:dyDescent="0.25">
      <c r="A49" s="98"/>
      <c r="B49" s="99"/>
      <c r="C49" s="254"/>
      <c r="D49" s="34"/>
      <c r="E49" s="101"/>
      <c r="F49" s="99"/>
      <c r="G49" s="34"/>
      <c r="H49" s="102"/>
      <c r="I49" s="102">
        <v>60842</v>
      </c>
      <c r="J49" s="34" t="s">
        <v>172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40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1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18" t="s">
        <v>12</v>
      </c>
      <c r="H53" s="318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18" t="s">
        <v>13</v>
      </c>
      <c r="H54" s="318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18" t="s">
        <v>14</v>
      </c>
      <c r="H55" s="318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18" t="s">
        <v>15</v>
      </c>
      <c r="H56" s="318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18" t="s">
        <v>16</v>
      </c>
      <c r="H57" s="318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18" t="s">
        <v>5</v>
      </c>
      <c r="H58" s="318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18" t="s">
        <v>32</v>
      </c>
      <c r="H59" s="318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95</v>
      </c>
      <c r="D1" s="20"/>
      <c r="E1" s="20"/>
      <c r="F1" s="319" t="s">
        <v>22</v>
      </c>
      <c r="G1" s="319"/>
      <c r="H1" s="319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J41*-1</f>
        <v>514</v>
      </c>
      <c r="J2" s="20"/>
    </row>
    <row r="3" spans="1:10" s="234" customFormat="1" x14ac:dyDescent="0.25">
      <c r="A3" s="218" t="s">
        <v>118</v>
      </c>
      <c r="B3" s="218"/>
      <c r="C3" s="222" t="s">
        <v>142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28"/>
      <c r="I7" s="344"/>
      <c r="J7" s="332"/>
    </row>
    <row r="8" spans="1:10" x14ac:dyDescent="0.25">
      <c r="A8" s="242">
        <v>42637</v>
      </c>
      <c r="B8" s="89">
        <v>160097887</v>
      </c>
      <c r="C8" s="91">
        <v>3</v>
      </c>
      <c r="D8" s="90">
        <v>339850</v>
      </c>
      <c r="E8" s="243"/>
      <c r="F8" s="248"/>
      <c r="G8" s="244"/>
      <c r="H8" s="247"/>
      <c r="I8" s="246"/>
      <c r="J8" s="247"/>
    </row>
    <row r="9" spans="1:10" x14ac:dyDescent="0.25">
      <c r="A9" s="242">
        <v>42640</v>
      </c>
      <c r="B9" s="89">
        <v>160098136</v>
      </c>
      <c r="C9" s="91">
        <v>2</v>
      </c>
      <c r="D9" s="90">
        <v>251388</v>
      </c>
      <c r="E9" s="243"/>
      <c r="F9" s="246"/>
      <c r="G9" s="247"/>
      <c r="H9" s="247">
        <v>30000</v>
      </c>
      <c r="I9" s="246"/>
      <c r="J9" s="247"/>
    </row>
    <row r="10" spans="1:10" x14ac:dyDescent="0.25">
      <c r="A10" s="242">
        <v>42643</v>
      </c>
      <c r="B10" s="89">
        <v>160098562</v>
      </c>
      <c r="C10" s="91">
        <v>6</v>
      </c>
      <c r="D10" s="90">
        <v>465675</v>
      </c>
      <c r="E10" s="243"/>
      <c r="F10" s="246"/>
      <c r="G10" s="247"/>
      <c r="H10" s="247">
        <v>88000</v>
      </c>
      <c r="I10" s="246"/>
      <c r="J10" s="247"/>
    </row>
    <row r="11" spans="1:10" x14ac:dyDescent="0.25">
      <c r="A11" s="242">
        <v>42663</v>
      </c>
      <c r="B11" s="243">
        <v>160100766</v>
      </c>
      <c r="C11" s="249">
        <v>4</v>
      </c>
      <c r="D11" s="247">
        <v>314738</v>
      </c>
      <c r="E11" s="243"/>
      <c r="F11" s="248"/>
      <c r="G11" s="244"/>
      <c r="H11" s="247">
        <v>36000</v>
      </c>
      <c r="I11" s="246"/>
      <c r="J11" s="247"/>
    </row>
    <row r="12" spans="1:10" x14ac:dyDescent="0.25">
      <c r="A12" s="242">
        <v>42663</v>
      </c>
      <c r="B12" s="243">
        <v>160100774</v>
      </c>
      <c r="C12" s="249">
        <v>5</v>
      </c>
      <c r="D12" s="247">
        <v>448525</v>
      </c>
      <c r="E12" s="243"/>
      <c r="F12" s="249"/>
      <c r="G12" s="244"/>
      <c r="H12" s="247">
        <v>54000</v>
      </c>
      <c r="I12" s="246"/>
      <c r="J12" s="247"/>
    </row>
    <row r="13" spans="1:10" x14ac:dyDescent="0.25">
      <c r="A13" s="242">
        <v>42682</v>
      </c>
      <c r="B13" s="243"/>
      <c r="C13" s="249"/>
      <c r="D13" s="247"/>
      <c r="E13" s="243"/>
      <c r="F13" s="249"/>
      <c r="G13" s="244"/>
      <c r="H13" s="247"/>
      <c r="I13" s="246">
        <v>2300000</v>
      </c>
      <c r="J13" s="247" t="s">
        <v>17</v>
      </c>
    </row>
    <row r="14" spans="1:10" x14ac:dyDescent="0.25">
      <c r="A14" s="242">
        <v>42684</v>
      </c>
      <c r="B14" s="243">
        <v>160102916</v>
      </c>
      <c r="C14" s="249">
        <v>4</v>
      </c>
      <c r="D14" s="247">
        <v>388325</v>
      </c>
      <c r="E14" s="243"/>
      <c r="F14" s="249"/>
      <c r="G14" s="247"/>
      <c r="H14" s="34">
        <v>22000</v>
      </c>
      <c r="I14" s="102"/>
      <c r="J14" s="34"/>
    </row>
    <row r="15" spans="1:10" x14ac:dyDescent="0.25">
      <c r="A15" s="242">
        <v>42685</v>
      </c>
      <c r="B15" s="243">
        <v>160102986</v>
      </c>
      <c r="C15" s="249">
        <v>2</v>
      </c>
      <c r="D15" s="247">
        <v>170013</v>
      </c>
      <c r="E15" s="243"/>
      <c r="F15" s="249"/>
      <c r="G15" s="247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18" t="s">
        <v>12</v>
      </c>
      <c r="H35" s="318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18" t="s">
        <v>13</v>
      </c>
      <c r="H36" s="318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18" t="s">
        <v>14</v>
      </c>
      <c r="H37" s="318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18" t="s">
        <v>15</v>
      </c>
      <c r="H38" s="318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18" t="s">
        <v>16</v>
      </c>
      <c r="H39" s="318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18" t="s">
        <v>5</v>
      </c>
      <c r="H40" s="318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18" t="s">
        <v>32</v>
      </c>
      <c r="H41" s="318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4" bestFit="1" customWidth="1"/>
    <col min="2" max="2" width="11.85546875" style="234" bestFit="1" customWidth="1"/>
    <col min="3" max="3" width="5.7109375" style="223" customWidth="1"/>
    <col min="4" max="4" width="11.28515625" style="234" customWidth="1"/>
    <col min="5" max="5" width="10.28515625" style="234" customWidth="1"/>
    <col min="6" max="6" width="4.5703125" style="253" bestFit="1" customWidth="1"/>
    <col min="7" max="7" width="11.140625" style="234" customWidth="1"/>
    <col min="8" max="8" width="11.7109375" style="234" customWidth="1"/>
    <col min="9" max="9" width="15.28515625" style="219" customWidth="1"/>
    <col min="10" max="10" width="18.42578125" style="234" customWidth="1"/>
    <col min="11" max="11" width="9.140625" style="234"/>
    <col min="12" max="13" width="10.5703125" style="234" bestFit="1" customWidth="1"/>
    <col min="14" max="16384" width="9.140625" style="234"/>
  </cols>
  <sheetData>
    <row r="1" spans="1:10" x14ac:dyDescent="0.25">
      <c r="A1" s="218" t="s">
        <v>0</v>
      </c>
      <c r="B1" s="218"/>
      <c r="C1" s="222" t="s">
        <v>114</v>
      </c>
      <c r="D1" s="218"/>
      <c r="E1" s="218"/>
      <c r="F1" s="319" t="s">
        <v>22</v>
      </c>
      <c r="G1" s="319"/>
      <c r="H1" s="319"/>
      <c r="I1" s="220" t="s">
        <v>78</v>
      </c>
      <c r="J1" s="218"/>
    </row>
    <row r="2" spans="1:10" x14ac:dyDescent="0.25">
      <c r="A2" s="218" t="s">
        <v>1</v>
      </c>
      <c r="B2" s="218"/>
      <c r="C2" s="222" t="s">
        <v>72</v>
      </c>
      <c r="D2" s="218"/>
      <c r="E2" s="218"/>
      <c r="F2" s="319" t="s">
        <v>21</v>
      </c>
      <c r="G2" s="319"/>
      <c r="H2" s="319"/>
      <c r="I2" s="220">
        <f>J41*-1</f>
        <v>0</v>
      </c>
      <c r="J2" s="218"/>
    </row>
    <row r="3" spans="1:10" x14ac:dyDescent="0.25">
      <c r="A3" s="218" t="s">
        <v>118</v>
      </c>
      <c r="B3" s="218"/>
      <c r="C3" s="222" t="s">
        <v>148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251" t="s">
        <v>7</v>
      </c>
      <c r="C7" s="258" t="s">
        <v>8</v>
      </c>
      <c r="D7" s="252" t="s">
        <v>9</v>
      </c>
      <c r="E7" s="251" t="s">
        <v>10</v>
      </c>
      <c r="F7" s="251" t="s">
        <v>8</v>
      </c>
      <c r="G7" s="252" t="s">
        <v>9</v>
      </c>
      <c r="H7" s="328"/>
      <c r="I7" s="344"/>
      <c r="J7" s="332"/>
    </row>
    <row r="8" spans="1:10" x14ac:dyDescent="0.25">
      <c r="A8" s="242">
        <v>42719</v>
      </c>
      <c r="B8" s="89">
        <v>160106535</v>
      </c>
      <c r="C8" s="91">
        <v>20</v>
      </c>
      <c r="D8" s="90">
        <v>1769863</v>
      </c>
      <c r="E8" s="243"/>
      <c r="F8" s="243"/>
      <c r="G8" s="244"/>
      <c r="H8" s="247">
        <v>75000</v>
      </c>
      <c r="I8" s="246">
        <v>1844863</v>
      </c>
      <c r="J8" s="247" t="s">
        <v>17</v>
      </c>
    </row>
    <row r="9" spans="1:10" x14ac:dyDescent="0.25">
      <c r="A9" s="242">
        <v>42730</v>
      </c>
      <c r="B9" s="89">
        <v>160107482</v>
      </c>
      <c r="C9" s="91">
        <v>20</v>
      </c>
      <c r="D9" s="90">
        <v>2041550</v>
      </c>
      <c r="E9" s="243">
        <v>160028669</v>
      </c>
      <c r="F9" s="245">
        <v>11</v>
      </c>
      <c r="G9" s="247">
        <v>1054375</v>
      </c>
      <c r="H9" s="247"/>
      <c r="I9" s="246">
        <v>987175</v>
      </c>
      <c r="J9" s="247" t="s">
        <v>17</v>
      </c>
    </row>
    <row r="10" spans="1:10" x14ac:dyDescent="0.25">
      <c r="A10" s="242">
        <v>42740</v>
      </c>
      <c r="B10" s="89">
        <v>170108220</v>
      </c>
      <c r="C10" s="91">
        <v>10</v>
      </c>
      <c r="D10" s="90">
        <v>1007125</v>
      </c>
      <c r="E10" s="243"/>
      <c r="F10" s="245"/>
      <c r="G10" s="247"/>
      <c r="H10" s="247">
        <v>75000</v>
      </c>
      <c r="I10" s="246">
        <v>1082125</v>
      </c>
      <c r="J10" s="247" t="s">
        <v>17</v>
      </c>
    </row>
    <row r="11" spans="1:10" x14ac:dyDescent="0.25">
      <c r="A11" s="242">
        <v>42751</v>
      </c>
      <c r="B11" s="243">
        <v>170109034</v>
      </c>
      <c r="C11" s="249">
        <v>13</v>
      </c>
      <c r="D11" s="247">
        <v>1602913</v>
      </c>
      <c r="E11" s="243"/>
      <c r="F11" s="243"/>
      <c r="G11" s="244"/>
      <c r="H11" s="247">
        <v>75000</v>
      </c>
      <c r="I11" s="246">
        <v>1678000</v>
      </c>
      <c r="J11" s="247" t="s">
        <v>17</v>
      </c>
    </row>
    <row r="12" spans="1:10" x14ac:dyDescent="0.25">
      <c r="A12" s="242">
        <v>42761</v>
      </c>
      <c r="B12" s="243">
        <v>170109966</v>
      </c>
      <c r="C12" s="249">
        <v>26</v>
      </c>
      <c r="D12" s="247">
        <v>2745488</v>
      </c>
      <c r="E12" s="243"/>
      <c r="F12" s="86"/>
      <c r="G12" s="244"/>
      <c r="H12" s="247">
        <v>75000</v>
      </c>
      <c r="I12" s="246"/>
      <c r="J12" s="247"/>
    </row>
    <row r="13" spans="1:10" x14ac:dyDescent="0.25">
      <c r="A13" s="242"/>
      <c r="B13" s="243"/>
      <c r="C13" s="249"/>
      <c r="D13" s="247"/>
      <c r="E13" s="243"/>
      <c r="F13" s="86"/>
      <c r="G13" s="244"/>
      <c r="H13" s="247">
        <v>75000</v>
      </c>
      <c r="I13" s="246"/>
      <c r="J13" s="247"/>
    </row>
    <row r="14" spans="1:10" x14ac:dyDescent="0.25">
      <c r="A14" s="242">
        <v>42772</v>
      </c>
      <c r="B14" s="243">
        <v>170111351</v>
      </c>
      <c r="C14" s="249">
        <v>14</v>
      </c>
      <c r="D14" s="247">
        <v>1420738</v>
      </c>
      <c r="E14" s="243"/>
      <c r="F14" s="86"/>
      <c r="G14" s="247"/>
      <c r="H14" s="247"/>
      <c r="I14" s="246">
        <v>2820488</v>
      </c>
      <c r="J14" s="247" t="s">
        <v>17</v>
      </c>
    </row>
    <row r="15" spans="1:10" x14ac:dyDescent="0.25">
      <c r="A15" s="242">
        <v>42781</v>
      </c>
      <c r="B15" s="243">
        <v>170112548</v>
      </c>
      <c r="C15" s="249">
        <v>13</v>
      </c>
      <c r="D15" s="247"/>
      <c r="E15" s="243"/>
      <c r="F15" s="86"/>
      <c r="G15" s="247"/>
      <c r="H15" s="247"/>
      <c r="I15" s="246">
        <v>1420738</v>
      </c>
      <c r="J15" s="247" t="s">
        <v>17</v>
      </c>
    </row>
    <row r="16" spans="1:10" x14ac:dyDescent="0.25">
      <c r="A16" s="242">
        <v>42782</v>
      </c>
      <c r="B16" s="243">
        <v>170112702</v>
      </c>
      <c r="C16" s="249">
        <v>18</v>
      </c>
      <c r="D16" s="247">
        <v>1850275</v>
      </c>
      <c r="E16" s="243">
        <v>170029838</v>
      </c>
      <c r="F16" s="86">
        <v>5</v>
      </c>
      <c r="G16" s="247">
        <v>607250</v>
      </c>
      <c r="H16" s="247"/>
      <c r="I16" s="246"/>
      <c r="J16" s="247"/>
    </row>
    <row r="17" spans="1:13" x14ac:dyDescent="0.25">
      <c r="A17" s="242">
        <v>42792</v>
      </c>
      <c r="B17" s="243">
        <v>170113973</v>
      </c>
      <c r="C17" s="249">
        <v>21</v>
      </c>
      <c r="D17" s="247">
        <v>2245425</v>
      </c>
      <c r="E17" s="243"/>
      <c r="F17" s="86"/>
      <c r="G17" s="247"/>
      <c r="H17" s="247">
        <v>50000</v>
      </c>
      <c r="I17" s="246">
        <v>2245425</v>
      </c>
      <c r="J17" s="247" t="s">
        <v>17</v>
      </c>
    </row>
    <row r="18" spans="1:13" x14ac:dyDescent="0.25">
      <c r="A18" s="242">
        <v>42792</v>
      </c>
      <c r="B18" s="243">
        <v>170114038</v>
      </c>
      <c r="C18" s="249">
        <v>1</v>
      </c>
      <c r="D18" s="247">
        <v>93013</v>
      </c>
      <c r="E18" s="243"/>
      <c r="F18" s="86"/>
      <c r="G18" s="247"/>
      <c r="H18" s="247"/>
      <c r="I18" s="246">
        <v>1460951</v>
      </c>
      <c r="J18" s="247" t="s">
        <v>17</v>
      </c>
    </row>
    <row r="19" spans="1:13" x14ac:dyDescent="0.25">
      <c r="A19" s="236"/>
      <c r="B19" s="235"/>
      <c r="C19" s="175"/>
      <c r="D19" s="237"/>
      <c r="E19" s="235"/>
      <c r="F19" s="29"/>
      <c r="G19" s="237"/>
      <c r="H19" s="237"/>
      <c r="I19" s="240"/>
      <c r="J19" s="237"/>
    </row>
    <row r="20" spans="1:13" x14ac:dyDescent="0.25">
      <c r="A20" s="236"/>
      <c r="B20" s="235"/>
      <c r="C20" s="175"/>
      <c r="D20" s="237"/>
      <c r="E20" s="235"/>
      <c r="F20" s="29"/>
      <c r="G20" s="237"/>
      <c r="H20" s="237"/>
      <c r="I20" s="240"/>
      <c r="J20" s="237"/>
    </row>
    <row r="21" spans="1:13" x14ac:dyDescent="0.25">
      <c r="A21" s="236"/>
      <c r="B21" s="235"/>
      <c r="C21" s="175"/>
      <c r="D21" s="237"/>
      <c r="E21" s="235"/>
      <c r="F21" s="29"/>
      <c r="G21" s="237"/>
      <c r="H21" s="237"/>
      <c r="I21" s="240"/>
      <c r="J21" s="237"/>
    </row>
    <row r="22" spans="1:13" x14ac:dyDescent="0.25">
      <c r="A22" s="236"/>
      <c r="B22" s="235"/>
      <c r="C22" s="175"/>
      <c r="D22" s="237"/>
      <c r="E22" s="235"/>
      <c r="F22" s="29"/>
      <c r="G22" s="237"/>
      <c r="H22" s="237"/>
      <c r="I22" s="240"/>
      <c r="J22" s="237"/>
    </row>
    <row r="23" spans="1:13" x14ac:dyDescent="0.25">
      <c r="A23" s="236"/>
      <c r="B23" s="235"/>
      <c r="C23" s="175"/>
      <c r="D23" s="237"/>
      <c r="E23" s="235"/>
      <c r="F23" s="29"/>
      <c r="G23" s="237"/>
      <c r="H23" s="237"/>
      <c r="I23" s="240"/>
      <c r="J23" s="237"/>
    </row>
    <row r="24" spans="1:13" x14ac:dyDescent="0.25">
      <c r="A24" s="236"/>
      <c r="B24" s="235"/>
      <c r="C24" s="175"/>
      <c r="D24" s="237"/>
      <c r="E24" s="235"/>
      <c r="F24" s="29"/>
      <c r="G24" s="237"/>
      <c r="H24" s="237"/>
      <c r="I24" s="240"/>
      <c r="J24" s="237"/>
    </row>
    <row r="25" spans="1:13" x14ac:dyDescent="0.25">
      <c r="A25" s="236"/>
      <c r="B25" s="235"/>
      <c r="C25" s="175"/>
      <c r="D25" s="237"/>
      <c r="E25" s="235"/>
      <c r="F25" s="29"/>
      <c r="G25" s="237"/>
      <c r="H25" s="237"/>
      <c r="I25" s="240"/>
      <c r="J25" s="237"/>
    </row>
    <row r="26" spans="1:13" x14ac:dyDescent="0.25">
      <c r="A26" s="236"/>
      <c r="B26" s="235"/>
      <c r="C26" s="175"/>
      <c r="D26" s="237"/>
      <c r="E26" s="235"/>
      <c r="F26" s="29"/>
      <c r="G26" s="237"/>
      <c r="H26" s="237"/>
      <c r="I26" s="240"/>
      <c r="J26" s="237"/>
    </row>
    <row r="27" spans="1:13" x14ac:dyDescent="0.25">
      <c r="A27" s="236"/>
      <c r="B27" s="235"/>
      <c r="C27" s="241"/>
      <c r="D27" s="237"/>
      <c r="E27" s="238"/>
      <c r="F27" s="235"/>
      <c r="G27" s="237"/>
      <c r="H27" s="238"/>
      <c r="I27" s="240"/>
      <c r="J27" s="237"/>
    </row>
    <row r="28" spans="1:13" x14ac:dyDescent="0.25">
      <c r="A28" s="236"/>
      <c r="B28" s="235"/>
      <c r="C28" s="241"/>
      <c r="D28" s="237"/>
      <c r="E28" s="238"/>
      <c r="F28" s="235"/>
      <c r="G28" s="237"/>
      <c r="H28" s="238"/>
      <c r="I28" s="240"/>
      <c r="J28" s="237"/>
    </row>
    <row r="29" spans="1:13" x14ac:dyDescent="0.25">
      <c r="A29" s="236"/>
      <c r="B29" s="235"/>
      <c r="C29" s="241"/>
      <c r="D29" s="237"/>
      <c r="E29" s="238"/>
      <c r="F29" s="235"/>
      <c r="G29" s="237"/>
      <c r="H29" s="238"/>
      <c r="I29" s="240"/>
      <c r="J29" s="237"/>
      <c r="M29" s="239"/>
    </row>
    <row r="30" spans="1:13" x14ac:dyDescent="0.25">
      <c r="A30" s="236"/>
      <c r="B30" s="235"/>
      <c r="C30" s="241"/>
      <c r="D30" s="237"/>
      <c r="E30" s="238"/>
      <c r="F30" s="235"/>
      <c r="G30" s="237"/>
      <c r="H30" s="238"/>
      <c r="I30" s="240"/>
      <c r="J30" s="237"/>
      <c r="L30" s="239"/>
      <c r="M30" s="239"/>
    </row>
    <row r="31" spans="1:13" x14ac:dyDescent="0.25">
      <c r="A31" s="236"/>
      <c r="B31" s="235"/>
      <c r="C31" s="241"/>
      <c r="D31" s="237"/>
      <c r="E31" s="238"/>
      <c r="F31" s="235"/>
      <c r="G31" s="237"/>
      <c r="H31" s="238"/>
      <c r="I31" s="240"/>
      <c r="J31" s="237"/>
      <c r="L31" s="239"/>
    </row>
    <row r="32" spans="1:13" x14ac:dyDescent="0.25">
      <c r="A32" s="236"/>
      <c r="B32" s="235"/>
      <c r="C32" s="241"/>
      <c r="D32" s="237"/>
      <c r="E32" s="238"/>
      <c r="F32" s="235"/>
      <c r="G32" s="237"/>
      <c r="H32" s="238"/>
      <c r="I32" s="240"/>
      <c r="J32" s="237"/>
    </row>
    <row r="33" spans="1:10" x14ac:dyDescent="0.25">
      <c r="A33" s="236"/>
      <c r="B33" s="224" t="s">
        <v>11</v>
      </c>
      <c r="C33" s="233">
        <f>SUM(C8:C32)</f>
        <v>156</v>
      </c>
      <c r="D33" s="225"/>
      <c r="E33" s="224" t="s">
        <v>11</v>
      </c>
      <c r="F33" s="224">
        <f>SUM(F8:F32)</f>
        <v>16</v>
      </c>
      <c r="G33" s="5"/>
      <c r="H33" s="235"/>
      <c r="I33" s="241"/>
      <c r="J33" s="5"/>
    </row>
    <row r="34" spans="1:10" x14ac:dyDescent="0.25">
      <c r="A34" s="236"/>
      <c r="B34" s="224"/>
      <c r="C34" s="233"/>
      <c r="D34" s="225"/>
      <c r="E34" s="224"/>
      <c r="F34" s="224"/>
      <c r="G34" s="32"/>
      <c r="H34" s="33"/>
      <c r="I34" s="241"/>
      <c r="J34" s="5"/>
    </row>
    <row r="35" spans="1:10" x14ac:dyDescent="0.25">
      <c r="A35" s="226"/>
      <c r="B35" s="227"/>
      <c r="C35" s="241"/>
      <c r="D35" s="237"/>
      <c r="E35" s="224"/>
      <c r="F35" s="235"/>
      <c r="G35" s="318" t="s">
        <v>12</v>
      </c>
      <c r="H35" s="318"/>
      <c r="I35" s="240"/>
      <c r="J35" s="228">
        <f>SUM(D8:D29)</f>
        <v>14776390</v>
      </c>
    </row>
    <row r="36" spans="1:10" x14ac:dyDescent="0.25">
      <c r="A36" s="236"/>
      <c r="B36" s="235"/>
      <c r="C36" s="241"/>
      <c r="D36" s="237"/>
      <c r="E36" s="238"/>
      <c r="F36" s="235"/>
      <c r="G36" s="318" t="s">
        <v>13</v>
      </c>
      <c r="H36" s="318"/>
      <c r="I36" s="240"/>
      <c r="J36" s="228">
        <f>SUM(G8:G32)</f>
        <v>1661625</v>
      </c>
    </row>
    <row r="37" spans="1:10" x14ac:dyDescent="0.25">
      <c r="A37" s="229"/>
      <c r="B37" s="238"/>
      <c r="C37" s="241"/>
      <c r="D37" s="237"/>
      <c r="E37" s="238"/>
      <c r="F37" s="235"/>
      <c r="G37" s="318" t="s">
        <v>14</v>
      </c>
      <c r="H37" s="318"/>
      <c r="I37" s="41"/>
      <c r="J37" s="230">
        <f>J35-J36</f>
        <v>13114765</v>
      </c>
    </row>
    <row r="38" spans="1:10" x14ac:dyDescent="0.25">
      <c r="A38" s="236"/>
      <c r="B38" s="231"/>
      <c r="C38" s="241"/>
      <c r="D38" s="232"/>
      <c r="E38" s="238"/>
      <c r="F38" s="235"/>
      <c r="G38" s="318" t="s">
        <v>15</v>
      </c>
      <c r="H38" s="318"/>
      <c r="I38" s="240"/>
      <c r="J38" s="228">
        <f>SUM(H8:H33)</f>
        <v>425000</v>
      </c>
    </row>
    <row r="39" spans="1:10" x14ac:dyDescent="0.25">
      <c r="A39" s="236"/>
      <c r="B39" s="231"/>
      <c r="C39" s="241"/>
      <c r="D39" s="232"/>
      <c r="E39" s="238"/>
      <c r="F39" s="235"/>
      <c r="G39" s="318" t="s">
        <v>16</v>
      </c>
      <c r="H39" s="318"/>
      <c r="I39" s="240"/>
      <c r="J39" s="228">
        <f>J37+J38</f>
        <v>13539765</v>
      </c>
    </row>
    <row r="40" spans="1:10" x14ac:dyDescent="0.25">
      <c r="A40" s="236"/>
      <c r="B40" s="231"/>
      <c r="C40" s="241"/>
      <c r="D40" s="232"/>
      <c r="E40" s="238"/>
      <c r="F40" s="235"/>
      <c r="G40" s="318" t="s">
        <v>5</v>
      </c>
      <c r="H40" s="318"/>
      <c r="I40" s="240"/>
      <c r="J40" s="228">
        <f>SUM(I8:I33)</f>
        <v>13539765</v>
      </c>
    </row>
    <row r="41" spans="1:10" x14ac:dyDescent="0.25">
      <c r="A41" s="236"/>
      <c r="B41" s="231"/>
      <c r="C41" s="241"/>
      <c r="D41" s="232"/>
      <c r="E41" s="238"/>
      <c r="F41" s="235"/>
      <c r="G41" s="318" t="s">
        <v>32</v>
      </c>
      <c r="H41" s="318"/>
      <c r="I41" s="241" t="str">
        <f>IF(J41&gt;0,"SALDO",IF(J41&lt;0,"PIUTANG",IF(J41=0,"LUNAS")))</f>
        <v>LUNAS</v>
      </c>
      <c r="J41" s="228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96</v>
      </c>
      <c r="D1" s="20"/>
      <c r="E1" s="20"/>
      <c r="F1" s="319" t="s">
        <v>22</v>
      </c>
      <c r="G1" s="319"/>
      <c r="H1" s="319"/>
      <c r="I1" s="38"/>
      <c r="J1" s="20"/>
    </row>
    <row r="2" spans="1:17" x14ac:dyDescent="0.25">
      <c r="A2" s="20" t="s">
        <v>1</v>
      </c>
      <c r="B2" s="20"/>
      <c r="C2" s="78" t="s">
        <v>145</v>
      </c>
      <c r="D2" s="20"/>
      <c r="E2" s="20"/>
      <c r="F2" s="319" t="s">
        <v>21</v>
      </c>
      <c r="G2" s="319"/>
      <c r="H2" s="319"/>
      <c r="I2" s="38">
        <f>J41*-1</f>
        <v>413478</v>
      </c>
      <c r="J2" s="20"/>
    </row>
    <row r="3" spans="1:17" s="234" customFormat="1" x14ac:dyDescent="0.25">
      <c r="A3" s="218" t="s">
        <v>118</v>
      </c>
      <c r="B3" s="218"/>
      <c r="C3" s="222" t="s">
        <v>144</v>
      </c>
      <c r="D3" s="218"/>
      <c r="E3" s="218"/>
      <c r="F3" s="266"/>
      <c r="G3" s="266"/>
      <c r="H3" s="266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7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7" x14ac:dyDescent="0.25">
      <c r="A7" s="339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28"/>
      <c r="I7" s="344"/>
      <c r="J7" s="332"/>
    </row>
    <row r="8" spans="1:17" x14ac:dyDescent="0.25">
      <c r="A8" s="242">
        <v>42634</v>
      </c>
      <c r="B8" s="89">
        <v>160097585</v>
      </c>
      <c r="C8" s="91">
        <v>12</v>
      </c>
      <c r="D8" s="90">
        <v>1321688</v>
      </c>
      <c r="E8" s="243"/>
      <c r="F8" s="248"/>
      <c r="G8" s="244"/>
      <c r="H8" s="247"/>
      <c r="I8" s="246"/>
      <c r="J8" s="247"/>
    </row>
    <row r="9" spans="1:17" x14ac:dyDescent="0.25">
      <c r="A9" s="242">
        <v>42654</v>
      </c>
      <c r="B9" s="89">
        <v>160099787</v>
      </c>
      <c r="C9" s="91">
        <v>26</v>
      </c>
      <c r="D9" s="90">
        <v>2479663</v>
      </c>
      <c r="E9" s="243">
        <v>160026905</v>
      </c>
      <c r="F9" s="246">
        <v>14</v>
      </c>
      <c r="G9" s="247">
        <v>1292113</v>
      </c>
      <c r="H9" s="247"/>
      <c r="I9" s="246">
        <v>1000000</v>
      </c>
      <c r="J9" s="247" t="s">
        <v>73</v>
      </c>
    </row>
    <row r="10" spans="1:17" x14ac:dyDescent="0.25">
      <c r="A10" s="242">
        <v>42663</v>
      </c>
      <c r="B10" s="89">
        <v>160100735</v>
      </c>
      <c r="C10" s="91">
        <v>13</v>
      </c>
      <c r="D10" s="90">
        <v>1217475</v>
      </c>
      <c r="E10" s="243"/>
      <c r="F10" s="246"/>
      <c r="G10" s="247"/>
      <c r="H10" s="247"/>
      <c r="I10" s="246"/>
      <c r="J10" s="247"/>
    </row>
    <row r="11" spans="1:17" x14ac:dyDescent="0.25">
      <c r="A11" s="242">
        <v>42667</v>
      </c>
      <c r="B11" s="243"/>
      <c r="C11" s="249"/>
      <c r="D11" s="247"/>
      <c r="E11" s="243"/>
      <c r="F11" s="248"/>
      <c r="G11" s="244"/>
      <c r="H11" s="247"/>
      <c r="I11" s="246">
        <v>500000</v>
      </c>
      <c r="J11" s="247" t="s">
        <v>17</v>
      </c>
    </row>
    <row r="12" spans="1:17" x14ac:dyDescent="0.25">
      <c r="A12" s="242">
        <v>42675</v>
      </c>
      <c r="B12" s="243">
        <v>160108555</v>
      </c>
      <c r="C12" s="249">
        <v>12</v>
      </c>
      <c r="D12" s="247">
        <v>1166900</v>
      </c>
      <c r="E12" s="243"/>
      <c r="F12" s="249"/>
      <c r="G12" s="244"/>
      <c r="H12" s="247"/>
      <c r="I12" s="246"/>
      <c r="J12" s="247"/>
    </row>
    <row r="13" spans="1:17" x14ac:dyDescent="0.25">
      <c r="A13" s="242"/>
      <c r="B13" s="243"/>
      <c r="C13" s="249"/>
      <c r="D13" s="247"/>
      <c r="E13" s="243"/>
      <c r="F13" s="249"/>
      <c r="G13" s="244"/>
      <c r="H13" s="247"/>
      <c r="I13" s="246">
        <v>4000000</v>
      </c>
      <c r="J13" s="247" t="s">
        <v>17</v>
      </c>
    </row>
    <row r="14" spans="1:17" x14ac:dyDescent="0.25">
      <c r="A14" s="242">
        <v>42684</v>
      </c>
      <c r="B14" s="243">
        <v>160102827</v>
      </c>
      <c r="C14" s="249">
        <v>8</v>
      </c>
      <c r="D14" s="247">
        <v>829500</v>
      </c>
      <c r="E14" s="243"/>
      <c r="F14" s="249"/>
      <c r="G14" s="247"/>
      <c r="H14" s="247"/>
      <c r="I14" s="246"/>
      <c r="J14" s="247"/>
    </row>
    <row r="15" spans="1:17" x14ac:dyDescent="0.25">
      <c r="A15" s="242">
        <v>42684</v>
      </c>
      <c r="B15" s="243">
        <v>160102831</v>
      </c>
      <c r="C15" s="249">
        <v>9</v>
      </c>
      <c r="D15" s="247">
        <v>885763</v>
      </c>
      <c r="E15" s="243"/>
      <c r="F15" s="249"/>
      <c r="G15" s="247"/>
      <c r="H15" s="247"/>
      <c r="I15" s="246"/>
      <c r="J15" s="247"/>
    </row>
    <row r="16" spans="1:17" x14ac:dyDescent="0.25">
      <c r="A16" s="242">
        <v>42700</v>
      </c>
      <c r="B16" s="243">
        <v>160104553</v>
      </c>
      <c r="C16" s="249">
        <v>31</v>
      </c>
      <c r="D16" s="247">
        <v>3240825</v>
      </c>
      <c r="E16" s="243">
        <v>160028016</v>
      </c>
      <c r="F16" s="249">
        <v>18</v>
      </c>
      <c r="G16" s="247">
        <v>1882563</v>
      </c>
      <c r="H16" s="247"/>
      <c r="I16" s="246">
        <v>2467200</v>
      </c>
      <c r="J16" s="247" t="s">
        <v>73</v>
      </c>
    </row>
    <row r="17" spans="1:10" x14ac:dyDescent="0.25">
      <c r="A17" s="242">
        <v>42706</v>
      </c>
      <c r="B17" s="243">
        <v>160105119</v>
      </c>
      <c r="C17" s="249">
        <v>14</v>
      </c>
      <c r="D17" s="247">
        <v>1293863</v>
      </c>
      <c r="E17" s="243"/>
      <c r="F17" s="249"/>
      <c r="G17" s="247"/>
      <c r="H17" s="247"/>
      <c r="I17" s="246"/>
      <c r="J17" s="247"/>
    </row>
    <row r="18" spans="1:10" x14ac:dyDescent="0.25">
      <c r="A18" s="242">
        <v>42708</v>
      </c>
      <c r="B18" s="243">
        <v>160105303</v>
      </c>
      <c r="C18" s="249">
        <v>7</v>
      </c>
      <c r="D18" s="247">
        <v>824863</v>
      </c>
      <c r="E18" s="243"/>
      <c r="F18" s="249"/>
      <c r="G18" s="247"/>
      <c r="H18" s="247"/>
      <c r="I18" s="246"/>
      <c r="J18" s="247"/>
    </row>
    <row r="19" spans="1:10" x14ac:dyDescent="0.25">
      <c r="A19" s="242">
        <v>42713</v>
      </c>
      <c r="B19" s="243">
        <v>160105896</v>
      </c>
      <c r="C19" s="249">
        <v>12</v>
      </c>
      <c r="D19" s="247">
        <v>1082550</v>
      </c>
      <c r="E19" s="243"/>
      <c r="F19" s="249"/>
      <c r="G19" s="247"/>
      <c r="H19" s="247"/>
      <c r="I19" s="246"/>
      <c r="J19" s="247"/>
    </row>
    <row r="20" spans="1:10" x14ac:dyDescent="0.25">
      <c r="A20" s="242">
        <v>42725</v>
      </c>
      <c r="B20" s="243">
        <v>160107044</v>
      </c>
      <c r="C20" s="249">
        <v>13</v>
      </c>
      <c r="D20" s="247">
        <v>1177313</v>
      </c>
      <c r="E20" s="243"/>
      <c r="F20" s="249"/>
      <c r="G20" s="247"/>
      <c r="H20" s="247"/>
      <c r="I20" s="246"/>
      <c r="J20" s="247"/>
    </row>
    <row r="21" spans="1:10" x14ac:dyDescent="0.25">
      <c r="A21" s="242">
        <v>42726</v>
      </c>
      <c r="B21" s="243"/>
      <c r="C21" s="249"/>
      <c r="D21" s="247"/>
      <c r="E21" s="243"/>
      <c r="F21" s="249"/>
      <c r="G21" s="247"/>
      <c r="H21" s="247"/>
      <c r="I21" s="246">
        <v>2000000</v>
      </c>
      <c r="J21" s="246" t="s">
        <v>17</v>
      </c>
    </row>
    <row r="22" spans="1:10" x14ac:dyDescent="0.25">
      <c r="A22" s="242">
        <v>39086</v>
      </c>
      <c r="B22" s="243">
        <v>170108158</v>
      </c>
      <c r="C22" s="249">
        <v>3</v>
      </c>
      <c r="D22" s="247">
        <v>261888</v>
      </c>
      <c r="E22" s="243">
        <v>170028800</v>
      </c>
      <c r="F22" s="249">
        <v>14</v>
      </c>
      <c r="G22" s="247">
        <v>1395975</v>
      </c>
      <c r="H22" s="247"/>
      <c r="I22" s="246">
        <v>2033400</v>
      </c>
      <c r="J22" s="247" t="s">
        <v>100</v>
      </c>
    </row>
    <row r="23" spans="1:10" x14ac:dyDescent="0.25">
      <c r="A23" s="242">
        <v>42739</v>
      </c>
      <c r="B23" s="243">
        <v>170108160</v>
      </c>
      <c r="C23" s="249">
        <v>9</v>
      </c>
      <c r="D23" s="247">
        <v>788813</v>
      </c>
      <c r="E23" s="243"/>
      <c r="F23" s="249"/>
      <c r="G23" s="247"/>
      <c r="H23" s="247"/>
      <c r="I23" s="246"/>
      <c r="J23" s="247"/>
    </row>
    <row r="24" spans="1:10" x14ac:dyDescent="0.25">
      <c r="A24" s="242">
        <v>42748</v>
      </c>
      <c r="B24" s="243">
        <v>170108801</v>
      </c>
      <c r="C24" s="249">
        <v>11</v>
      </c>
      <c r="D24" s="247">
        <v>1078175</v>
      </c>
      <c r="E24" s="243"/>
      <c r="F24" s="249"/>
      <c r="G24" s="247"/>
      <c r="H24" s="247"/>
      <c r="I24" s="246">
        <v>1500000</v>
      </c>
      <c r="J24" s="247" t="s">
        <v>103</v>
      </c>
    </row>
    <row r="25" spans="1:10" x14ac:dyDescent="0.25">
      <c r="A25" s="242">
        <v>42760</v>
      </c>
      <c r="B25" s="243">
        <v>170109818</v>
      </c>
      <c r="C25" s="249">
        <v>5</v>
      </c>
      <c r="D25" s="247">
        <v>363125</v>
      </c>
      <c r="E25" s="243"/>
      <c r="F25" s="249"/>
      <c r="G25" s="247"/>
      <c r="H25" s="247"/>
      <c r="I25" s="246"/>
      <c r="J25" s="247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18" t="s">
        <v>12</v>
      </c>
      <c r="H35" s="318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18" t="s">
        <v>13</v>
      </c>
      <c r="H36" s="318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18" t="s">
        <v>14</v>
      </c>
      <c r="H37" s="318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18" t="s">
        <v>15</v>
      </c>
      <c r="H38" s="318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18" t="s">
        <v>16</v>
      </c>
      <c r="H39" s="318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18" t="s">
        <v>5</v>
      </c>
      <c r="H40" s="318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18" t="s">
        <v>32</v>
      </c>
      <c r="H41" s="318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3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2" t="s">
        <v>110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0" x14ac:dyDescent="0.25">
      <c r="A2" s="20" t="s">
        <v>1</v>
      </c>
      <c r="B2" s="20"/>
      <c r="C2" s="222" t="s">
        <v>72</v>
      </c>
      <c r="D2" s="20"/>
      <c r="E2" s="20"/>
      <c r="F2" s="319" t="s">
        <v>21</v>
      </c>
      <c r="G2" s="319"/>
      <c r="H2" s="319"/>
      <c r="I2" s="38">
        <f>J41*-1</f>
        <v>-112</v>
      </c>
      <c r="J2" s="20"/>
    </row>
    <row r="3" spans="1:10" s="234" customFormat="1" x14ac:dyDescent="0.25">
      <c r="A3" s="218" t="s">
        <v>118</v>
      </c>
      <c r="B3" s="218"/>
      <c r="C3" s="222" t="s">
        <v>147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189" t="s">
        <v>7</v>
      </c>
      <c r="C7" s="256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28"/>
      <c r="I7" s="344"/>
      <c r="J7" s="332"/>
    </row>
    <row r="8" spans="1:10" x14ac:dyDescent="0.25">
      <c r="A8" s="242">
        <v>42712</v>
      </c>
      <c r="B8" s="89">
        <v>160105793</v>
      </c>
      <c r="C8" s="91">
        <v>21</v>
      </c>
      <c r="D8" s="90">
        <v>2226263</v>
      </c>
      <c r="E8" s="243"/>
      <c r="F8" s="243"/>
      <c r="G8" s="244"/>
      <c r="H8" s="247"/>
      <c r="I8" s="246">
        <v>2226300</v>
      </c>
      <c r="J8" s="247" t="s">
        <v>17</v>
      </c>
    </row>
    <row r="9" spans="1:10" x14ac:dyDescent="0.25">
      <c r="A9" s="242">
        <v>42723</v>
      </c>
      <c r="B9" s="89">
        <v>160106907</v>
      </c>
      <c r="C9" s="91">
        <v>9</v>
      </c>
      <c r="D9" s="90">
        <v>1018413</v>
      </c>
      <c r="E9" s="243"/>
      <c r="F9" s="245"/>
      <c r="G9" s="247"/>
      <c r="H9" s="247">
        <v>75000</v>
      </c>
      <c r="I9" s="246">
        <v>371013</v>
      </c>
      <c r="J9" s="247" t="s">
        <v>100</v>
      </c>
    </row>
    <row r="10" spans="1:10" x14ac:dyDescent="0.25">
      <c r="A10" s="242">
        <v>42729</v>
      </c>
      <c r="B10" s="89">
        <v>160107451</v>
      </c>
      <c r="C10" s="91">
        <v>4</v>
      </c>
      <c r="D10" s="90">
        <v>442925</v>
      </c>
      <c r="E10" s="243">
        <v>160028656</v>
      </c>
      <c r="F10" s="245">
        <v>8</v>
      </c>
      <c r="G10" s="247">
        <v>772363</v>
      </c>
      <c r="H10" s="247"/>
      <c r="I10" s="246"/>
      <c r="J10" s="247"/>
    </row>
    <row r="11" spans="1:10" x14ac:dyDescent="0.25">
      <c r="A11" s="242">
        <v>42739</v>
      </c>
      <c r="B11" s="243">
        <v>170108121</v>
      </c>
      <c r="C11" s="249">
        <v>9</v>
      </c>
      <c r="D11" s="247">
        <v>996975</v>
      </c>
      <c r="E11" s="243"/>
      <c r="F11" s="243"/>
      <c r="G11" s="244"/>
      <c r="H11" s="247"/>
      <c r="I11" s="246">
        <v>569800</v>
      </c>
      <c r="J11" s="247" t="s">
        <v>100</v>
      </c>
    </row>
    <row r="12" spans="1:10" x14ac:dyDescent="0.25">
      <c r="A12" s="242">
        <v>42742</v>
      </c>
      <c r="B12" s="243">
        <v>170108394</v>
      </c>
      <c r="C12" s="249">
        <v>8</v>
      </c>
      <c r="D12" s="247">
        <v>888388</v>
      </c>
      <c r="E12" s="243">
        <v>170028852</v>
      </c>
      <c r="F12" s="86">
        <v>8</v>
      </c>
      <c r="G12" s="244">
        <v>870100</v>
      </c>
      <c r="H12" s="247"/>
      <c r="I12" s="246">
        <v>888388</v>
      </c>
      <c r="J12" s="247" t="s">
        <v>100</v>
      </c>
    </row>
    <row r="13" spans="1:10" x14ac:dyDescent="0.25">
      <c r="A13" s="242">
        <v>42743</v>
      </c>
      <c r="B13" s="243">
        <v>170209405</v>
      </c>
      <c r="C13" s="249">
        <v>2</v>
      </c>
      <c r="D13" s="247">
        <v>170013</v>
      </c>
      <c r="E13" s="243">
        <v>170028860</v>
      </c>
      <c r="F13" s="86">
        <v>1</v>
      </c>
      <c r="G13" s="244">
        <v>126000</v>
      </c>
      <c r="H13" s="247"/>
      <c r="I13" s="246">
        <v>443000</v>
      </c>
      <c r="J13" s="247" t="s">
        <v>80</v>
      </c>
    </row>
    <row r="14" spans="1:10" x14ac:dyDescent="0.25">
      <c r="A14" s="242">
        <v>42747</v>
      </c>
      <c r="B14" s="243">
        <v>170108733</v>
      </c>
      <c r="C14" s="249">
        <v>5</v>
      </c>
      <c r="D14" s="247">
        <v>432863</v>
      </c>
      <c r="E14" s="243"/>
      <c r="F14" s="86"/>
      <c r="G14" s="247"/>
      <c r="H14" s="247">
        <v>75000</v>
      </c>
      <c r="I14" s="246"/>
      <c r="J14" s="247"/>
    </row>
    <row r="15" spans="1:10" x14ac:dyDescent="0.25">
      <c r="A15" s="242">
        <v>42750</v>
      </c>
      <c r="B15" s="243">
        <v>170108990</v>
      </c>
      <c r="C15" s="249">
        <v>6</v>
      </c>
      <c r="D15" s="247">
        <v>597275</v>
      </c>
      <c r="E15" s="243">
        <v>170028985</v>
      </c>
      <c r="F15" s="86">
        <v>1</v>
      </c>
      <c r="G15" s="247">
        <v>102900</v>
      </c>
      <c r="H15" s="247"/>
      <c r="I15" s="246">
        <v>603250</v>
      </c>
      <c r="J15" s="247" t="s">
        <v>100</v>
      </c>
    </row>
    <row r="16" spans="1:10" x14ac:dyDescent="0.25">
      <c r="A16" s="242">
        <v>42756</v>
      </c>
      <c r="B16" s="243">
        <v>170109465</v>
      </c>
      <c r="C16" s="249">
        <v>6</v>
      </c>
      <c r="D16" s="247">
        <v>513800</v>
      </c>
      <c r="E16" s="243"/>
      <c r="F16" s="86"/>
      <c r="G16" s="247"/>
      <c r="H16" s="247"/>
      <c r="I16" s="246"/>
      <c r="J16" s="247"/>
    </row>
    <row r="17" spans="1:12" x14ac:dyDescent="0.25">
      <c r="A17" s="242">
        <v>42756</v>
      </c>
      <c r="B17" s="243">
        <v>170109490</v>
      </c>
      <c r="C17" s="249">
        <v>1</v>
      </c>
      <c r="D17" s="247">
        <v>98963</v>
      </c>
      <c r="E17" s="243"/>
      <c r="F17" s="86"/>
      <c r="G17" s="247"/>
      <c r="H17" s="247"/>
      <c r="I17" s="246">
        <v>1088000</v>
      </c>
      <c r="J17" s="247" t="s">
        <v>17</v>
      </c>
    </row>
    <row r="18" spans="1:12" x14ac:dyDescent="0.25">
      <c r="A18" s="242">
        <v>42762</v>
      </c>
      <c r="B18" s="243">
        <v>170110093</v>
      </c>
      <c r="C18" s="249">
        <v>4</v>
      </c>
      <c r="D18" s="247">
        <v>475125</v>
      </c>
      <c r="E18" s="243"/>
      <c r="F18" s="86"/>
      <c r="G18" s="247"/>
      <c r="H18" s="247"/>
      <c r="I18" s="246"/>
      <c r="J18" s="247"/>
    </row>
    <row r="19" spans="1:12" x14ac:dyDescent="0.25">
      <c r="A19" s="242">
        <v>42768</v>
      </c>
      <c r="B19" s="243">
        <v>170110825</v>
      </c>
      <c r="C19" s="249">
        <v>24</v>
      </c>
      <c r="D19" s="247">
        <v>2274125</v>
      </c>
      <c r="E19" s="243"/>
      <c r="F19" s="86"/>
      <c r="G19" s="247"/>
      <c r="H19" s="6">
        <v>50000</v>
      </c>
      <c r="I19" s="246">
        <v>1761638</v>
      </c>
      <c r="J19" s="247" t="s">
        <v>100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3">
        <v>170029863</v>
      </c>
      <c r="F20" s="86">
        <v>5</v>
      </c>
      <c r="G20" s="247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1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1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1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1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1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1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3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3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1"/>
      <c r="D35" s="6"/>
      <c r="E35" s="8"/>
      <c r="F35" s="3"/>
      <c r="G35" s="318" t="s">
        <v>12</v>
      </c>
      <c r="H35" s="318"/>
      <c r="I35" s="39"/>
      <c r="J35" s="13">
        <f>SUM(D8:D29)</f>
        <v>10135128</v>
      </c>
    </row>
    <row r="36" spans="1:10" x14ac:dyDescent="0.25">
      <c r="A36" s="4"/>
      <c r="B36" s="3"/>
      <c r="C36" s="241"/>
      <c r="D36" s="6"/>
      <c r="E36" s="7"/>
      <c r="F36" s="3"/>
      <c r="G36" s="318" t="s">
        <v>13</v>
      </c>
      <c r="H36" s="318"/>
      <c r="I36" s="39"/>
      <c r="J36" s="13">
        <f>SUM(G8:G32)</f>
        <v>2383851</v>
      </c>
    </row>
    <row r="37" spans="1:10" x14ac:dyDescent="0.25">
      <c r="A37" s="14"/>
      <c r="B37" s="7"/>
      <c r="C37" s="241"/>
      <c r="D37" s="6"/>
      <c r="E37" s="7"/>
      <c r="F37" s="3"/>
      <c r="G37" s="318" t="s">
        <v>14</v>
      </c>
      <c r="H37" s="318"/>
      <c r="I37" s="41"/>
      <c r="J37" s="15">
        <f>J35-J36</f>
        <v>7751277</v>
      </c>
    </row>
    <row r="38" spans="1:10" x14ac:dyDescent="0.25">
      <c r="A38" s="4"/>
      <c r="B38" s="16"/>
      <c r="C38" s="241"/>
      <c r="D38" s="17"/>
      <c r="E38" s="7"/>
      <c r="F38" s="3"/>
      <c r="G38" s="318" t="s">
        <v>15</v>
      </c>
      <c r="H38" s="318"/>
      <c r="I38" s="39"/>
      <c r="J38" s="13">
        <f>SUM(H8:H33)</f>
        <v>200000</v>
      </c>
    </row>
    <row r="39" spans="1:10" x14ac:dyDescent="0.25">
      <c r="A39" s="4"/>
      <c r="B39" s="16"/>
      <c r="C39" s="241"/>
      <c r="D39" s="17"/>
      <c r="E39" s="7"/>
      <c r="F39" s="3"/>
      <c r="G39" s="318" t="s">
        <v>16</v>
      </c>
      <c r="H39" s="318"/>
      <c r="I39" s="39"/>
      <c r="J39" s="13">
        <f>J37+J38</f>
        <v>7951277</v>
      </c>
    </row>
    <row r="40" spans="1:10" x14ac:dyDescent="0.25">
      <c r="A40" s="4"/>
      <c r="B40" s="16"/>
      <c r="C40" s="241"/>
      <c r="D40" s="17"/>
      <c r="E40" s="7"/>
      <c r="F40" s="3"/>
      <c r="G40" s="318" t="s">
        <v>5</v>
      </c>
      <c r="H40" s="318"/>
      <c r="I40" s="39"/>
      <c r="J40" s="13">
        <f>SUM(I8:I33)</f>
        <v>7951389</v>
      </c>
    </row>
    <row r="41" spans="1:10" x14ac:dyDescent="0.25">
      <c r="A41" s="4"/>
      <c r="B41" s="16"/>
      <c r="C41" s="241"/>
      <c r="D41" s="17"/>
      <c r="E41" s="7"/>
      <c r="F41" s="3"/>
      <c r="G41" s="318" t="s">
        <v>32</v>
      </c>
      <c r="H41" s="318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105</v>
      </c>
      <c r="D1" s="20"/>
      <c r="E1" s="20"/>
      <c r="F1" s="319" t="s">
        <v>22</v>
      </c>
      <c r="G1" s="319"/>
      <c r="H1" s="319"/>
      <c r="I1" s="38"/>
      <c r="J1" s="20"/>
    </row>
    <row r="2" spans="1:10" x14ac:dyDescent="0.25">
      <c r="A2" s="20" t="s">
        <v>1</v>
      </c>
      <c r="B2" s="20"/>
      <c r="C2" s="78" t="s">
        <v>94</v>
      </c>
      <c r="D2" s="20"/>
      <c r="E2" s="20"/>
      <c r="F2" s="319" t="s">
        <v>21</v>
      </c>
      <c r="G2" s="319"/>
      <c r="H2" s="319"/>
      <c r="I2" s="38">
        <f>J41*-1</f>
        <v>-7325</v>
      </c>
      <c r="J2" s="20"/>
    </row>
    <row r="3" spans="1:10" s="234" customFormat="1" x14ac:dyDescent="0.25">
      <c r="A3" s="218" t="s">
        <v>118</v>
      </c>
      <c r="B3" s="218"/>
      <c r="C3" s="222" t="s">
        <v>146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28"/>
      <c r="I7" s="344"/>
      <c r="J7" s="332"/>
    </row>
    <row r="8" spans="1:10" x14ac:dyDescent="0.25">
      <c r="A8" s="242">
        <v>42657</v>
      </c>
      <c r="B8" s="89">
        <v>160100128</v>
      </c>
      <c r="C8" s="91">
        <v>15</v>
      </c>
      <c r="D8" s="90">
        <v>1432900</v>
      </c>
      <c r="E8" s="243"/>
      <c r="F8" s="248"/>
      <c r="G8" s="244"/>
      <c r="H8" s="247"/>
      <c r="I8" s="246"/>
      <c r="J8" s="247"/>
    </row>
    <row r="9" spans="1:10" x14ac:dyDescent="0.25">
      <c r="A9" s="242">
        <v>42680</v>
      </c>
      <c r="B9" s="89">
        <v>160102430</v>
      </c>
      <c r="C9" s="91">
        <v>9</v>
      </c>
      <c r="D9" s="90">
        <v>758625</v>
      </c>
      <c r="E9" s="250">
        <v>160027503</v>
      </c>
      <c r="F9" s="246">
        <v>2</v>
      </c>
      <c r="G9" s="247">
        <v>230300</v>
      </c>
      <c r="H9" s="247"/>
      <c r="I9" s="246">
        <v>1500000</v>
      </c>
      <c r="J9" s="247" t="s">
        <v>106</v>
      </c>
    </row>
    <row r="10" spans="1:10" x14ac:dyDescent="0.25">
      <c r="A10" s="242">
        <v>42687</v>
      </c>
      <c r="B10" s="89">
        <v>160103145</v>
      </c>
      <c r="C10" s="91">
        <v>4</v>
      </c>
      <c r="D10" s="90">
        <v>388588</v>
      </c>
      <c r="E10" s="243">
        <v>160027685</v>
      </c>
      <c r="F10" s="246">
        <v>4</v>
      </c>
      <c r="G10" s="247">
        <v>433213</v>
      </c>
      <c r="H10" s="247"/>
      <c r="I10" s="246"/>
      <c r="J10" s="247"/>
    </row>
    <row r="11" spans="1:10" x14ac:dyDescent="0.25">
      <c r="A11" s="242">
        <v>42694</v>
      </c>
      <c r="B11" s="243">
        <v>160103909</v>
      </c>
      <c r="C11" s="249">
        <v>10</v>
      </c>
      <c r="D11" s="247">
        <v>858288</v>
      </c>
      <c r="E11" s="243"/>
      <c r="F11" s="248"/>
      <c r="G11" s="244"/>
      <c r="H11" s="247"/>
      <c r="I11" s="246">
        <v>813663</v>
      </c>
      <c r="J11" s="247" t="s">
        <v>100</v>
      </c>
    </row>
    <row r="12" spans="1:10" x14ac:dyDescent="0.25">
      <c r="A12" s="242">
        <v>42701</v>
      </c>
      <c r="B12" s="243">
        <v>160104616</v>
      </c>
      <c r="C12" s="249">
        <v>12</v>
      </c>
      <c r="D12" s="247">
        <v>966438</v>
      </c>
      <c r="E12" s="243">
        <v>160028036</v>
      </c>
      <c r="F12" s="249">
        <v>2</v>
      </c>
      <c r="G12" s="244">
        <v>284988</v>
      </c>
      <c r="H12" s="247"/>
      <c r="I12" s="246">
        <v>1150000</v>
      </c>
      <c r="J12" s="247"/>
    </row>
    <row r="13" spans="1:10" x14ac:dyDescent="0.25">
      <c r="A13" s="242"/>
      <c r="B13" s="243"/>
      <c r="C13" s="249"/>
      <c r="D13" s="247"/>
      <c r="E13" s="243"/>
      <c r="F13" s="249"/>
      <c r="G13" s="244"/>
      <c r="H13" s="247"/>
      <c r="I13" s="246"/>
      <c r="J13" s="247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100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100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18" t="s">
        <v>12</v>
      </c>
      <c r="H35" s="318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18" t="s">
        <v>13</v>
      </c>
      <c r="H36" s="318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18" t="s">
        <v>14</v>
      </c>
      <c r="H37" s="318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18" t="s">
        <v>15</v>
      </c>
      <c r="H38" s="318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18" t="s">
        <v>16</v>
      </c>
      <c r="H39" s="318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18" t="s">
        <v>5</v>
      </c>
      <c r="H40" s="318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18" t="s">
        <v>32</v>
      </c>
      <c r="H41" s="318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91</v>
      </c>
      <c r="D1" s="20"/>
      <c r="E1" s="20"/>
      <c r="F1" s="319" t="s">
        <v>22</v>
      </c>
      <c r="G1" s="319"/>
      <c r="H1" s="319"/>
      <c r="I1" s="38" t="s">
        <v>92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J164*-1</f>
        <v>-389274</v>
      </c>
      <c r="J2" s="20"/>
      <c r="L2" s="37">
        <f>SUM(G138:G145)</f>
        <v>370038</v>
      </c>
    </row>
    <row r="3" spans="1:16" s="234" customFormat="1" x14ac:dyDescent="0.25">
      <c r="A3" s="218" t="s">
        <v>118</v>
      </c>
      <c r="B3" s="218"/>
      <c r="C3" s="222" t="s">
        <v>143</v>
      </c>
      <c r="D3" s="218"/>
      <c r="E3" s="218"/>
      <c r="F3" s="266"/>
      <c r="G3" s="266"/>
      <c r="H3" s="266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6" x14ac:dyDescent="0.25">
      <c r="A7" s="339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28"/>
      <c r="I7" s="344"/>
      <c r="J7" s="332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2">
        <v>42662</v>
      </c>
      <c r="B52" s="243">
        <v>160100608</v>
      </c>
      <c r="C52" s="248">
        <v>2</v>
      </c>
      <c r="D52" s="247">
        <v>233800</v>
      </c>
      <c r="E52" s="245"/>
      <c r="F52" s="248"/>
      <c r="G52" s="247"/>
      <c r="H52" s="245"/>
      <c r="I52" s="246">
        <v>3545240</v>
      </c>
      <c r="J52" s="247" t="s">
        <v>17</v>
      </c>
    </row>
    <row r="53" spans="1:16" x14ac:dyDescent="0.25">
      <c r="A53" s="242">
        <v>42663</v>
      </c>
      <c r="B53" s="243">
        <v>160100758</v>
      </c>
      <c r="C53" s="248">
        <v>1</v>
      </c>
      <c r="D53" s="247">
        <v>92838</v>
      </c>
      <c r="E53" s="245"/>
      <c r="F53" s="248"/>
      <c r="G53" s="247"/>
      <c r="H53" s="245"/>
      <c r="I53" s="246"/>
      <c r="J53" s="247"/>
    </row>
    <row r="54" spans="1:16" x14ac:dyDescent="0.25">
      <c r="A54" s="242">
        <v>42663</v>
      </c>
      <c r="B54" s="243">
        <v>160100764</v>
      </c>
      <c r="C54" s="248">
        <v>7</v>
      </c>
      <c r="D54" s="247">
        <v>619325</v>
      </c>
      <c r="E54" s="245"/>
      <c r="F54" s="248"/>
      <c r="G54" s="247"/>
      <c r="H54" s="245"/>
      <c r="I54" s="246"/>
      <c r="J54" s="247"/>
    </row>
    <row r="55" spans="1:16" x14ac:dyDescent="0.25">
      <c r="A55" s="242">
        <v>42664</v>
      </c>
      <c r="B55" s="243">
        <v>160100815</v>
      </c>
      <c r="C55" s="248">
        <v>1</v>
      </c>
      <c r="D55" s="247">
        <v>93450</v>
      </c>
      <c r="E55" s="245"/>
      <c r="F55" s="248"/>
      <c r="G55" s="247"/>
      <c r="H55" s="245"/>
      <c r="I55" s="246"/>
      <c r="J55" s="247"/>
    </row>
    <row r="56" spans="1:16" x14ac:dyDescent="0.25">
      <c r="A56" s="242">
        <v>42664</v>
      </c>
      <c r="B56" s="243">
        <v>160100859</v>
      </c>
      <c r="C56" s="248">
        <v>3</v>
      </c>
      <c r="D56" s="247">
        <v>283938</v>
      </c>
      <c r="E56" s="245"/>
      <c r="F56" s="248"/>
      <c r="G56" s="247"/>
      <c r="H56" s="245"/>
      <c r="I56" s="246"/>
      <c r="J56" s="247"/>
    </row>
    <row r="57" spans="1:16" x14ac:dyDescent="0.25">
      <c r="A57" s="242">
        <v>42664</v>
      </c>
      <c r="B57" s="243">
        <v>160100865</v>
      </c>
      <c r="C57" s="248">
        <v>1</v>
      </c>
      <c r="D57" s="247">
        <v>144025</v>
      </c>
      <c r="E57" s="245"/>
      <c r="F57" s="248"/>
      <c r="G57" s="247"/>
      <c r="H57" s="245"/>
      <c r="I57" s="246"/>
      <c r="J57" s="247"/>
    </row>
    <row r="58" spans="1:16" x14ac:dyDescent="0.25">
      <c r="A58" s="242">
        <v>42665</v>
      </c>
      <c r="B58" s="243">
        <v>160100899</v>
      </c>
      <c r="C58" s="248">
        <v>1</v>
      </c>
      <c r="D58" s="247">
        <v>71400</v>
      </c>
      <c r="E58" s="245">
        <v>160027139</v>
      </c>
      <c r="F58" s="248">
        <v>2</v>
      </c>
      <c r="G58" s="247">
        <v>280000</v>
      </c>
      <c r="H58" s="245"/>
      <c r="I58" s="246"/>
      <c r="J58" s="247"/>
    </row>
    <row r="59" spans="1:16" x14ac:dyDescent="0.25">
      <c r="A59" s="242">
        <v>42665</v>
      </c>
      <c r="B59" s="243">
        <v>160100964</v>
      </c>
      <c r="C59" s="248">
        <v>1</v>
      </c>
      <c r="D59" s="247">
        <v>144025</v>
      </c>
      <c r="E59" s="245"/>
      <c r="F59" s="248"/>
      <c r="G59" s="247"/>
      <c r="H59" s="245"/>
      <c r="I59" s="246"/>
      <c r="J59" s="247"/>
    </row>
    <row r="60" spans="1:16" x14ac:dyDescent="0.25">
      <c r="A60" s="242">
        <v>42667</v>
      </c>
      <c r="B60" s="243">
        <v>160101084</v>
      </c>
      <c r="C60" s="248">
        <v>5</v>
      </c>
      <c r="D60" s="247">
        <v>795988</v>
      </c>
      <c r="E60" s="245"/>
      <c r="F60" s="248"/>
      <c r="G60" s="247"/>
      <c r="H60" s="245"/>
      <c r="I60" s="246"/>
      <c r="J60" s="247"/>
    </row>
    <row r="61" spans="1:16" x14ac:dyDescent="0.25">
      <c r="A61" s="242">
        <v>42667</v>
      </c>
      <c r="B61" s="243">
        <v>160101106</v>
      </c>
      <c r="C61" s="248">
        <v>1</v>
      </c>
      <c r="D61" s="247">
        <v>129150</v>
      </c>
      <c r="E61" s="245"/>
      <c r="F61" s="248"/>
      <c r="G61" s="247"/>
      <c r="H61" s="245"/>
      <c r="I61" s="246"/>
      <c r="J61" s="247"/>
    </row>
    <row r="62" spans="1:16" x14ac:dyDescent="0.25">
      <c r="A62" s="242">
        <v>42667</v>
      </c>
      <c r="B62" s="243">
        <v>160101125</v>
      </c>
      <c r="C62" s="248">
        <v>4</v>
      </c>
      <c r="D62" s="247">
        <v>443888</v>
      </c>
      <c r="E62" s="245"/>
      <c r="F62" s="248"/>
      <c r="G62" s="247"/>
      <c r="H62" s="245"/>
      <c r="I62" s="246"/>
      <c r="J62" s="247"/>
    </row>
    <row r="63" spans="1:16" x14ac:dyDescent="0.25">
      <c r="A63" s="242">
        <v>42668</v>
      </c>
      <c r="B63" s="243">
        <v>160101175</v>
      </c>
      <c r="C63" s="248">
        <v>1</v>
      </c>
      <c r="D63" s="247">
        <v>231000</v>
      </c>
      <c r="E63" s="245"/>
      <c r="F63" s="248"/>
      <c r="G63" s="247"/>
      <c r="H63" s="245"/>
      <c r="I63" s="246"/>
      <c r="J63" s="247"/>
    </row>
    <row r="64" spans="1:16" s="217" customFormat="1" x14ac:dyDescent="0.25">
      <c r="A64" s="242">
        <v>42668</v>
      </c>
      <c r="B64" s="243">
        <v>160101192</v>
      </c>
      <c r="C64" s="248">
        <v>1</v>
      </c>
      <c r="D64" s="247">
        <v>101150</v>
      </c>
      <c r="E64" s="245"/>
      <c r="F64" s="248"/>
      <c r="G64" s="247"/>
      <c r="H64" s="245"/>
      <c r="I64" s="246"/>
      <c r="J64" s="247"/>
      <c r="K64" s="219"/>
      <c r="L64" s="219"/>
      <c r="M64" s="219"/>
      <c r="N64" s="219"/>
      <c r="O64" s="219"/>
      <c r="P64" s="219"/>
    </row>
    <row r="65" spans="1:16" s="217" customFormat="1" x14ac:dyDescent="0.25">
      <c r="A65" s="242">
        <v>42668</v>
      </c>
      <c r="B65" s="243">
        <v>160101224</v>
      </c>
      <c r="C65" s="248">
        <v>4</v>
      </c>
      <c r="D65" s="247">
        <v>441263</v>
      </c>
      <c r="E65" s="245"/>
      <c r="F65" s="248"/>
      <c r="G65" s="247"/>
      <c r="H65" s="245"/>
      <c r="I65" s="246"/>
      <c r="J65" s="247"/>
      <c r="K65" s="219"/>
      <c r="L65" s="219"/>
      <c r="M65" s="219"/>
      <c r="N65" s="219"/>
      <c r="O65" s="219"/>
      <c r="P65" s="219"/>
    </row>
    <row r="66" spans="1:16" x14ac:dyDescent="0.25">
      <c r="A66" s="242">
        <v>42669</v>
      </c>
      <c r="B66" s="243">
        <v>160101288</v>
      </c>
      <c r="C66" s="248">
        <v>1</v>
      </c>
      <c r="D66" s="247">
        <v>160038</v>
      </c>
      <c r="E66" s="245"/>
      <c r="F66" s="248"/>
      <c r="G66" s="247"/>
      <c r="H66" s="245"/>
      <c r="I66" s="246">
        <v>678827</v>
      </c>
      <c r="J66" s="247" t="s">
        <v>17</v>
      </c>
    </row>
    <row r="67" spans="1:16" s="234" customFormat="1" x14ac:dyDescent="0.25">
      <c r="A67" s="242">
        <v>42669</v>
      </c>
      <c r="B67" s="243">
        <v>160101332</v>
      </c>
      <c r="C67" s="248">
        <v>1</v>
      </c>
      <c r="D67" s="247">
        <v>114013</v>
      </c>
      <c r="E67" s="245"/>
      <c r="F67" s="248"/>
      <c r="G67" s="247"/>
      <c r="H67" s="245"/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42671</v>
      </c>
      <c r="B68" s="243">
        <v>160101509</v>
      </c>
      <c r="C68" s="248">
        <v>3</v>
      </c>
      <c r="D68" s="247">
        <v>250163</v>
      </c>
      <c r="E68" s="245">
        <v>160027277</v>
      </c>
      <c r="F68" s="248">
        <v>1</v>
      </c>
      <c r="G68" s="247">
        <v>160038</v>
      </c>
      <c r="H68" s="245"/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42672</v>
      </c>
      <c r="B69" s="243">
        <v>160101583</v>
      </c>
      <c r="C69" s="248">
        <v>1</v>
      </c>
      <c r="D69" s="247">
        <v>92138</v>
      </c>
      <c r="E69" s="245"/>
      <c r="F69" s="248"/>
      <c r="G69" s="247"/>
      <c r="H69" s="245"/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42673</v>
      </c>
      <c r="B70" s="243"/>
      <c r="C70" s="248"/>
      <c r="D70" s="247"/>
      <c r="E70" s="245">
        <v>160027339</v>
      </c>
      <c r="F70" s="248">
        <v>2</v>
      </c>
      <c r="G70" s="247">
        <v>170100</v>
      </c>
      <c r="H70" s="245"/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42674</v>
      </c>
      <c r="B71" s="243">
        <v>160101777</v>
      </c>
      <c r="C71" s="248">
        <v>1</v>
      </c>
      <c r="D71" s="247">
        <v>122850</v>
      </c>
      <c r="E71" s="245"/>
      <c r="F71" s="248"/>
      <c r="G71" s="247"/>
      <c r="H71" s="245"/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42675</v>
      </c>
      <c r="B72" s="243">
        <v>160101858</v>
      </c>
      <c r="C72" s="248">
        <v>1</v>
      </c>
      <c r="D72" s="247">
        <v>92838</v>
      </c>
      <c r="E72" s="245"/>
      <c r="F72" s="248"/>
      <c r="G72" s="247"/>
      <c r="H72" s="245"/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42675</v>
      </c>
      <c r="B73" s="243">
        <v>160101866</v>
      </c>
      <c r="C73" s="248">
        <v>2</v>
      </c>
      <c r="D73" s="247">
        <v>176925</v>
      </c>
      <c r="E73" s="245"/>
      <c r="F73" s="248"/>
      <c r="G73" s="247"/>
      <c r="H73" s="245"/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42676</v>
      </c>
      <c r="B74" s="243">
        <v>160101963</v>
      </c>
      <c r="C74" s="248">
        <v>2</v>
      </c>
      <c r="D74" s="247">
        <v>217000</v>
      </c>
      <c r="E74" s="245"/>
      <c r="F74" s="248"/>
      <c r="G74" s="247"/>
      <c r="H74" s="245"/>
      <c r="I74" s="246">
        <v>621426</v>
      </c>
      <c r="J74" s="247" t="s">
        <v>17</v>
      </c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42677</v>
      </c>
      <c r="B75" s="243">
        <v>160102079</v>
      </c>
      <c r="C75" s="248">
        <v>1</v>
      </c>
      <c r="D75" s="247">
        <v>96425</v>
      </c>
      <c r="E75" s="245"/>
      <c r="F75" s="248"/>
      <c r="G75" s="247"/>
      <c r="H75" s="245"/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42679</v>
      </c>
      <c r="B76" s="243">
        <v>160102317</v>
      </c>
      <c r="C76" s="248">
        <v>1</v>
      </c>
      <c r="D76" s="247">
        <v>114975</v>
      </c>
      <c r="E76" s="245"/>
      <c r="F76" s="248"/>
      <c r="G76" s="247"/>
      <c r="H76" s="245"/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42679</v>
      </c>
      <c r="B77" s="243">
        <v>160102331</v>
      </c>
      <c r="C77" s="248">
        <v>1</v>
      </c>
      <c r="D77" s="247">
        <v>114013</v>
      </c>
      <c r="E77" s="245"/>
      <c r="F77" s="248"/>
      <c r="G77" s="247"/>
      <c r="H77" s="245"/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42682</v>
      </c>
      <c r="B78" s="243">
        <v>160102632</v>
      </c>
      <c r="C78" s="248">
        <v>1</v>
      </c>
      <c r="D78" s="247">
        <v>79013</v>
      </c>
      <c r="E78" s="245"/>
      <c r="F78" s="248"/>
      <c r="G78" s="247"/>
      <c r="H78" s="245"/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42683</v>
      </c>
      <c r="B79" s="243">
        <v>160102740</v>
      </c>
      <c r="C79" s="248">
        <v>2</v>
      </c>
      <c r="D79" s="247">
        <v>268975</v>
      </c>
      <c r="E79" s="245"/>
      <c r="F79" s="248"/>
      <c r="G79" s="247"/>
      <c r="H79" s="245"/>
      <c r="I79" s="246">
        <v>1214238</v>
      </c>
      <c r="J79" s="247" t="s">
        <v>17</v>
      </c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42684</v>
      </c>
      <c r="B80" s="243">
        <v>160102851</v>
      </c>
      <c r="C80" s="248">
        <v>5</v>
      </c>
      <c r="D80" s="247">
        <v>438900</v>
      </c>
      <c r="E80" s="245"/>
      <c r="F80" s="248"/>
      <c r="G80" s="247"/>
      <c r="H80" s="245"/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42686</v>
      </c>
      <c r="B81" s="243">
        <v>160103055</v>
      </c>
      <c r="C81" s="248">
        <v>1</v>
      </c>
      <c r="D81" s="247">
        <v>84963</v>
      </c>
      <c r="E81" s="245"/>
      <c r="F81" s="248"/>
      <c r="G81" s="247"/>
      <c r="H81" s="245"/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42688</v>
      </c>
      <c r="B82" s="243">
        <v>160103272</v>
      </c>
      <c r="C82" s="248">
        <v>3</v>
      </c>
      <c r="D82" s="247">
        <v>421400</v>
      </c>
      <c r="E82" s="245"/>
      <c r="F82" s="248"/>
      <c r="G82" s="247"/>
      <c r="H82" s="245"/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42690</v>
      </c>
      <c r="B83" s="243">
        <v>160103486</v>
      </c>
      <c r="C83" s="248">
        <v>3</v>
      </c>
      <c r="D83" s="247">
        <v>306688</v>
      </c>
      <c r="E83" s="245"/>
      <c r="F83" s="248"/>
      <c r="G83" s="247"/>
      <c r="H83" s="245"/>
      <c r="I83" s="246">
        <v>3068453</v>
      </c>
      <c r="J83" s="247" t="s">
        <v>17</v>
      </c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42690</v>
      </c>
      <c r="B84" s="243">
        <v>160103508</v>
      </c>
      <c r="C84" s="248">
        <v>2</v>
      </c>
      <c r="D84" s="247">
        <v>184450</v>
      </c>
      <c r="E84" s="245"/>
      <c r="F84" s="248"/>
      <c r="G84" s="247"/>
      <c r="H84" s="245"/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42691</v>
      </c>
      <c r="B85" s="243">
        <v>160103584</v>
      </c>
      <c r="C85" s="248">
        <v>4</v>
      </c>
      <c r="D85" s="247">
        <v>368113</v>
      </c>
      <c r="E85" s="245">
        <v>160027780</v>
      </c>
      <c r="F85" s="248">
        <v>4</v>
      </c>
      <c r="G85" s="247">
        <v>361900</v>
      </c>
      <c r="H85" s="245"/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42691</v>
      </c>
      <c r="B86" s="243">
        <v>160103614</v>
      </c>
      <c r="C86" s="248">
        <v>1</v>
      </c>
      <c r="D86" s="247">
        <v>100013</v>
      </c>
      <c r="E86" s="245"/>
      <c r="F86" s="248"/>
      <c r="G86" s="247"/>
      <c r="H86" s="245"/>
      <c r="I86" s="246"/>
      <c r="J86" s="247"/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42693</v>
      </c>
      <c r="B87" s="243">
        <v>160103828</v>
      </c>
      <c r="C87" s="248">
        <v>1</v>
      </c>
      <c r="D87" s="247">
        <v>97038</v>
      </c>
      <c r="E87" s="245"/>
      <c r="F87" s="248"/>
      <c r="G87" s="247"/>
      <c r="H87" s="245"/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42693</v>
      </c>
      <c r="B88" s="243">
        <v>160103858</v>
      </c>
      <c r="C88" s="248">
        <v>3</v>
      </c>
      <c r="D88" s="247">
        <v>217613</v>
      </c>
      <c r="E88" s="245"/>
      <c r="F88" s="248"/>
      <c r="G88" s="247"/>
      <c r="H88" s="245"/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42696</v>
      </c>
      <c r="B89" s="243">
        <v>160104110</v>
      </c>
      <c r="C89" s="248">
        <v>17</v>
      </c>
      <c r="D89" s="247">
        <v>1813963</v>
      </c>
      <c r="E89" s="245"/>
      <c r="F89" s="248"/>
      <c r="G89" s="247"/>
      <c r="H89" s="245"/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42696</v>
      </c>
      <c r="B90" s="243">
        <v>160104140</v>
      </c>
      <c r="C90" s="248">
        <v>3</v>
      </c>
      <c r="D90" s="247">
        <v>342475</v>
      </c>
      <c r="E90" s="245"/>
      <c r="F90" s="248"/>
      <c r="G90" s="247"/>
      <c r="H90" s="245"/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42697</v>
      </c>
      <c r="B91" s="243">
        <v>160104198</v>
      </c>
      <c r="C91" s="248">
        <v>2</v>
      </c>
      <c r="D91" s="247">
        <v>203000</v>
      </c>
      <c r="E91" s="245">
        <v>160027929</v>
      </c>
      <c r="F91" s="248">
        <v>1</v>
      </c>
      <c r="G91" s="247">
        <v>130025</v>
      </c>
      <c r="H91" s="245"/>
      <c r="I91" s="246">
        <v>955588</v>
      </c>
      <c r="J91" s="247" t="s">
        <v>17</v>
      </c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42697</v>
      </c>
      <c r="B92" s="243">
        <v>160104287</v>
      </c>
      <c r="C92" s="248">
        <v>3</v>
      </c>
      <c r="D92" s="247">
        <v>329875</v>
      </c>
      <c r="E92" s="245"/>
      <c r="F92" s="248"/>
      <c r="G92" s="247"/>
      <c r="H92" s="245"/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42698</v>
      </c>
      <c r="B93" s="243">
        <v>160104307</v>
      </c>
      <c r="C93" s="248">
        <v>1</v>
      </c>
      <c r="D93" s="247">
        <v>137988</v>
      </c>
      <c r="E93" s="245">
        <v>160027946</v>
      </c>
      <c r="F93" s="248">
        <v>1</v>
      </c>
      <c r="G93" s="247">
        <v>98963</v>
      </c>
      <c r="H93" s="245"/>
      <c r="I93" s="246"/>
      <c r="J93" s="247"/>
      <c r="K93" s="219"/>
      <c r="L93" s="219"/>
      <c r="M93" s="219"/>
      <c r="N93" s="219"/>
      <c r="O93" s="219"/>
      <c r="P93" s="219"/>
    </row>
    <row r="94" spans="1:16" s="234" customFormat="1" x14ac:dyDescent="0.25">
      <c r="A94" s="242">
        <v>42699</v>
      </c>
      <c r="B94" s="243">
        <v>160104395</v>
      </c>
      <c r="C94" s="248">
        <v>2</v>
      </c>
      <c r="D94" s="247">
        <v>242813</v>
      </c>
      <c r="E94" s="245"/>
      <c r="F94" s="248"/>
      <c r="G94" s="247"/>
      <c r="H94" s="245"/>
      <c r="I94" s="246"/>
      <c r="J94" s="247"/>
      <c r="K94" s="219"/>
      <c r="L94" s="219"/>
      <c r="M94" s="219"/>
      <c r="N94" s="219"/>
      <c r="O94" s="219"/>
      <c r="P94" s="219"/>
    </row>
    <row r="95" spans="1:16" s="234" customFormat="1" x14ac:dyDescent="0.25">
      <c r="A95" s="242">
        <v>42699</v>
      </c>
      <c r="B95" s="243">
        <v>160104410</v>
      </c>
      <c r="C95" s="248">
        <v>1</v>
      </c>
      <c r="D95" s="247">
        <v>214025</v>
      </c>
      <c r="E95" s="245"/>
      <c r="F95" s="248"/>
      <c r="G95" s="247"/>
      <c r="H95" s="245"/>
      <c r="I95" s="246"/>
      <c r="J95" s="247"/>
      <c r="K95" s="219"/>
      <c r="L95" s="219"/>
      <c r="M95" s="219"/>
      <c r="N95" s="219"/>
      <c r="O95" s="219"/>
      <c r="P95" s="219"/>
    </row>
    <row r="96" spans="1:16" s="234" customFormat="1" x14ac:dyDescent="0.25">
      <c r="A96" s="242">
        <v>42700</v>
      </c>
      <c r="B96" s="243">
        <v>160104527</v>
      </c>
      <c r="C96" s="248">
        <v>2</v>
      </c>
      <c r="D96" s="247">
        <v>231963</v>
      </c>
      <c r="E96" s="245">
        <v>160028011</v>
      </c>
      <c r="F96" s="248">
        <v>4</v>
      </c>
      <c r="G96" s="247">
        <v>336438</v>
      </c>
      <c r="H96" s="245"/>
      <c r="I96" s="246"/>
      <c r="J96" s="247"/>
      <c r="K96" s="219"/>
      <c r="L96" s="219"/>
      <c r="M96" s="219"/>
      <c r="N96" s="219"/>
      <c r="O96" s="219"/>
      <c r="P96" s="219"/>
    </row>
    <row r="97" spans="1:16" s="234" customFormat="1" x14ac:dyDescent="0.25">
      <c r="A97" s="242">
        <v>42700</v>
      </c>
      <c r="B97" s="243">
        <v>160104542</v>
      </c>
      <c r="C97" s="248">
        <v>1</v>
      </c>
      <c r="D97" s="247">
        <v>80675</v>
      </c>
      <c r="E97" s="245"/>
      <c r="F97" s="248"/>
      <c r="G97" s="247"/>
      <c r="H97" s="245"/>
      <c r="I97" s="246"/>
      <c r="J97" s="247"/>
      <c r="K97" s="219"/>
      <c r="L97" s="219"/>
      <c r="M97" s="219"/>
      <c r="N97" s="219"/>
      <c r="O97" s="219"/>
      <c r="P97" s="219"/>
    </row>
    <row r="98" spans="1:16" s="234" customFormat="1" x14ac:dyDescent="0.25">
      <c r="A98" s="242">
        <v>42703</v>
      </c>
      <c r="B98" s="243">
        <v>160104806</v>
      </c>
      <c r="C98" s="248">
        <v>1</v>
      </c>
      <c r="D98" s="247">
        <v>80675</v>
      </c>
      <c r="E98" s="245"/>
      <c r="F98" s="248"/>
      <c r="G98" s="247"/>
      <c r="H98" s="245"/>
      <c r="I98" s="246"/>
      <c r="J98" s="247"/>
      <c r="K98" s="219"/>
      <c r="L98" s="219"/>
      <c r="M98" s="219"/>
      <c r="N98" s="219"/>
      <c r="O98" s="219"/>
      <c r="P98" s="219"/>
    </row>
    <row r="99" spans="1:16" s="234" customFormat="1" x14ac:dyDescent="0.25">
      <c r="A99" s="242">
        <v>42704</v>
      </c>
      <c r="B99" s="243">
        <v>160104994</v>
      </c>
      <c r="C99" s="248">
        <v>2</v>
      </c>
      <c r="D99" s="247">
        <v>229338</v>
      </c>
      <c r="E99" s="245">
        <v>160028246</v>
      </c>
      <c r="F99" s="248">
        <v>1</v>
      </c>
      <c r="G99" s="247">
        <v>102988</v>
      </c>
      <c r="H99" s="245"/>
      <c r="I99" s="246">
        <v>2488327</v>
      </c>
      <c r="J99" s="247" t="s">
        <v>17</v>
      </c>
      <c r="K99" s="219"/>
      <c r="L99" s="219"/>
      <c r="M99" s="219"/>
      <c r="N99" s="219"/>
      <c r="O99" s="219"/>
      <c r="P99" s="219"/>
    </row>
    <row r="100" spans="1:16" s="234" customFormat="1" x14ac:dyDescent="0.25">
      <c r="A100" s="242">
        <v>42705</v>
      </c>
      <c r="B100" s="243">
        <v>160105009</v>
      </c>
      <c r="C100" s="248">
        <v>2</v>
      </c>
      <c r="D100" s="247">
        <v>161438</v>
      </c>
      <c r="E100" s="245"/>
      <c r="F100" s="248"/>
      <c r="G100" s="247"/>
      <c r="H100" s="245"/>
      <c r="I100" s="246"/>
      <c r="J100" s="247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242">
        <v>42705</v>
      </c>
      <c r="B101" s="243">
        <v>160105018</v>
      </c>
      <c r="C101" s="248">
        <v>3</v>
      </c>
      <c r="D101" s="247">
        <v>334950</v>
      </c>
      <c r="E101" s="245"/>
      <c r="F101" s="248"/>
      <c r="G101" s="247"/>
      <c r="H101" s="245"/>
      <c r="I101" s="246"/>
      <c r="J101" s="247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242">
        <v>42706</v>
      </c>
      <c r="B102" s="243">
        <v>160105094</v>
      </c>
      <c r="C102" s="248">
        <v>2</v>
      </c>
      <c r="D102" s="247">
        <v>260838</v>
      </c>
      <c r="E102" s="245"/>
      <c r="F102" s="248"/>
      <c r="G102" s="247"/>
      <c r="H102" s="245"/>
      <c r="I102" s="246"/>
      <c r="J102" s="247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242">
        <v>42706</v>
      </c>
      <c r="B103" s="243">
        <v>160105129</v>
      </c>
      <c r="C103" s="248">
        <v>4</v>
      </c>
      <c r="D103" s="247">
        <v>384913</v>
      </c>
      <c r="E103" s="245"/>
      <c r="F103" s="248"/>
      <c r="G103" s="247"/>
      <c r="H103" s="245"/>
      <c r="I103" s="246"/>
      <c r="J103" s="247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42">
        <v>42707</v>
      </c>
      <c r="B104" s="243">
        <v>160105204</v>
      </c>
      <c r="C104" s="248">
        <v>1</v>
      </c>
      <c r="D104" s="247">
        <v>103250</v>
      </c>
      <c r="E104" s="245"/>
      <c r="F104" s="248"/>
      <c r="G104" s="247"/>
      <c r="H104" s="245"/>
      <c r="I104" s="246"/>
      <c r="J104" s="24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242">
        <v>42709</v>
      </c>
      <c r="B105" s="243">
        <v>160105396</v>
      </c>
      <c r="C105" s="248">
        <v>2</v>
      </c>
      <c r="D105" s="247">
        <v>189525</v>
      </c>
      <c r="E105" s="245"/>
      <c r="F105" s="248"/>
      <c r="G105" s="247"/>
      <c r="H105" s="245"/>
      <c r="I105" s="246"/>
      <c r="J105" s="24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242">
        <v>42710</v>
      </c>
      <c r="B106" s="243">
        <v>160105504</v>
      </c>
      <c r="C106" s="248">
        <v>1</v>
      </c>
      <c r="D106" s="247">
        <v>119000</v>
      </c>
      <c r="E106" s="245"/>
      <c r="F106" s="248"/>
      <c r="G106" s="247"/>
      <c r="H106" s="245"/>
      <c r="I106" s="246"/>
      <c r="J106" s="24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242">
        <v>42710</v>
      </c>
      <c r="B107" s="243">
        <v>160105551</v>
      </c>
      <c r="C107" s="248">
        <v>1</v>
      </c>
      <c r="D107" s="247">
        <v>119000</v>
      </c>
      <c r="E107" s="245"/>
      <c r="F107" s="248"/>
      <c r="G107" s="247"/>
      <c r="H107" s="245"/>
      <c r="I107" s="246"/>
      <c r="J107" s="247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242">
        <v>42710</v>
      </c>
      <c r="B108" s="243">
        <v>160105576</v>
      </c>
      <c r="C108" s="248">
        <v>3</v>
      </c>
      <c r="D108" s="247">
        <v>210963</v>
      </c>
      <c r="E108" s="245"/>
      <c r="F108" s="248"/>
      <c r="G108" s="247"/>
      <c r="H108" s="245"/>
      <c r="I108" s="246"/>
      <c r="J108" s="247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242">
        <v>42711</v>
      </c>
      <c r="B109" s="243">
        <v>160105626</v>
      </c>
      <c r="C109" s="248">
        <v>1</v>
      </c>
      <c r="D109" s="247">
        <v>119963</v>
      </c>
      <c r="E109" s="245">
        <v>160028278</v>
      </c>
      <c r="F109" s="248">
        <v>1</v>
      </c>
      <c r="G109" s="247">
        <v>98963</v>
      </c>
      <c r="H109" s="245"/>
      <c r="I109" s="246"/>
      <c r="J109" s="247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242">
        <v>42711</v>
      </c>
      <c r="B110" s="243">
        <v>160105678</v>
      </c>
      <c r="C110" s="248">
        <v>1</v>
      </c>
      <c r="D110" s="247">
        <v>53025</v>
      </c>
      <c r="E110" s="245"/>
      <c r="F110" s="248"/>
      <c r="G110" s="247"/>
      <c r="H110" s="245"/>
      <c r="I110" s="246"/>
      <c r="J110" s="247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242">
        <v>42713</v>
      </c>
      <c r="B111" s="243">
        <v>160105813</v>
      </c>
      <c r="C111" s="248">
        <v>1</v>
      </c>
      <c r="D111" s="247">
        <v>214025</v>
      </c>
      <c r="E111" s="245"/>
      <c r="F111" s="248"/>
      <c r="G111" s="247"/>
      <c r="H111" s="245"/>
      <c r="I111" s="246"/>
      <c r="J111" s="247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242">
        <v>42717</v>
      </c>
      <c r="B112" s="243">
        <v>160106186</v>
      </c>
      <c r="C112" s="248">
        <v>1</v>
      </c>
      <c r="D112" s="247">
        <v>190050</v>
      </c>
      <c r="E112" s="245"/>
      <c r="F112" s="248"/>
      <c r="G112" s="247"/>
      <c r="H112" s="245"/>
      <c r="I112" s="246"/>
      <c r="J112" s="247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242">
        <v>42718</v>
      </c>
      <c r="B113" s="243">
        <v>160106316</v>
      </c>
      <c r="C113" s="248">
        <v>4</v>
      </c>
      <c r="D113" s="247">
        <v>358138</v>
      </c>
      <c r="E113" s="245"/>
      <c r="F113" s="248"/>
      <c r="G113" s="247"/>
      <c r="H113" s="245"/>
      <c r="I113" s="246">
        <v>2010227</v>
      </c>
      <c r="J113" s="247" t="s">
        <v>17</v>
      </c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242">
        <v>42719</v>
      </c>
      <c r="B114" s="243">
        <v>160106517</v>
      </c>
      <c r="C114" s="248">
        <v>3</v>
      </c>
      <c r="D114" s="247">
        <v>186638</v>
      </c>
      <c r="E114" s="245"/>
      <c r="F114" s="248"/>
      <c r="G114" s="247"/>
      <c r="H114" s="245"/>
      <c r="I114" s="246"/>
      <c r="J114" s="247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242">
        <v>42721</v>
      </c>
      <c r="B115" s="243">
        <v>160106684</v>
      </c>
      <c r="C115" s="248">
        <v>1</v>
      </c>
      <c r="D115" s="247">
        <v>67025</v>
      </c>
      <c r="E115" s="245"/>
      <c r="F115" s="248"/>
      <c r="G115" s="247"/>
      <c r="H115" s="245"/>
      <c r="I115" s="246"/>
      <c r="J115" s="247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242">
        <v>37244</v>
      </c>
      <c r="B116" s="243">
        <v>160106862</v>
      </c>
      <c r="C116" s="248">
        <v>3</v>
      </c>
      <c r="D116" s="247">
        <v>267050</v>
      </c>
      <c r="E116" s="245"/>
      <c r="F116" s="248"/>
      <c r="G116" s="247"/>
      <c r="H116" s="245"/>
      <c r="I116" s="246"/>
      <c r="J116" s="247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242">
        <v>42723</v>
      </c>
      <c r="B117" s="243">
        <v>160106899</v>
      </c>
      <c r="C117" s="248">
        <v>1</v>
      </c>
      <c r="D117" s="247">
        <v>115675</v>
      </c>
      <c r="E117" s="245"/>
      <c r="F117" s="248"/>
      <c r="G117" s="247"/>
      <c r="H117" s="245"/>
      <c r="I117" s="246"/>
      <c r="J117" s="247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242">
        <v>42724</v>
      </c>
      <c r="B118" s="243">
        <v>160106957</v>
      </c>
      <c r="C118" s="248">
        <v>1</v>
      </c>
      <c r="D118" s="247">
        <v>149975</v>
      </c>
      <c r="E118" s="245">
        <v>160028552</v>
      </c>
      <c r="F118" s="248">
        <v>1</v>
      </c>
      <c r="G118" s="247">
        <v>149975</v>
      </c>
      <c r="H118" s="245"/>
      <c r="I118" s="246"/>
      <c r="J118" s="247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242">
        <v>42725</v>
      </c>
      <c r="B119" s="243">
        <v>160107093</v>
      </c>
      <c r="C119" s="248">
        <v>3</v>
      </c>
      <c r="D119" s="247">
        <v>286475</v>
      </c>
      <c r="E119" s="245"/>
      <c r="F119" s="248"/>
      <c r="G119" s="247"/>
      <c r="H119" s="245"/>
      <c r="I119" s="246">
        <v>878502</v>
      </c>
      <c r="J119" s="247" t="s">
        <v>17</v>
      </c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242">
        <v>42725</v>
      </c>
      <c r="B120" s="243">
        <v>160107114</v>
      </c>
      <c r="C120" s="248">
        <v>1</v>
      </c>
      <c r="D120" s="247">
        <v>94325</v>
      </c>
      <c r="E120" s="245"/>
      <c r="F120" s="248"/>
      <c r="G120" s="247"/>
      <c r="H120" s="245"/>
      <c r="I120" s="246"/>
      <c r="J120" s="247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242">
        <v>42726</v>
      </c>
      <c r="B121" s="243">
        <v>160107167</v>
      </c>
      <c r="C121" s="248">
        <v>2</v>
      </c>
      <c r="D121" s="247">
        <v>275013</v>
      </c>
      <c r="E121" s="245"/>
      <c r="F121" s="248"/>
      <c r="G121" s="247"/>
      <c r="H121" s="245"/>
      <c r="I121" s="246"/>
      <c r="J121" s="247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242">
        <v>42728</v>
      </c>
      <c r="B122" s="243">
        <v>160107365</v>
      </c>
      <c r="C122" s="248">
        <v>2</v>
      </c>
      <c r="D122" s="247">
        <v>142100</v>
      </c>
      <c r="E122" s="245">
        <v>160028637</v>
      </c>
      <c r="F122" s="248">
        <v>2</v>
      </c>
      <c r="G122" s="247">
        <v>240450</v>
      </c>
      <c r="H122" s="245"/>
      <c r="I122" s="246"/>
      <c r="J122" s="247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242">
        <v>42730</v>
      </c>
      <c r="B123" s="243">
        <v>160107464</v>
      </c>
      <c r="C123" s="248">
        <v>3</v>
      </c>
      <c r="D123" s="247">
        <v>490963</v>
      </c>
      <c r="E123" s="245"/>
      <c r="F123" s="248"/>
      <c r="G123" s="247"/>
      <c r="H123" s="245"/>
      <c r="I123" s="246"/>
      <c r="J123" s="247"/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242">
        <v>42731</v>
      </c>
      <c r="B124" s="243">
        <v>160107579</v>
      </c>
      <c r="C124" s="248">
        <v>1</v>
      </c>
      <c r="D124" s="247">
        <v>86013</v>
      </c>
      <c r="E124" s="245"/>
      <c r="F124" s="248"/>
      <c r="G124" s="247"/>
      <c r="H124" s="245"/>
      <c r="I124" s="246"/>
      <c r="J124" s="247"/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242">
        <v>42732</v>
      </c>
      <c r="B125" s="243">
        <v>160107640</v>
      </c>
      <c r="C125" s="248">
        <v>3</v>
      </c>
      <c r="D125" s="247">
        <v>303450</v>
      </c>
      <c r="E125" s="245"/>
      <c r="F125" s="248"/>
      <c r="G125" s="247"/>
      <c r="H125" s="245"/>
      <c r="I125" s="246"/>
      <c r="J125" s="247"/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242">
        <v>42733</v>
      </c>
      <c r="B126" s="243">
        <v>160107770</v>
      </c>
      <c r="C126" s="248">
        <v>1</v>
      </c>
      <c r="D126" s="247">
        <v>162838</v>
      </c>
      <c r="E126" s="245"/>
      <c r="F126" s="248"/>
      <c r="G126" s="247"/>
      <c r="H126" s="245"/>
      <c r="I126" s="246"/>
      <c r="J126" s="247"/>
      <c r="K126" s="219"/>
      <c r="L126" s="219"/>
      <c r="M126" s="219"/>
      <c r="N126" s="219"/>
      <c r="O126" s="219"/>
      <c r="P126" s="219"/>
    </row>
    <row r="127" spans="1:16" s="234" customFormat="1" x14ac:dyDescent="0.25">
      <c r="A127" s="242">
        <v>42734</v>
      </c>
      <c r="B127" s="243">
        <v>160107806</v>
      </c>
      <c r="C127" s="248">
        <v>2</v>
      </c>
      <c r="D127" s="247">
        <v>183488</v>
      </c>
      <c r="E127" s="245"/>
      <c r="F127" s="248"/>
      <c r="G127" s="247"/>
      <c r="H127" s="245"/>
      <c r="I127" s="246"/>
      <c r="J127" s="247"/>
      <c r="K127" s="219"/>
      <c r="L127" s="219"/>
      <c r="M127" s="219"/>
      <c r="N127" s="219"/>
      <c r="O127" s="219"/>
      <c r="P127" s="219"/>
    </row>
    <row r="128" spans="1:16" s="234" customFormat="1" x14ac:dyDescent="0.25">
      <c r="A128" s="242">
        <v>42737</v>
      </c>
      <c r="B128" s="243">
        <v>170107974</v>
      </c>
      <c r="C128" s="248">
        <v>1</v>
      </c>
      <c r="D128" s="247">
        <v>109988</v>
      </c>
      <c r="E128" s="245"/>
      <c r="F128" s="248"/>
      <c r="G128" s="247"/>
      <c r="H128" s="245"/>
      <c r="I128" s="246"/>
      <c r="J128" s="247"/>
      <c r="K128" s="219"/>
      <c r="L128" s="219"/>
      <c r="M128" s="219"/>
      <c r="N128" s="219"/>
      <c r="O128" s="219"/>
      <c r="P128" s="219"/>
    </row>
    <row r="129" spans="1:16" s="234" customFormat="1" x14ac:dyDescent="0.25">
      <c r="A129" s="242">
        <v>42739</v>
      </c>
      <c r="B129" s="243">
        <v>170108117</v>
      </c>
      <c r="C129" s="248">
        <v>2</v>
      </c>
      <c r="D129" s="247">
        <v>211488</v>
      </c>
      <c r="E129" s="245"/>
      <c r="F129" s="248"/>
      <c r="G129" s="247"/>
      <c r="H129" s="245"/>
      <c r="I129" s="246">
        <v>596314</v>
      </c>
      <c r="J129" s="247" t="s">
        <v>17</v>
      </c>
      <c r="K129" s="219"/>
      <c r="L129" s="219"/>
      <c r="M129" s="219"/>
      <c r="N129" s="219"/>
      <c r="O129" s="219"/>
      <c r="P129" s="219"/>
    </row>
    <row r="130" spans="1:16" s="234" customFormat="1" x14ac:dyDescent="0.25">
      <c r="A130" s="242">
        <v>42739</v>
      </c>
      <c r="B130" s="243">
        <v>170108141</v>
      </c>
      <c r="C130" s="248">
        <v>1</v>
      </c>
      <c r="D130" s="247">
        <v>98963</v>
      </c>
      <c r="E130" s="245"/>
      <c r="F130" s="248"/>
      <c r="G130" s="247"/>
      <c r="H130" s="245"/>
      <c r="I130" s="246"/>
      <c r="J130" s="247"/>
      <c r="K130" s="219"/>
      <c r="L130" s="219"/>
      <c r="M130" s="219"/>
      <c r="N130" s="219"/>
      <c r="O130" s="219"/>
      <c r="P130" s="219"/>
    </row>
    <row r="131" spans="1:16" s="234" customFormat="1" x14ac:dyDescent="0.25">
      <c r="A131" s="242">
        <v>42742</v>
      </c>
      <c r="B131" s="243">
        <v>170108327</v>
      </c>
      <c r="C131" s="248">
        <v>2</v>
      </c>
      <c r="D131" s="247">
        <v>168963</v>
      </c>
      <c r="E131" s="245"/>
      <c r="F131" s="248"/>
      <c r="G131" s="247"/>
      <c r="H131" s="245"/>
      <c r="I131" s="246"/>
      <c r="J131" s="247"/>
      <c r="K131" s="219"/>
      <c r="L131" s="219"/>
      <c r="M131" s="219"/>
      <c r="N131" s="219"/>
      <c r="O131" s="219"/>
      <c r="P131" s="219"/>
    </row>
    <row r="132" spans="1:16" s="234" customFormat="1" x14ac:dyDescent="0.25">
      <c r="A132" s="242">
        <v>42744</v>
      </c>
      <c r="B132" s="243">
        <v>170108474</v>
      </c>
      <c r="C132" s="248">
        <v>1</v>
      </c>
      <c r="D132" s="247">
        <v>121450</v>
      </c>
      <c r="E132" s="245"/>
      <c r="F132" s="248"/>
      <c r="G132" s="247"/>
      <c r="H132" s="245"/>
      <c r="I132" s="246"/>
      <c r="J132" s="247"/>
      <c r="K132" s="219"/>
      <c r="L132" s="219"/>
      <c r="M132" s="219"/>
      <c r="N132" s="219"/>
      <c r="O132" s="219"/>
      <c r="P132" s="219"/>
    </row>
    <row r="133" spans="1:16" s="234" customFormat="1" x14ac:dyDescent="0.25">
      <c r="A133" s="242">
        <v>42744</v>
      </c>
      <c r="B133" s="243">
        <v>170108534</v>
      </c>
      <c r="C133" s="248">
        <v>1</v>
      </c>
      <c r="D133" s="247">
        <v>114975</v>
      </c>
      <c r="E133" s="245"/>
      <c r="F133" s="248"/>
      <c r="G133" s="247"/>
      <c r="H133" s="245"/>
      <c r="I133" s="246"/>
      <c r="J133" s="247"/>
      <c r="K133" s="219"/>
      <c r="L133" s="219"/>
      <c r="M133" s="219"/>
      <c r="N133" s="219"/>
      <c r="O133" s="219"/>
      <c r="P133" s="219"/>
    </row>
    <row r="134" spans="1:16" s="234" customFormat="1" x14ac:dyDescent="0.25">
      <c r="A134" s="242">
        <v>42745</v>
      </c>
      <c r="B134" s="243">
        <v>170108561</v>
      </c>
      <c r="C134" s="248">
        <v>1</v>
      </c>
      <c r="D134" s="247">
        <v>112963</v>
      </c>
      <c r="E134" s="245">
        <v>170028898</v>
      </c>
      <c r="F134" s="248">
        <v>1</v>
      </c>
      <c r="G134" s="247">
        <v>105963</v>
      </c>
      <c r="H134" s="245"/>
      <c r="I134" s="246"/>
      <c r="J134" s="247"/>
      <c r="K134" s="219"/>
      <c r="L134" s="219"/>
      <c r="M134" s="219"/>
      <c r="N134" s="219"/>
      <c r="O134" s="219"/>
      <c r="P134" s="219"/>
    </row>
    <row r="135" spans="1:16" s="234" customFormat="1" x14ac:dyDescent="0.25">
      <c r="A135" s="242">
        <v>42747</v>
      </c>
      <c r="B135" s="243">
        <v>170108736</v>
      </c>
      <c r="C135" s="248">
        <v>1</v>
      </c>
      <c r="D135" s="247">
        <v>214025</v>
      </c>
      <c r="E135" s="245"/>
      <c r="F135" s="248"/>
      <c r="G135" s="247"/>
      <c r="H135" s="245"/>
      <c r="I135" s="246"/>
      <c r="J135" s="247"/>
      <c r="K135" s="219"/>
      <c r="L135" s="219"/>
      <c r="M135" s="219"/>
      <c r="N135" s="219"/>
      <c r="O135" s="219"/>
      <c r="P135" s="219"/>
    </row>
    <row r="136" spans="1:16" s="234" customFormat="1" x14ac:dyDescent="0.25">
      <c r="A136" s="242">
        <v>42748</v>
      </c>
      <c r="B136" s="243"/>
      <c r="C136" s="248"/>
      <c r="D136" s="247"/>
      <c r="E136" s="245">
        <v>170028941</v>
      </c>
      <c r="F136" s="248">
        <v>2</v>
      </c>
      <c r="G136" s="247">
        <v>205975</v>
      </c>
      <c r="H136" s="245"/>
      <c r="I136" s="246"/>
      <c r="J136" s="247"/>
      <c r="K136" s="219"/>
      <c r="L136" s="219"/>
      <c r="M136" s="219"/>
      <c r="N136" s="219"/>
      <c r="O136" s="219"/>
      <c r="P136" s="219"/>
    </row>
    <row r="137" spans="1:16" s="234" customFormat="1" x14ac:dyDescent="0.25">
      <c r="A137" s="242">
        <v>42752</v>
      </c>
      <c r="B137" s="243">
        <v>170109092</v>
      </c>
      <c r="C137" s="248">
        <v>1</v>
      </c>
      <c r="D137" s="247">
        <v>112963</v>
      </c>
      <c r="E137" s="245">
        <v>170029012</v>
      </c>
      <c r="F137" s="248">
        <v>2</v>
      </c>
      <c r="G137" s="247">
        <v>247538</v>
      </c>
      <c r="H137" s="245"/>
      <c r="I137" s="246"/>
      <c r="J137" s="247"/>
      <c r="K137" s="219"/>
      <c r="L137" s="219"/>
      <c r="M137" s="219"/>
      <c r="N137" s="219"/>
      <c r="O137" s="219"/>
      <c r="P137" s="219"/>
    </row>
    <row r="138" spans="1:16" s="234" customFormat="1" x14ac:dyDescent="0.25">
      <c r="A138" s="236">
        <v>42753</v>
      </c>
      <c r="B138" s="235">
        <v>170109196</v>
      </c>
      <c r="C138" s="241">
        <v>1</v>
      </c>
      <c r="D138" s="237">
        <v>57138</v>
      </c>
      <c r="E138" s="238"/>
      <c r="F138" s="241"/>
      <c r="G138" s="237"/>
      <c r="H138" s="238"/>
      <c r="I138" s="240"/>
      <c r="J138" s="237"/>
      <c r="K138" s="219"/>
      <c r="L138" s="219"/>
      <c r="M138" s="219"/>
      <c r="N138" s="219"/>
      <c r="O138" s="219"/>
      <c r="P138" s="219"/>
    </row>
    <row r="139" spans="1:16" s="234" customFormat="1" x14ac:dyDescent="0.25">
      <c r="A139" s="236">
        <v>42756</v>
      </c>
      <c r="B139" s="235">
        <v>170109455</v>
      </c>
      <c r="C139" s="241">
        <v>1</v>
      </c>
      <c r="D139" s="237">
        <v>160038</v>
      </c>
      <c r="E139" s="238"/>
      <c r="F139" s="241"/>
      <c r="G139" s="237"/>
      <c r="H139" s="238"/>
      <c r="I139" s="240"/>
      <c r="J139" s="237"/>
      <c r="K139" s="219"/>
      <c r="L139" s="219"/>
      <c r="M139" s="219"/>
      <c r="N139" s="219"/>
      <c r="O139" s="219"/>
      <c r="P139" s="219"/>
    </row>
    <row r="140" spans="1:16" s="234" customFormat="1" x14ac:dyDescent="0.25">
      <c r="A140" s="236">
        <v>42759</v>
      </c>
      <c r="B140" s="235">
        <v>170109734</v>
      </c>
      <c r="C140" s="241">
        <v>2</v>
      </c>
      <c r="D140" s="237">
        <v>143150</v>
      </c>
      <c r="E140" s="238">
        <v>170029161</v>
      </c>
      <c r="F140" s="241">
        <v>1</v>
      </c>
      <c r="G140" s="237">
        <v>98963</v>
      </c>
      <c r="H140" s="238"/>
      <c r="I140" s="240"/>
      <c r="J140" s="237"/>
      <c r="K140" s="219"/>
      <c r="L140" s="219"/>
      <c r="M140" s="219"/>
      <c r="N140" s="219"/>
      <c r="O140" s="219"/>
      <c r="P140" s="219"/>
    </row>
    <row r="141" spans="1:16" s="234" customFormat="1" x14ac:dyDescent="0.25">
      <c r="A141" s="236">
        <v>42760</v>
      </c>
      <c r="B141" s="235">
        <v>170109808</v>
      </c>
      <c r="C141" s="241">
        <v>5</v>
      </c>
      <c r="D141" s="237">
        <v>460075</v>
      </c>
      <c r="E141" s="238"/>
      <c r="F141" s="241"/>
      <c r="G141" s="237"/>
      <c r="H141" s="238"/>
      <c r="I141" s="240"/>
      <c r="J141" s="237"/>
      <c r="K141" s="219"/>
      <c r="L141" s="219"/>
      <c r="M141" s="219"/>
      <c r="N141" s="219"/>
      <c r="O141" s="219"/>
      <c r="P141" s="219"/>
    </row>
    <row r="142" spans="1:16" s="234" customFormat="1" x14ac:dyDescent="0.25">
      <c r="A142" s="236"/>
      <c r="B142" s="235"/>
      <c r="C142" s="241"/>
      <c r="D142" s="237"/>
      <c r="E142" s="238">
        <v>170029210</v>
      </c>
      <c r="F142" s="241">
        <v>2</v>
      </c>
      <c r="G142" s="237">
        <v>271075</v>
      </c>
      <c r="H142" s="238"/>
      <c r="I142" s="240"/>
      <c r="J142" s="237"/>
      <c r="K142" s="219"/>
      <c r="L142" s="219"/>
      <c r="M142" s="219"/>
      <c r="N142" s="219"/>
      <c r="O142" s="219"/>
      <c r="P142" s="219"/>
    </row>
    <row r="143" spans="1:16" s="234" customFormat="1" x14ac:dyDescent="0.25">
      <c r="A143" s="236">
        <v>42762</v>
      </c>
      <c r="B143" s="235">
        <v>170110129</v>
      </c>
      <c r="C143" s="241">
        <v>3</v>
      </c>
      <c r="D143" s="237">
        <v>232138</v>
      </c>
      <c r="E143" s="238"/>
      <c r="F143" s="241"/>
      <c r="G143" s="237"/>
      <c r="H143" s="238"/>
      <c r="I143" s="240"/>
      <c r="J143" s="237"/>
      <c r="K143" s="219"/>
      <c r="L143" s="219"/>
      <c r="M143" s="219"/>
      <c r="N143" s="219"/>
      <c r="O143" s="219"/>
      <c r="P143" s="219"/>
    </row>
    <row r="144" spans="1:16" s="234" customFormat="1" x14ac:dyDescent="0.25">
      <c r="A144" s="236">
        <v>42766</v>
      </c>
      <c r="B144" s="235">
        <v>170110492</v>
      </c>
      <c r="C144" s="241">
        <v>3</v>
      </c>
      <c r="D144" s="237">
        <v>284900</v>
      </c>
      <c r="E144" s="238"/>
      <c r="F144" s="241"/>
      <c r="G144" s="237"/>
      <c r="H144" s="238"/>
      <c r="I144" s="240"/>
      <c r="J144" s="237"/>
      <c r="K144" s="219"/>
      <c r="L144" s="219"/>
      <c r="M144" s="219"/>
      <c r="N144" s="219"/>
      <c r="O144" s="219"/>
      <c r="P144" s="219"/>
    </row>
    <row r="145" spans="1:16" s="234" customFormat="1" x14ac:dyDescent="0.25">
      <c r="A145" s="236">
        <v>42768</v>
      </c>
      <c r="B145" s="235">
        <v>170110820</v>
      </c>
      <c r="C145" s="241">
        <v>3</v>
      </c>
      <c r="D145" s="237">
        <v>390950</v>
      </c>
      <c r="E145" s="238"/>
      <c r="F145" s="241"/>
      <c r="G145" s="237"/>
      <c r="H145" s="238"/>
      <c r="I145" s="240"/>
      <c r="J145" s="237"/>
      <c r="K145" s="219"/>
      <c r="L145" s="219"/>
      <c r="M145" s="219"/>
      <c r="N145" s="219"/>
      <c r="O145" s="219"/>
      <c r="P145" s="219"/>
    </row>
    <row r="146" spans="1:16" s="234" customFormat="1" x14ac:dyDescent="0.25">
      <c r="A146" s="236">
        <v>42774</v>
      </c>
      <c r="B146" s="235">
        <v>170111552</v>
      </c>
      <c r="C146" s="241">
        <v>2</v>
      </c>
      <c r="D146" s="237">
        <v>196088</v>
      </c>
      <c r="E146" s="238"/>
      <c r="F146" s="241"/>
      <c r="G146" s="237"/>
      <c r="H146" s="238"/>
      <c r="I146" s="240"/>
      <c r="J146" s="237"/>
      <c r="K146" s="219"/>
      <c r="L146" s="219"/>
      <c r="M146" s="219"/>
      <c r="N146" s="219"/>
      <c r="O146" s="219"/>
      <c r="P146" s="219"/>
    </row>
    <row r="147" spans="1:16" s="234" customFormat="1" x14ac:dyDescent="0.25">
      <c r="A147" s="236">
        <v>42775</v>
      </c>
      <c r="B147" s="235">
        <v>170111689</v>
      </c>
      <c r="C147" s="241">
        <v>1</v>
      </c>
      <c r="D147" s="237">
        <v>127138</v>
      </c>
      <c r="E147" s="238"/>
      <c r="F147" s="241"/>
      <c r="G147" s="237"/>
      <c r="H147" s="238"/>
      <c r="I147" s="240"/>
      <c r="J147" s="237"/>
      <c r="K147" s="219"/>
      <c r="L147" s="219"/>
      <c r="M147" s="219"/>
      <c r="N147" s="219"/>
      <c r="O147" s="219"/>
      <c r="P147" s="219"/>
    </row>
    <row r="148" spans="1:16" s="234" customFormat="1" x14ac:dyDescent="0.25">
      <c r="A148" s="236"/>
      <c r="B148" s="235"/>
      <c r="C148" s="241"/>
      <c r="D148" s="237"/>
      <c r="E148" s="238"/>
      <c r="F148" s="241"/>
      <c r="G148" s="237">
        <v>2408514</v>
      </c>
      <c r="H148" s="238"/>
      <c r="I148" s="240"/>
      <c r="J148" s="237" t="s">
        <v>157</v>
      </c>
      <c r="K148" s="219"/>
      <c r="L148" s="219"/>
      <c r="M148" s="219"/>
      <c r="N148" s="219"/>
      <c r="O148" s="219"/>
      <c r="P148" s="219"/>
    </row>
    <row r="149" spans="1:16" s="234" customFormat="1" x14ac:dyDescent="0.25">
      <c r="A149" s="236">
        <v>42784</v>
      </c>
      <c r="B149" s="235">
        <v>170112870</v>
      </c>
      <c r="C149" s="241">
        <v>1</v>
      </c>
      <c r="D149" s="237">
        <v>127138</v>
      </c>
      <c r="E149" s="238"/>
      <c r="F149" s="241"/>
      <c r="G149" s="237"/>
      <c r="H149" s="238"/>
      <c r="I149" s="240"/>
      <c r="J149" s="237"/>
      <c r="K149" s="219"/>
      <c r="L149" s="219"/>
      <c r="M149" s="219"/>
      <c r="N149" s="219"/>
      <c r="O149" s="219"/>
      <c r="P149" s="219"/>
    </row>
    <row r="150" spans="1:16" s="234" customFormat="1" x14ac:dyDescent="0.25">
      <c r="A150" s="236">
        <v>42786</v>
      </c>
      <c r="B150" s="235">
        <v>170113217</v>
      </c>
      <c r="C150" s="241">
        <v>2</v>
      </c>
      <c r="D150" s="237">
        <v>144550</v>
      </c>
      <c r="E150" s="238"/>
      <c r="F150" s="241"/>
      <c r="G150" s="237"/>
      <c r="H150" s="238"/>
      <c r="I150" s="240"/>
      <c r="J150" s="237"/>
      <c r="K150" s="219"/>
      <c r="L150" s="219"/>
      <c r="M150" s="219"/>
      <c r="N150" s="219"/>
      <c r="O150" s="219"/>
      <c r="P150" s="219"/>
    </row>
    <row r="151" spans="1:16" s="234" customFormat="1" x14ac:dyDescent="0.25">
      <c r="A151" s="236">
        <v>42788</v>
      </c>
      <c r="B151" s="235"/>
      <c r="C151" s="241"/>
      <c r="D151" s="237"/>
      <c r="E151" s="238">
        <v>170030042</v>
      </c>
      <c r="F151" s="241">
        <v>1</v>
      </c>
      <c r="G151" s="237">
        <v>116900</v>
      </c>
      <c r="H151" s="238"/>
      <c r="I151" s="240"/>
      <c r="J151" s="237"/>
      <c r="K151" s="219"/>
      <c r="L151" s="219"/>
      <c r="M151" s="219"/>
      <c r="N151" s="219"/>
      <c r="O151" s="219"/>
      <c r="P151" s="219"/>
    </row>
    <row r="152" spans="1:16" s="234" customFormat="1" x14ac:dyDescent="0.25">
      <c r="A152" s="236">
        <v>42791</v>
      </c>
      <c r="B152" s="235">
        <v>170113779</v>
      </c>
      <c r="C152" s="241">
        <v>1</v>
      </c>
      <c r="D152" s="237">
        <v>91525</v>
      </c>
      <c r="E152" s="238"/>
      <c r="F152" s="241"/>
      <c r="G152" s="237"/>
      <c r="H152" s="238"/>
      <c r="I152" s="240"/>
      <c r="J152" s="237"/>
      <c r="K152" s="219"/>
      <c r="L152" s="219"/>
      <c r="M152" s="219"/>
      <c r="N152" s="219"/>
      <c r="O152" s="219"/>
      <c r="P152" s="219"/>
    </row>
    <row r="153" spans="1:16" s="234" customFormat="1" x14ac:dyDescent="0.25">
      <c r="A153" s="236">
        <v>42791</v>
      </c>
      <c r="B153" s="235">
        <v>170114057</v>
      </c>
      <c r="C153" s="241">
        <v>1</v>
      </c>
      <c r="D153" s="237">
        <v>91350</v>
      </c>
      <c r="E153" s="238"/>
      <c r="F153" s="241"/>
      <c r="G153" s="237"/>
      <c r="H153" s="238"/>
      <c r="I153" s="240"/>
      <c r="J153" s="237"/>
      <c r="K153" s="219"/>
      <c r="L153" s="219"/>
      <c r="M153" s="219"/>
      <c r="N153" s="219"/>
      <c r="O153" s="219"/>
      <c r="P153" s="219"/>
    </row>
    <row r="154" spans="1:16" s="234" customFormat="1" x14ac:dyDescent="0.25">
      <c r="A154" s="236"/>
      <c r="B154" s="235"/>
      <c r="C154" s="241"/>
      <c r="D154" s="237"/>
      <c r="E154" s="238"/>
      <c r="F154" s="241"/>
      <c r="G154" s="237"/>
      <c r="H154" s="238"/>
      <c r="I154" s="240"/>
      <c r="J154" s="237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18" t="s">
        <v>12</v>
      </c>
      <c r="H158" s="318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18" t="s">
        <v>13</v>
      </c>
      <c r="H159" s="318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18" t="s">
        <v>14</v>
      </c>
      <c r="H160" s="318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18" t="s">
        <v>15</v>
      </c>
      <c r="H161" s="318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18" t="s">
        <v>16</v>
      </c>
      <c r="H162" s="318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18" t="s">
        <v>5</v>
      </c>
      <c r="H163" s="318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18" t="s">
        <v>32</v>
      </c>
      <c r="H164" s="318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R357"/>
  <sheetViews>
    <sheetView workbookViewId="0">
      <pane ySplit="7" topLeftCell="A327" activePane="bottomLeft" state="frozen"/>
      <selection pane="bottomLeft" activeCell="G334" sqref="G334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8" style="223" customWidth="1"/>
    <col min="4" max="4" width="15.140625" style="234" customWidth="1"/>
    <col min="5" max="5" width="10.28515625" style="234" customWidth="1"/>
    <col min="6" max="6" width="7.140625" style="223" customWidth="1"/>
    <col min="7" max="7" width="14.85546875" style="234" customWidth="1"/>
    <col min="8" max="8" width="11.7109375" style="234" customWidth="1"/>
    <col min="9" max="9" width="15" style="234" customWidth="1"/>
    <col min="10" max="10" width="16.7109375" style="234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4"/>
  </cols>
  <sheetData>
    <row r="1" spans="1:18" x14ac:dyDescent="0.25">
      <c r="A1" s="218" t="s">
        <v>0</v>
      </c>
      <c r="B1" s="218"/>
      <c r="C1" s="222" t="s">
        <v>102</v>
      </c>
      <c r="D1" s="218"/>
      <c r="E1" s="218"/>
      <c r="F1" s="72" t="s">
        <v>123</v>
      </c>
      <c r="G1" s="72"/>
      <c r="H1" s="72" t="s">
        <v>122</v>
      </c>
      <c r="I1" s="221" t="s">
        <v>27</v>
      </c>
      <c r="J1" s="218"/>
      <c r="L1" s="219">
        <f>SUM(D325:D332)</f>
        <v>6694364</v>
      </c>
      <c r="M1" s="219">
        <v>0</v>
      </c>
    </row>
    <row r="2" spans="1:18" x14ac:dyDescent="0.25">
      <c r="A2" s="218" t="s">
        <v>1</v>
      </c>
      <c r="B2" s="218"/>
      <c r="C2" s="222" t="s">
        <v>19</v>
      </c>
      <c r="D2" s="218"/>
      <c r="E2" s="218"/>
      <c r="F2" s="72" t="s">
        <v>124</v>
      </c>
      <c r="G2" s="72"/>
      <c r="H2" s="72" t="s">
        <v>122</v>
      </c>
      <c r="I2" s="220">
        <f>J357*-1</f>
        <v>3656626</v>
      </c>
      <c r="J2" s="218"/>
      <c r="L2" s="219">
        <f>SUM(G325:G332)</f>
        <v>645138</v>
      </c>
      <c r="M2" s="219">
        <v>0</v>
      </c>
    </row>
    <row r="3" spans="1:18" x14ac:dyDescent="0.25">
      <c r="A3" s="218" t="s">
        <v>118</v>
      </c>
      <c r="B3" s="218"/>
      <c r="C3" s="222" t="s">
        <v>120</v>
      </c>
      <c r="D3" s="218"/>
      <c r="E3" s="218"/>
      <c r="F3" s="266" t="s">
        <v>121</v>
      </c>
      <c r="G3" s="266"/>
      <c r="H3" s="266" t="s">
        <v>122</v>
      </c>
      <c r="I3" s="280" t="s">
        <v>125</v>
      </c>
      <c r="J3" s="218"/>
      <c r="L3" s="219">
        <f>L1-L2</f>
        <v>6049226</v>
      </c>
      <c r="M3" s="219">
        <f>M1-M2</f>
        <v>0</v>
      </c>
    </row>
    <row r="4" spans="1:18" x14ac:dyDescent="0.25">
      <c r="L4" s="234"/>
    </row>
    <row r="5" spans="1:18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</row>
    <row r="6" spans="1:18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7" t="s">
        <v>4</v>
      </c>
      <c r="I6" s="329" t="s">
        <v>5</v>
      </c>
      <c r="J6" s="331" t="s">
        <v>6</v>
      </c>
    </row>
    <row r="7" spans="1:18" x14ac:dyDescent="0.25">
      <c r="A7" s="321"/>
      <c r="B7" s="267" t="s">
        <v>7</v>
      </c>
      <c r="C7" s="270" t="s">
        <v>8</v>
      </c>
      <c r="D7" s="268" t="s">
        <v>9</v>
      </c>
      <c r="E7" s="267" t="s">
        <v>10</v>
      </c>
      <c r="F7" s="270" t="s">
        <v>8</v>
      </c>
      <c r="G7" s="268" t="s">
        <v>9</v>
      </c>
      <c r="H7" s="328"/>
      <c r="I7" s="330"/>
      <c r="J7" s="332"/>
    </row>
    <row r="8" spans="1:18" s="134" customFormat="1" x14ac:dyDescent="0.25">
      <c r="A8" s="242">
        <v>43126</v>
      </c>
      <c r="B8" s="243">
        <v>180152391</v>
      </c>
      <c r="C8" s="248">
        <v>8</v>
      </c>
      <c r="D8" s="247">
        <v>832563</v>
      </c>
      <c r="E8" s="245">
        <v>180040055</v>
      </c>
      <c r="F8" s="248">
        <v>3</v>
      </c>
      <c r="G8" s="247">
        <v>401538</v>
      </c>
      <c r="H8" s="246"/>
      <c r="I8" s="246"/>
      <c r="J8" s="247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2">
        <v>43126</v>
      </c>
      <c r="B9" s="243">
        <v>180152396</v>
      </c>
      <c r="C9" s="248">
        <v>4</v>
      </c>
      <c r="D9" s="247">
        <v>520800</v>
      </c>
      <c r="E9" s="245">
        <v>180040060</v>
      </c>
      <c r="F9" s="248">
        <v>1</v>
      </c>
      <c r="G9" s="247">
        <v>103775</v>
      </c>
      <c r="H9" s="246"/>
      <c r="I9" s="246"/>
      <c r="J9" s="247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2">
        <v>43126</v>
      </c>
      <c r="B10" s="243">
        <v>180152416</v>
      </c>
      <c r="C10" s="248">
        <v>10</v>
      </c>
      <c r="D10" s="247">
        <v>1171363</v>
      </c>
      <c r="E10" s="245"/>
      <c r="F10" s="248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2">
        <v>43126</v>
      </c>
      <c r="B11" s="243">
        <v>180152437</v>
      </c>
      <c r="C11" s="248">
        <v>2</v>
      </c>
      <c r="D11" s="247">
        <v>267313</v>
      </c>
      <c r="E11" s="245"/>
      <c r="F11" s="248"/>
      <c r="G11" s="247"/>
      <c r="H11" s="246"/>
      <c r="I11" s="246"/>
      <c r="J11" s="247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2">
        <v>43126</v>
      </c>
      <c r="B12" s="243">
        <v>180152444</v>
      </c>
      <c r="C12" s="248">
        <v>3</v>
      </c>
      <c r="D12" s="247">
        <v>348950</v>
      </c>
      <c r="E12" s="245"/>
      <c r="F12" s="248"/>
      <c r="G12" s="247"/>
      <c r="H12" s="246"/>
      <c r="I12" s="246"/>
      <c r="J12" s="247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2">
        <v>43126</v>
      </c>
      <c r="B13" s="243">
        <v>180152451</v>
      </c>
      <c r="C13" s="248">
        <v>2</v>
      </c>
      <c r="D13" s="247">
        <v>231788</v>
      </c>
      <c r="E13" s="245"/>
      <c r="F13" s="248"/>
      <c r="G13" s="247"/>
      <c r="H13" s="246"/>
      <c r="I13" s="246">
        <v>2867464</v>
      </c>
      <c r="J13" s="247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2">
        <v>43127</v>
      </c>
      <c r="B14" s="243">
        <v>180152463</v>
      </c>
      <c r="C14" s="248">
        <v>17</v>
      </c>
      <c r="D14" s="247">
        <v>1894900</v>
      </c>
      <c r="E14" s="245">
        <v>180040070</v>
      </c>
      <c r="F14" s="248">
        <v>3</v>
      </c>
      <c r="G14" s="247">
        <v>348950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2">
        <v>43127</v>
      </c>
      <c r="B15" s="243">
        <v>180152468</v>
      </c>
      <c r="C15" s="248">
        <v>4</v>
      </c>
      <c r="D15" s="247">
        <v>450625</v>
      </c>
      <c r="E15" s="245"/>
      <c r="F15" s="248"/>
      <c r="G15" s="247"/>
      <c r="H15" s="246"/>
      <c r="I15" s="246"/>
      <c r="J15" s="247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2">
        <v>43127</v>
      </c>
      <c r="B16" s="243">
        <v>180152469</v>
      </c>
      <c r="C16" s="248">
        <v>2</v>
      </c>
      <c r="D16" s="247">
        <v>229250</v>
      </c>
      <c r="E16" s="245"/>
      <c r="F16" s="248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2">
        <v>43127</v>
      </c>
      <c r="B17" s="243">
        <v>180152476</v>
      </c>
      <c r="C17" s="248">
        <v>6</v>
      </c>
      <c r="D17" s="247">
        <v>737188</v>
      </c>
      <c r="E17" s="245"/>
      <c r="F17" s="248"/>
      <c r="G17" s="247"/>
      <c r="H17" s="246"/>
      <c r="I17" s="246"/>
      <c r="J17" s="247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2">
        <v>43127</v>
      </c>
      <c r="B18" s="243">
        <v>180152489</v>
      </c>
      <c r="C18" s="248">
        <v>5</v>
      </c>
      <c r="D18" s="247">
        <v>594475</v>
      </c>
      <c r="E18" s="245"/>
      <c r="F18" s="248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2">
        <v>43127</v>
      </c>
      <c r="B19" s="243">
        <v>180152495</v>
      </c>
      <c r="C19" s="248">
        <v>2</v>
      </c>
      <c r="D19" s="247">
        <v>241413</v>
      </c>
      <c r="E19" s="245"/>
      <c r="F19" s="248"/>
      <c r="G19" s="247"/>
      <c r="H19" s="246"/>
      <c r="I19" s="246">
        <v>3798901</v>
      </c>
      <c r="J19" s="247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2">
        <v>43129</v>
      </c>
      <c r="B20" s="243">
        <v>180152596</v>
      </c>
      <c r="C20" s="248">
        <v>18</v>
      </c>
      <c r="D20" s="247">
        <v>2131850</v>
      </c>
      <c r="E20" s="245">
        <v>180040113</v>
      </c>
      <c r="F20" s="248">
        <v>6</v>
      </c>
      <c r="G20" s="247">
        <v>755650</v>
      </c>
      <c r="H20" s="246"/>
      <c r="I20" s="246"/>
      <c r="J20" s="247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2">
        <v>43129</v>
      </c>
      <c r="B21" s="243">
        <v>180152602</v>
      </c>
      <c r="C21" s="248">
        <v>32</v>
      </c>
      <c r="D21" s="247">
        <v>3684713</v>
      </c>
      <c r="E21" s="245"/>
      <c r="F21" s="248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2">
        <v>43129</v>
      </c>
      <c r="B22" s="243">
        <v>180152630</v>
      </c>
      <c r="C22" s="248">
        <v>5</v>
      </c>
      <c r="D22" s="247">
        <v>492713</v>
      </c>
      <c r="E22" s="245"/>
      <c r="F22" s="248"/>
      <c r="G22" s="247"/>
      <c r="H22" s="246"/>
      <c r="I22" s="246"/>
      <c r="J22" s="247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2">
        <v>43129</v>
      </c>
      <c r="B23" s="243">
        <v>180152647</v>
      </c>
      <c r="C23" s="248">
        <v>14</v>
      </c>
      <c r="D23" s="247">
        <v>1406125</v>
      </c>
      <c r="E23" s="245"/>
      <c r="F23" s="248"/>
      <c r="G23" s="247"/>
      <c r="H23" s="246"/>
      <c r="I23" s="246">
        <v>6959751</v>
      </c>
      <c r="J23" s="247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2">
        <v>43130</v>
      </c>
      <c r="B24" s="243">
        <v>180152674</v>
      </c>
      <c r="C24" s="248">
        <v>9</v>
      </c>
      <c r="D24" s="247">
        <v>984638</v>
      </c>
      <c r="E24" s="245">
        <v>180040127</v>
      </c>
      <c r="F24" s="248">
        <v>2</v>
      </c>
      <c r="G24" s="247">
        <v>244738</v>
      </c>
      <c r="H24" s="246"/>
      <c r="I24" s="246"/>
      <c r="J24" s="247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2">
        <v>43130</v>
      </c>
      <c r="B25" s="243">
        <v>180152675</v>
      </c>
      <c r="C25" s="248">
        <v>27</v>
      </c>
      <c r="D25" s="247">
        <v>2902988</v>
      </c>
      <c r="E25" s="245"/>
      <c r="F25" s="248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2">
        <v>43130</v>
      </c>
      <c r="B26" s="243">
        <v>180152680</v>
      </c>
      <c r="C26" s="248">
        <v>5</v>
      </c>
      <c r="D26" s="247">
        <v>579250</v>
      </c>
      <c r="E26" s="245"/>
      <c r="F26" s="248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2">
        <v>43130</v>
      </c>
      <c r="B27" s="243">
        <v>180152692</v>
      </c>
      <c r="C27" s="248">
        <v>3</v>
      </c>
      <c r="D27" s="247">
        <v>287963</v>
      </c>
      <c r="E27" s="245"/>
      <c r="F27" s="248"/>
      <c r="G27" s="247"/>
      <c r="H27" s="246"/>
      <c r="I27" s="246"/>
      <c r="J27" s="247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2">
        <v>43130</v>
      </c>
      <c r="B28" s="243">
        <v>180152703</v>
      </c>
      <c r="C28" s="248">
        <v>2</v>
      </c>
      <c r="D28" s="247">
        <v>173688</v>
      </c>
      <c r="E28" s="245"/>
      <c r="F28" s="248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2">
        <v>43130</v>
      </c>
      <c r="B29" s="243">
        <v>180152707</v>
      </c>
      <c r="C29" s="248">
        <v>1</v>
      </c>
      <c r="D29" s="247">
        <v>137375</v>
      </c>
      <c r="E29" s="245"/>
      <c r="F29" s="248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2">
        <v>43130</v>
      </c>
      <c r="B30" s="243">
        <v>180152733</v>
      </c>
      <c r="C30" s="248">
        <v>5</v>
      </c>
      <c r="D30" s="247">
        <v>428750</v>
      </c>
      <c r="E30" s="245"/>
      <c r="F30" s="248"/>
      <c r="G30" s="247"/>
      <c r="H30" s="246"/>
      <c r="I30" s="246">
        <v>5249914</v>
      </c>
      <c r="J30" s="247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2">
        <v>43131</v>
      </c>
      <c r="B31" s="243">
        <v>180152747</v>
      </c>
      <c r="C31" s="248">
        <v>7</v>
      </c>
      <c r="D31" s="247">
        <v>876925</v>
      </c>
      <c r="E31" s="245">
        <v>180040131</v>
      </c>
      <c r="F31" s="248">
        <v>2</v>
      </c>
      <c r="G31" s="247">
        <v>203000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2">
        <v>43131</v>
      </c>
      <c r="B32" s="243">
        <v>180152753</v>
      </c>
      <c r="C32" s="248">
        <v>19</v>
      </c>
      <c r="D32" s="247">
        <v>2152325</v>
      </c>
      <c r="E32" s="245">
        <v>180040132</v>
      </c>
      <c r="F32" s="248">
        <v>4</v>
      </c>
      <c r="G32" s="247">
        <v>516163</v>
      </c>
      <c r="H32" s="246"/>
      <c r="I32" s="246"/>
      <c r="J32" s="247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2">
        <v>43131</v>
      </c>
      <c r="B33" s="243">
        <v>180152757</v>
      </c>
      <c r="C33" s="248">
        <v>1</v>
      </c>
      <c r="D33" s="247">
        <v>141400</v>
      </c>
      <c r="E33" s="245"/>
      <c r="F33" s="248"/>
      <c r="G33" s="247"/>
      <c r="H33" s="246"/>
      <c r="I33" s="246"/>
      <c r="J33" s="247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2">
        <v>43131</v>
      </c>
      <c r="B34" s="243">
        <v>180152759</v>
      </c>
      <c r="C34" s="248">
        <v>4</v>
      </c>
      <c r="D34" s="247">
        <v>547138</v>
      </c>
      <c r="E34" s="245"/>
      <c r="F34" s="248"/>
      <c r="G34" s="247"/>
      <c r="H34" s="246"/>
      <c r="I34" s="246"/>
      <c r="J34" s="247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2">
        <v>43131</v>
      </c>
      <c r="B35" s="243">
        <v>180152779</v>
      </c>
      <c r="C35" s="248">
        <v>6</v>
      </c>
      <c r="D35" s="247">
        <v>756175</v>
      </c>
      <c r="E35" s="245"/>
      <c r="F35" s="248"/>
      <c r="G35" s="247"/>
      <c r="H35" s="246"/>
      <c r="I35" s="246"/>
      <c r="J35" s="247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2">
        <v>43131</v>
      </c>
      <c r="B36" s="243">
        <v>180152783</v>
      </c>
      <c r="C36" s="248">
        <v>2</v>
      </c>
      <c r="D36" s="247">
        <v>137200</v>
      </c>
      <c r="E36" s="245"/>
      <c r="F36" s="248"/>
      <c r="G36" s="247"/>
      <c r="H36" s="246"/>
      <c r="I36" s="246"/>
      <c r="J36" s="247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2">
        <v>43131</v>
      </c>
      <c r="B37" s="243">
        <v>180152785</v>
      </c>
      <c r="C37" s="248">
        <v>1</v>
      </c>
      <c r="D37" s="247">
        <v>93013</v>
      </c>
      <c r="E37" s="245"/>
      <c r="F37" s="248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2">
        <v>43131</v>
      </c>
      <c r="B38" s="243">
        <v>180152795</v>
      </c>
      <c r="C38" s="248">
        <v>1</v>
      </c>
      <c r="D38" s="247">
        <v>91438</v>
      </c>
      <c r="E38" s="245"/>
      <c r="F38" s="248"/>
      <c r="G38" s="247"/>
      <c r="H38" s="246"/>
      <c r="I38" s="246">
        <v>4076451</v>
      </c>
      <c r="J38" s="247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2">
        <v>43132</v>
      </c>
      <c r="B39" s="243">
        <v>180152818</v>
      </c>
      <c r="C39" s="248">
        <v>20</v>
      </c>
      <c r="D39" s="247">
        <v>2321638</v>
      </c>
      <c r="E39" s="245">
        <v>180040146</v>
      </c>
      <c r="F39" s="248">
        <v>2</v>
      </c>
      <c r="G39" s="247">
        <v>219013</v>
      </c>
      <c r="H39" s="245"/>
      <c r="I39" s="246"/>
      <c r="J39" s="247"/>
      <c r="K39" s="234"/>
      <c r="L39" s="234"/>
      <c r="M39" s="234"/>
      <c r="N39" s="234"/>
      <c r="O39" s="234"/>
      <c r="P39" s="234"/>
      <c r="Q39" s="234"/>
      <c r="R39" s="234"/>
    </row>
    <row r="40" spans="1:18" x14ac:dyDescent="0.25">
      <c r="A40" s="242">
        <v>43132</v>
      </c>
      <c r="B40" s="243">
        <v>180152819</v>
      </c>
      <c r="C40" s="248">
        <v>4</v>
      </c>
      <c r="D40" s="247">
        <v>383075</v>
      </c>
      <c r="E40" s="245"/>
      <c r="F40" s="248"/>
      <c r="G40" s="247"/>
      <c r="H40" s="245"/>
      <c r="I40" s="246"/>
      <c r="J40" s="247"/>
      <c r="K40" s="234"/>
      <c r="L40" s="234"/>
      <c r="M40" s="234"/>
      <c r="N40" s="234"/>
      <c r="O40" s="234"/>
      <c r="P40" s="234"/>
      <c r="Q40" s="234"/>
      <c r="R40" s="234"/>
    </row>
    <row r="41" spans="1:18" x14ac:dyDescent="0.25">
      <c r="A41" s="242">
        <v>43132</v>
      </c>
      <c r="B41" s="243">
        <v>180152832</v>
      </c>
      <c r="C41" s="248">
        <v>7</v>
      </c>
      <c r="D41" s="247">
        <v>821188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  <c r="Q41" s="234"/>
      <c r="R41" s="234"/>
    </row>
    <row r="42" spans="1:18" x14ac:dyDescent="0.25">
      <c r="A42" s="242">
        <v>43132</v>
      </c>
      <c r="B42" s="243">
        <v>180152849</v>
      </c>
      <c r="C42" s="248">
        <v>6</v>
      </c>
      <c r="D42" s="247">
        <v>680313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  <c r="Q42" s="234"/>
      <c r="R42" s="234"/>
    </row>
    <row r="43" spans="1:18" x14ac:dyDescent="0.25">
      <c r="A43" s="242">
        <v>43132</v>
      </c>
      <c r="B43" s="243">
        <v>180152857</v>
      </c>
      <c r="C43" s="248">
        <v>5</v>
      </c>
      <c r="D43" s="247">
        <v>499800</v>
      </c>
      <c r="E43" s="245"/>
      <c r="F43" s="248"/>
      <c r="G43" s="247"/>
      <c r="H43" s="245"/>
      <c r="I43" s="246"/>
      <c r="J43" s="247"/>
      <c r="K43" s="234"/>
      <c r="L43" s="234"/>
      <c r="M43" s="234"/>
      <c r="N43" s="234"/>
      <c r="O43" s="234"/>
      <c r="P43" s="234"/>
      <c r="Q43" s="234"/>
      <c r="R43" s="234"/>
    </row>
    <row r="44" spans="1:18" x14ac:dyDescent="0.25">
      <c r="A44" s="242">
        <v>43132</v>
      </c>
      <c r="B44" s="243">
        <v>180152864</v>
      </c>
      <c r="C44" s="248">
        <v>2</v>
      </c>
      <c r="D44" s="247">
        <v>182263</v>
      </c>
      <c r="E44" s="245"/>
      <c r="F44" s="248"/>
      <c r="G44" s="247"/>
      <c r="H44" s="245"/>
      <c r="I44" s="246">
        <v>4669264</v>
      </c>
      <c r="J44" s="247" t="s">
        <v>17</v>
      </c>
      <c r="K44" s="234"/>
      <c r="L44" s="234"/>
      <c r="M44" s="234"/>
      <c r="N44" s="234"/>
      <c r="O44" s="234"/>
      <c r="P44" s="234"/>
      <c r="Q44" s="234"/>
      <c r="R44" s="234"/>
    </row>
    <row r="45" spans="1:18" s="134" customFormat="1" x14ac:dyDescent="0.25">
      <c r="A45" s="242">
        <v>43133</v>
      </c>
      <c r="B45" s="243">
        <v>180152887</v>
      </c>
      <c r="C45" s="248">
        <v>18</v>
      </c>
      <c r="D45" s="247">
        <v>1837150</v>
      </c>
      <c r="E45" s="245"/>
      <c r="F45" s="248"/>
      <c r="G45" s="247"/>
      <c r="H45" s="246"/>
      <c r="I45" s="246"/>
      <c r="J45" s="247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2">
        <v>43133</v>
      </c>
      <c r="B46" s="243">
        <v>180152892</v>
      </c>
      <c r="C46" s="248">
        <v>11</v>
      </c>
      <c r="D46" s="247">
        <v>1324663</v>
      </c>
      <c r="E46" s="245"/>
      <c r="F46" s="248"/>
      <c r="G46" s="247"/>
      <c r="H46" s="246"/>
      <c r="I46" s="246"/>
      <c r="J46" s="247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2">
        <v>43133</v>
      </c>
      <c r="B47" s="243">
        <v>180152909</v>
      </c>
      <c r="C47" s="248">
        <v>10</v>
      </c>
      <c r="D47" s="247">
        <v>1171275</v>
      </c>
      <c r="E47" s="245"/>
      <c r="F47" s="248"/>
      <c r="G47" s="247"/>
      <c r="H47" s="246"/>
      <c r="I47" s="246"/>
      <c r="J47" s="247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2">
        <v>43133</v>
      </c>
      <c r="B48" s="243">
        <v>180152922</v>
      </c>
      <c r="C48" s="248">
        <v>3</v>
      </c>
      <c r="D48" s="247">
        <v>284900</v>
      </c>
      <c r="E48" s="245"/>
      <c r="F48" s="248"/>
      <c r="G48" s="247"/>
      <c r="H48" s="246"/>
      <c r="I48" s="246"/>
      <c r="J48" s="247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2">
        <v>43133</v>
      </c>
      <c r="B49" s="243">
        <v>180152936</v>
      </c>
      <c r="C49" s="248">
        <v>4</v>
      </c>
      <c r="D49" s="247">
        <v>391825</v>
      </c>
      <c r="E49" s="245"/>
      <c r="F49" s="248"/>
      <c r="G49" s="247"/>
      <c r="H49" s="246"/>
      <c r="I49" s="246"/>
      <c r="J49" s="247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2">
        <v>43133</v>
      </c>
      <c r="B50" s="243">
        <v>180152952</v>
      </c>
      <c r="C50" s="248">
        <v>4</v>
      </c>
      <c r="D50" s="247">
        <v>478363</v>
      </c>
      <c r="E50" s="245"/>
      <c r="F50" s="248"/>
      <c r="G50" s="247"/>
      <c r="H50" s="246"/>
      <c r="I50" s="246">
        <v>5488176</v>
      </c>
      <c r="J50" s="247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2">
        <v>43134</v>
      </c>
      <c r="B51" s="243">
        <v>180152972</v>
      </c>
      <c r="C51" s="248">
        <v>4</v>
      </c>
      <c r="D51" s="247">
        <v>378525</v>
      </c>
      <c r="E51" s="245">
        <v>180040180</v>
      </c>
      <c r="F51" s="248">
        <v>7</v>
      </c>
      <c r="G51" s="247">
        <v>790650</v>
      </c>
      <c r="H51" s="246"/>
      <c r="I51" s="246"/>
      <c r="J51" s="247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2">
        <v>43134</v>
      </c>
      <c r="B52" s="243">
        <v>180152979</v>
      </c>
      <c r="C52" s="248">
        <v>51</v>
      </c>
      <c r="D52" s="247">
        <v>5518100</v>
      </c>
      <c r="E52" s="245"/>
      <c r="F52" s="248"/>
      <c r="G52" s="247"/>
      <c r="H52" s="246"/>
      <c r="I52" s="246"/>
      <c r="J52" s="247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2">
        <v>43134</v>
      </c>
      <c r="B53" s="243">
        <v>180152984</v>
      </c>
      <c r="C53" s="248">
        <v>11</v>
      </c>
      <c r="D53" s="247">
        <v>1091213</v>
      </c>
      <c r="E53" s="245"/>
      <c r="F53" s="248"/>
      <c r="G53" s="247"/>
      <c r="H53" s="246"/>
      <c r="I53" s="246"/>
      <c r="J53" s="247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2">
        <v>43134</v>
      </c>
      <c r="B54" s="243">
        <v>180153013</v>
      </c>
      <c r="C54" s="248">
        <v>8</v>
      </c>
      <c r="D54" s="247">
        <v>823113</v>
      </c>
      <c r="E54" s="245"/>
      <c r="F54" s="248"/>
      <c r="G54" s="247"/>
      <c r="H54" s="246"/>
      <c r="I54" s="246"/>
      <c r="J54" s="247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2">
        <v>43134</v>
      </c>
      <c r="B55" s="243">
        <v>180153032</v>
      </c>
      <c r="C55" s="248">
        <v>4</v>
      </c>
      <c r="D55" s="247">
        <v>438463</v>
      </c>
      <c r="E55" s="245"/>
      <c r="F55" s="248"/>
      <c r="G55" s="247"/>
      <c r="H55" s="246"/>
      <c r="I55" s="246">
        <v>7458764</v>
      </c>
      <c r="J55" s="247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2">
        <v>43136</v>
      </c>
      <c r="B56" s="243">
        <v>180153138</v>
      </c>
      <c r="C56" s="248">
        <v>43</v>
      </c>
      <c r="D56" s="247">
        <v>4597163</v>
      </c>
      <c r="E56" s="245">
        <v>180040201</v>
      </c>
      <c r="F56" s="248">
        <v>6</v>
      </c>
      <c r="G56" s="247">
        <v>755650</v>
      </c>
      <c r="H56" s="246"/>
      <c r="I56" s="246"/>
      <c r="J56" s="247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2">
        <v>43136</v>
      </c>
      <c r="B57" s="243">
        <v>180153140</v>
      </c>
      <c r="C57" s="248">
        <v>18</v>
      </c>
      <c r="D57" s="247">
        <v>2041988</v>
      </c>
      <c r="E57" s="245"/>
      <c r="F57" s="248"/>
      <c r="G57" s="247"/>
      <c r="H57" s="246"/>
      <c r="I57" s="246"/>
      <c r="J57" s="247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2">
        <v>43136</v>
      </c>
      <c r="B58" s="243">
        <v>180153162</v>
      </c>
      <c r="C58" s="248">
        <v>14</v>
      </c>
      <c r="D58" s="247">
        <v>1381800</v>
      </c>
      <c r="E58" s="245"/>
      <c r="F58" s="248"/>
      <c r="G58" s="247"/>
      <c r="H58" s="246"/>
      <c r="I58" s="246"/>
      <c r="J58" s="247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2">
        <v>43136</v>
      </c>
      <c r="B59" s="243">
        <v>180153172</v>
      </c>
      <c r="C59" s="248">
        <v>7</v>
      </c>
      <c r="D59" s="247">
        <v>663950</v>
      </c>
      <c r="E59" s="245"/>
      <c r="F59" s="248"/>
      <c r="G59" s="247"/>
      <c r="H59" s="246"/>
      <c r="I59" s="246">
        <v>7929251</v>
      </c>
      <c r="J59" s="247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2">
        <v>43137</v>
      </c>
      <c r="B60" s="243">
        <v>180153223</v>
      </c>
      <c r="C60" s="248">
        <v>19</v>
      </c>
      <c r="D60" s="247">
        <v>1917825</v>
      </c>
      <c r="E60" s="245">
        <v>180040218</v>
      </c>
      <c r="F60" s="248">
        <v>4</v>
      </c>
      <c r="G60" s="247">
        <v>474250</v>
      </c>
      <c r="H60" s="246"/>
      <c r="I60" s="246"/>
      <c r="J60" s="247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2">
        <v>43137</v>
      </c>
      <c r="B61" s="243">
        <v>180153226</v>
      </c>
      <c r="C61" s="248">
        <v>3</v>
      </c>
      <c r="D61" s="247">
        <v>271338</v>
      </c>
      <c r="E61" s="245"/>
      <c r="F61" s="248"/>
      <c r="G61" s="247"/>
      <c r="H61" s="246"/>
      <c r="I61" s="246"/>
      <c r="J61" s="247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2">
        <v>43137</v>
      </c>
      <c r="B62" s="243">
        <v>180153237</v>
      </c>
      <c r="C62" s="248">
        <v>13</v>
      </c>
      <c r="D62" s="247">
        <v>1415575</v>
      </c>
      <c r="E62" s="245"/>
      <c r="F62" s="248"/>
      <c r="G62" s="247"/>
      <c r="H62" s="246"/>
      <c r="I62" s="246"/>
      <c r="J62" s="247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2">
        <v>43137</v>
      </c>
      <c r="B63" s="243">
        <v>180153244</v>
      </c>
      <c r="C63" s="248">
        <v>3</v>
      </c>
      <c r="D63" s="247">
        <v>310275</v>
      </c>
      <c r="E63" s="245"/>
      <c r="F63" s="248"/>
      <c r="G63" s="247"/>
      <c r="H63" s="246"/>
      <c r="I63" s="246"/>
      <c r="J63" s="247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2">
        <v>43137</v>
      </c>
      <c r="B64" s="243">
        <v>180153264</v>
      </c>
      <c r="C64" s="248">
        <v>12</v>
      </c>
      <c r="D64" s="247">
        <v>1510600</v>
      </c>
      <c r="E64" s="245"/>
      <c r="F64" s="248"/>
      <c r="G64" s="247"/>
      <c r="H64" s="246"/>
      <c r="I64" s="246"/>
      <c r="J64" s="247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2">
        <v>43137</v>
      </c>
      <c r="B65" s="243">
        <v>180153273</v>
      </c>
      <c r="C65" s="248">
        <v>8</v>
      </c>
      <c r="D65" s="247">
        <v>946750</v>
      </c>
      <c r="E65" s="245"/>
      <c r="F65" s="248"/>
      <c r="G65" s="247"/>
      <c r="H65" s="246"/>
      <c r="I65" s="246"/>
      <c r="J65" s="247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2">
        <v>43137</v>
      </c>
      <c r="B66" s="243">
        <v>180153280</v>
      </c>
      <c r="C66" s="248">
        <v>3</v>
      </c>
      <c r="D66" s="247">
        <v>243600</v>
      </c>
      <c r="E66" s="245"/>
      <c r="F66" s="248"/>
      <c r="G66" s="247"/>
      <c r="H66" s="246"/>
      <c r="I66" s="246">
        <v>6141713</v>
      </c>
      <c r="J66" s="247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2">
        <v>43138</v>
      </c>
      <c r="B67" s="243">
        <v>180153314</v>
      </c>
      <c r="C67" s="248">
        <v>24</v>
      </c>
      <c r="D67" s="247">
        <v>2359700</v>
      </c>
      <c r="E67" s="245">
        <v>180040234</v>
      </c>
      <c r="F67" s="248">
        <v>1</v>
      </c>
      <c r="G67" s="247">
        <v>137375</v>
      </c>
      <c r="H67" s="246"/>
      <c r="I67" s="246"/>
      <c r="J67" s="247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2">
        <v>43138</v>
      </c>
      <c r="B68" s="243">
        <v>180153317</v>
      </c>
      <c r="C68" s="248">
        <v>4</v>
      </c>
      <c r="D68" s="247">
        <v>455263</v>
      </c>
      <c r="E68" s="245">
        <v>180040239</v>
      </c>
      <c r="F68" s="248">
        <v>1</v>
      </c>
      <c r="G68" s="247">
        <v>103775</v>
      </c>
      <c r="H68" s="246"/>
      <c r="I68" s="246"/>
      <c r="J68" s="247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2">
        <v>43138</v>
      </c>
      <c r="B69" s="243">
        <v>180153328</v>
      </c>
      <c r="C69" s="248">
        <v>6</v>
      </c>
      <c r="D69" s="247">
        <v>616613</v>
      </c>
      <c r="E69" s="245"/>
      <c r="F69" s="248"/>
      <c r="G69" s="247"/>
      <c r="H69" s="246"/>
      <c r="I69" s="246"/>
      <c r="J69" s="247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2">
        <v>43138</v>
      </c>
      <c r="B70" s="243">
        <v>180153336</v>
      </c>
      <c r="C70" s="248">
        <v>3</v>
      </c>
      <c r="D70" s="247">
        <v>334600</v>
      </c>
      <c r="E70" s="245"/>
      <c r="F70" s="248"/>
      <c r="G70" s="247"/>
      <c r="H70" s="246"/>
      <c r="I70" s="246"/>
      <c r="J70" s="247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2">
        <v>43138</v>
      </c>
      <c r="B71" s="243">
        <v>180153347</v>
      </c>
      <c r="C71" s="248">
        <v>3</v>
      </c>
      <c r="D71" s="247">
        <v>357875</v>
      </c>
      <c r="E71" s="245"/>
      <c r="F71" s="248"/>
      <c r="G71" s="247"/>
      <c r="H71" s="246"/>
      <c r="I71" s="246"/>
      <c r="J71" s="247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2">
        <v>43138</v>
      </c>
      <c r="B72" s="243">
        <v>180153352</v>
      </c>
      <c r="C72" s="248">
        <v>7</v>
      </c>
      <c r="D72" s="247">
        <v>712075</v>
      </c>
      <c r="E72" s="245"/>
      <c r="F72" s="248"/>
      <c r="G72" s="247"/>
      <c r="H72" s="246"/>
      <c r="I72" s="246"/>
      <c r="J72" s="247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2">
        <v>43138</v>
      </c>
      <c r="B73" s="243">
        <v>180153359</v>
      </c>
      <c r="C73" s="248">
        <v>1</v>
      </c>
      <c r="D73" s="247">
        <v>121975</v>
      </c>
      <c r="E73" s="245"/>
      <c r="F73" s="248"/>
      <c r="G73" s="247"/>
      <c r="H73" s="246"/>
      <c r="I73" s="246"/>
      <c r="J73" s="247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2">
        <v>43138</v>
      </c>
      <c r="B74" s="243">
        <v>180153377</v>
      </c>
      <c r="C74" s="248">
        <v>1</v>
      </c>
      <c r="D74" s="247">
        <v>37713</v>
      </c>
      <c r="E74" s="245"/>
      <c r="F74" s="248"/>
      <c r="G74" s="247"/>
      <c r="H74" s="246"/>
      <c r="I74" s="246">
        <v>4754664</v>
      </c>
      <c r="J74" s="247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2">
        <v>43139</v>
      </c>
      <c r="B75" s="243">
        <v>180153404</v>
      </c>
      <c r="C75" s="248">
        <v>40</v>
      </c>
      <c r="D75" s="247">
        <v>3955788</v>
      </c>
      <c r="E75" s="245"/>
      <c r="F75" s="248"/>
      <c r="G75" s="247"/>
      <c r="H75" s="246"/>
      <c r="I75" s="246"/>
      <c r="J75" s="247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2">
        <v>43139</v>
      </c>
      <c r="B76" s="243">
        <v>180153414</v>
      </c>
      <c r="C76" s="248">
        <v>7</v>
      </c>
      <c r="D76" s="247">
        <v>714350</v>
      </c>
      <c r="E76" s="245"/>
      <c r="F76" s="248"/>
      <c r="G76" s="247"/>
      <c r="H76" s="246"/>
      <c r="I76" s="246"/>
      <c r="J76" s="247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2">
        <v>43139</v>
      </c>
      <c r="B77" s="243">
        <v>180153452</v>
      </c>
      <c r="C77" s="248">
        <v>5</v>
      </c>
      <c r="D77" s="247">
        <v>573300</v>
      </c>
      <c r="E77" s="245"/>
      <c r="F77" s="248"/>
      <c r="G77" s="247"/>
      <c r="H77" s="246"/>
      <c r="I77" s="246"/>
      <c r="J77" s="247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2">
        <v>43139</v>
      </c>
      <c r="B78" s="243">
        <v>180153462</v>
      </c>
      <c r="C78" s="248">
        <v>12</v>
      </c>
      <c r="D78" s="247">
        <v>1194025</v>
      </c>
      <c r="E78" s="245"/>
      <c r="F78" s="248"/>
      <c r="G78" s="247"/>
      <c r="H78" s="246"/>
      <c r="I78" s="246"/>
      <c r="J78" s="247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2">
        <v>43139</v>
      </c>
      <c r="B79" s="243">
        <v>180153479</v>
      </c>
      <c r="C79" s="248">
        <v>1</v>
      </c>
      <c r="D79" s="247">
        <v>94413</v>
      </c>
      <c r="E79" s="245"/>
      <c r="F79" s="248"/>
      <c r="G79" s="247"/>
      <c r="H79" s="246"/>
      <c r="I79" s="246">
        <v>6531876</v>
      </c>
      <c r="J79" s="247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2">
        <v>43140</v>
      </c>
      <c r="B80" s="243">
        <v>180153499</v>
      </c>
      <c r="C80" s="248">
        <v>9</v>
      </c>
      <c r="D80" s="247">
        <v>765800</v>
      </c>
      <c r="E80" s="245">
        <v>180040282</v>
      </c>
      <c r="F80" s="248">
        <v>1</v>
      </c>
      <c r="G80" s="247">
        <v>72538</v>
      </c>
      <c r="H80" s="246"/>
      <c r="I80" s="246"/>
      <c r="J80" s="247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2">
        <v>43140</v>
      </c>
      <c r="B81" s="243">
        <v>180153527</v>
      </c>
      <c r="C81" s="248">
        <v>20</v>
      </c>
      <c r="D81" s="247">
        <v>2083813</v>
      </c>
      <c r="E81" s="245"/>
      <c r="F81" s="248"/>
      <c r="G81" s="247"/>
      <c r="H81" s="246"/>
      <c r="I81" s="246"/>
      <c r="J81" s="247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2">
        <v>43140</v>
      </c>
      <c r="B82" s="243">
        <v>180153529</v>
      </c>
      <c r="C82" s="248">
        <v>17</v>
      </c>
      <c r="D82" s="247">
        <v>1905925</v>
      </c>
      <c r="E82" s="245"/>
      <c r="F82" s="248"/>
      <c r="G82" s="247"/>
      <c r="H82" s="246"/>
      <c r="I82" s="246"/>
      <c r="J82" s="247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2">
        <v>43140</v>
      </c>
      <c r="B83" s="243">
        <v>180153544</v>
      </c>
      <c r="C83" s="248">
        <v>11</v>
      </c>
      <c r="D83" s="247">
        <v>1042038</v>
      </c>
      <c r="E83" s="245"/>
      <c r="F83" s="248"/>
      <c r="G83" s="247"/>
      <c r="H83" s="246"/>
      <c r="I83" s="246"/>
      <c r="J83" s="247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2">
        <v>43140</v>
      </c>
      <c r="B84" s="243">
        <v>180153556</v>
      </c>
      <c r="C84" s="248">
        <v>1</v>
      </c>
      <c r="D84" s="247">
        <v>72538</v>
      </c>
      <c r="E84" s="245"/>
      <c r="F84" s="248"/>
      <c r="G84" s="247"/>
      <c r="H84" s="246"/>
      <c r="I84" s="246">
        <v>5797576</v>
      </c>
      <c r="J84" s="247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2">
        <v>43141</v>
      </c>
      <c r="B85" s="243">
        <v>180153583</v>
      </c>
      <c r="C85" s="248">
        <v>14</v>
      </c>
      <c r="D85" s="247">
        <v>1519613</v>
      </c>
      <c r="E85" s="245">
        <v>180040290</v>
      </c>
      <c r="F85" s="248">
        <v>11</v>
      </c>
      <c r="G85" s="247">
        <v>1055250</v>
      </c>
      <c r="H85" s="246"/>
      <c r="I85" s="246"/>
      <c r="J85" s="247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2">
        <v>43141</v>
      </c>
      <c r="B86" s="243">
        <v>180153591</v>
      </c>
      <c r="C86" s="248">
        <v>6</v>
      </c>
      <c r="D86" s="247">
        <v>698425</v>
      </c>
      <c r="E86" s="245">
        <v>180040302</v>
      </c>
      <c r="F86" s="248">
        <v>3</v>
      </c>
      <c r="G86" s="247">
        <v>283063</v>
      </c>
      <c r="H86" s="246"/>
      <c r="I86" s="246"/>
      <c r="J86" s="247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2">
        <v>43141</v>
      </c>
      <c r="B87" s="243">
        <v>180153608</v>
      </c>
      <c r="C87" s="248">
        <v>7</v>
      </c>
      <c r="D87" s="247">
        <v>802463</v>
      </c>
      <c r="E87" s="245"/>
      <c r="F87" s="248"/>
      <c r="G87" s="247"/>
      <c r="H87" s="246"/>
      <c r="I87" s="246"/>
      <c r="J87" s="247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2">
        <v>43141</v>
      </c>
      <c r="B88" s="243">
        <v>180153629</v>
      </c>
      <c r="C88" s="248">
        <v>7</v>
      </c>
      <c r="D88" s="247">
        <v>818388</v>
      </c>
      <c r="E88" s="245"/>
      <c r="F88" s="248"/>
      <c r="G88" s="247"/>
      <c r="H88" s="246"/>
      <c r="I88" s="246">
        <v>2500576</v>
      </c>
      <c r="J88" s="247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2">
        <v>43143</v>
      </c>
      <c r="B89" s="243">
        <v>180153744</v>
      </c>
      <c r="C89" s="248">
        <v>40</v>
      </c>
      <c r="D89" s="247">
        <v>4340875</v>
      </c>
      <c r="E89" s="245"/>
      <c r="F89" s="248"/>
      <c r="G89" s="247"/>
      <c r="H89" s="246"/>
      <c r="I89" s="246"/>
      <c r="J89" s="247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2">
        <v>43143</v>
      </c>
      <c r="B90" s="243">
        <v>180153762</v>
      </c>
      <c r="C90" s="248">
        <v>10</v>
      </c>
      <c r="D90" s="247">
        <v>1135225</v>
      </c>
      <c r="E90" s="245"/>
      <c r="F90" s="248"/>
      <c r="G90" s="247"/>
      <c r="H90" s="246"/>
      <c r="I90" s="246"/>
      <c r="J90" s="247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2">
        <v>43143</v>
      </c>
      <c r="B91" s="243">
        <v>180153798</v>
      </c>
      <c r="C91" s="248">
        <v>32</v>
      </c>
      <c r="D91" s="247">
        <v>3829963</v>
      </c>
      <c r="E91" s="245"/>
      <c r="F91" s="248"/>
      <c r="G91" s="247"/>
      <c r="H91" s="246"/>
      <c r="I91" s="246"/>
      <c r="J91" s="247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2">
        <v>43143</v>
      </c>
      <c r="B92" s="243">
        <v>180153807</v>
      </c>
      <c r="C92" s="248">
        <v>8</v>
      </c>
      <c r="D92" s="247">
        <v>857150</v>
      </c>
      <c r="E92" s="245"/>
      <c r="F92" s="248"/>
      <c r="G92" s="247"/>
      <c r="H92" s="246"/>
      <c r="I92" s="246">
        <v>10163213</v>
      </c>
      <c r="J92" s="247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2">
        <v>43144</v>
      </c>
      <c r="B93" s="243">
        <v>180153850</v>
      </c>
      <c r="C93" s="248">
        <v>20</v>
      </c>
      <c r="D93" s="247">
        <v>2268613</v>
      </c>
      <c r="E93" s="245">
        <v>180040376</v>
      </c>
      <c r="F93" s="248">
        <v>11</v>
      </c>
      <c r="G93" s="247">
        <v>1194375</v>
      </c>
      <c r="H93" s="246"/>
      <c r="I93" s="246"/>
      <c r="J93" s="247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2">
        <v>43144</v>
      </c>
      <c r="B94" s="243">
        <v>180153858</v>
      </c>
      <c r="C94" s="248">
        <v>9</v>
      </c>
      <c r="D94" s="247">
        <v>1094888</v>
      </c>
      <c r="E94" s="245"/>
      <c r="F94" s="248"/>
      <c r="G94" s="247"/>
      <c r="H94" s="246"/>
      <c r="I94" s="246"/>
      <c r="J94" s="247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2">
        <v>43144</v>
      </c>
      <c r="B95" s="243">
        <v>180153868</v>
      </c>
      <c r="C95" s="248">
        <v>10</v>
      </c>
      <c r="D95" s="247">
        <v>1177575</v>
      </c>
      <c r="E95" s="245"/>
      <c r="F95" s="248"/>
      <c r="G95" s="247"/>
      <c r="H95" s="246"/>
      <c r="I95" s="246"/>
      <c r="J95" s="247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2">
        <v>43144</v>
      </c>
      <c r="B96" s="243">
        <v>180153908</v>
      </c>
      <c r="C96" s="248">
        <v>18</v>
      </c>
      <c r="D96" s="247">
        <v>1844238</v>
      </c>
      <c r="E96" s="245"/>
      <c r="F96" s="248"/>
      <c r="G96" s="247"/>
      <c r="H96" s="246"/>
      <c r="I96" s="246">
        <v>5190939</v>
      </c>
      <c r="J96" s="247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2">
        <v>43145</v>
      </c>
      <c r="B97" s="243">
        <v>180153947</v>
      </c>
      <c r="C97" s="248">
        <v>16</v>
      </c>
      <c r="D97" s="247">
        <v>1703538</v>
      </c>
      <c r="E97" s="245">
        <v>180040391</v>
      </c>
      <c r="F97" s="248">
        <v>3</v>
      </c>
      <c r="G97" s="247">
        <v>336088</v>
      </c>
      <c r="H97" s="246"/>
      <c r="I97" s="246"/>
      <c r="J97" s="247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2">
        <v>43145</v>
      </c>
      <c r="B98" s="243">
        <v>180153958</v>
      </c>
      <c r="C98" s="248">
        <v>6</v>
      </c>
      <c r="D98" s="247">
        <v>654325</v>
      </c>
      <c r="E98" s="245"/>
      <c r="F98" s="248"/>
      <c r="G98" s="247"/>
      <c r="H98" s="246"/>
      <c r="I98" s="246"/>
      <c r="J98" s="247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2">
        <v>43145</v>
      </c>
      <c r="B99" s="243">
        <v>180153965</v>
      </c>
      <c r="C99" s="248">
        <v>9</v>
      </c>
      <c r="D99" s="247">
        <v>1010713</v>
      </c>
      <c r="E99" s="245"/>
      <c r="F99" s="248"/>
      <c r="G99" s="247"/>
      <c r="H99" s="246"/>
      <c r="I99" s="246"/>
      <c r="J99" s="247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2">
        <v>43145</v>
      </c>
      <c r="B100" s="243">
        <v>180154004</v>
      </c>
      <c r="C100" s="248">
        <v>16</v>
      </c>
      <c r="D100" s="247">
        <v>1812825</v>
      </c>
      <c r="E100" s="245"/>
      <c r="F100" s="248"/>
      <c r="G100" s="247"/>
      <c r="H100" s="246"/>
      <c r="I100" s="246"/>
      <c r="J100" s="247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2">
        <v>43145</v>
      </c>
      <c r="B101" s="243">
        <v>180154010</v>
      </c>
      <c r="C101" s="248">
        <v>4</v>
      </c>
      <c r="D101" s="247">
        <v>471450</v>
      </c>
      <c r="E101" s="245"/>
      <c r="F101" s="248"/>
      <c r="G101" s="247"/>
      <c r="H101" s="246"/>
      <c r="I101" s="246">
        <v>5316763</v>
      </c>
      <c r="J101" s="247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2">
        <v>43146</v>
      </c>
      <c r="B102" s="243">
        <v>180154057</v>
      </c>
      <c r="C102" s="248">
        <v>23</v>
      </c>
      <c r="D102" s="247">
        <v>2443263</v>
      </c>
      <c r="E102" s="245">
        <v>180040411</v>
      </c>
      <c r="F102" s="248">
        <v>5</v>
      </c>
      <c r="G102" s="247">
        <v>502600</v>
      </c>
      <c r="H102" s="246"/>
      <c r="I102" s="246"/>
      <c r="J102" s="247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2">
        <v>43146</v>
      </c>
      <c r="B103" s="243">
        <v>180154060</v>
      </c>
      <c r="C103" s="248">
        <v>3</v>
      </c>
      <c r="D103" s="247">
        <v>367413</v>
      </c>
      <c r="E103" s="245"/>
      <c r="F103" s="248"/>
      <c r="G103" s="247"/>
      <c r="H103" s="246"/>
      <c r="I103" s="246"/>
      <c r="J103" s="247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2">
        <v>43146</v>
      </c>
      <c r="B104" s="243">
        <v>180154066</v>
      </c>
      <c r="C104" s="248">
        <v>7</v>
      </c>
      <c r="D104" s="247">
        <v>717500</v>
      </c>
      <c r="E104" s="245"/>
      <c r="F104" s="248"/>
      <c r="G104" s="247"/>
      <c r="H104" s="246"/>
      <c r="I104" s="246"/>
      <c r="J104" s="247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2">
        <v>43146</v>
      </c>
      <c r="B105" s="243">
        <v>180154080</v>
      </c>
      <c r="C105" s="248">
        <v>4</v>
      </c>
      <c r="D105" s="247">
        <v>448350</v>
      </c>
      <c r="E105" s="245"/>
      <c r="F105" s="248"/>
      <c r="G105" s="247"/>
      <c r="H105" s="246"/>
      <c r="I105" s="246"/>
      <c r="J105" s="247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2">
        <v>43146</v>
      </c>
      <c r="B106" s="243">
        <v>180154087</v>
      </c>
      <c r="C106" s="248">
        <v>7</v>
      </c>
      <c r="D106" s="247">
        <v>776913</v>
      </c>
      <c r="E106" s="245"/>
      <c r="F106" s="248"/>
      <c r="G106" s="247"/>
      <c r="H106" s="246"/>
      <c r="I106" s="246"/>
      <c r="J106" s="247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2">
        <v>43146</v>
      </c>
      <c r="B107" s="243">
        <v>180154096</v>
      </c>
      <c r="C107" s="248">
        <v>2</v>
      </c>
      <c r="D107" s="247">
        <v>207638</v>
      </c>
      <c r="E107" s="245"/>
      <c r="F107" s="248"/>
      <c r="G107" s="247"/>
      <c r="H107" s="246"/>
      <c r="I107" s="246"/>
      <c r="J107" s="247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2">
        <v>43146</v>
      </c>
      <c r="B108" s="243">
        <v>180154111</v>
      </c>
      <c r="C108" s="248">
        <v>4</v>
      </c>
      <c r="D108" s="247">
        <v>470225</v>
      </c>
      <c r="E108" s="245"/>
      <c r="F108" s="248"/>
      <c r="G108" s="247"/>
      <c r="H108" s="246"/>
      <c r="I108" s="246"/>
      <c r="J108" s="247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2">
        <v>43146</v>
      </c>
      <c r="B109" s="243">
        <v>180154118</v>
      </c>
      <c r="C109" s="248">
        <v>1</v>
      </c>
      <c r="D109" s="247">
        <v>119963</v>
      </c>
      <c r="E109" s="245"/>
      <c r="F109" s="248"/>
      <c r="G109" s="247"/>
      <c r="H109" s="246"/>
      <c r="I109" s="246">
        <v>5048665</v>
      </c>
      <c r="J109" s="247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2">
        <v>43147</v>
      </c>
      <c r="B110" s="243">
        <v>180154133</v>
      </c>
      <c r="C110" s="248">
        <v>22</v>
      </c>
      <c r="D110" s="247">
        <v>2670238</v>
      </c>
      <c r="E110" s="245"/>
      <c r="F110" s="248"/>
      <c r="G110" s="247"/>
      <c r="H110" s="246"/>
      <c r="I110" s="246"/>
      <c r="J110" s="247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2">
        <v>43147</v>
      </c>
      <c r="B111" s="243">
        <v>180154147</v>
      </c>
      <c r="C111" s="248">
        <v>3</v>
      </c>
      <c r="D111" s="247">
        <v>314825</v>
      </c>
      <c r="E111" s="245"/>
      <c r="F111" s="248"/>
      <c r="G111" s="247"/>
      <c r="H111" s="246"/>
      <c r="I111" s="246"/>
      <c r="J111" s="247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2">
        <v>43147</v>
      </c>
      <c r="B112" s="243">
        <v>180154159</v>
      </c>
      <c r="C112" s="248">
        <v>11</v>
      </c>
      <c r="D112" s="247">
        <v>1092175</v>
      </c>
      <c r="E112" s="245"/>
      <c r="F112" s="248"/>
      <c r="G112" s="247"/>
      <c r="H112" s="246"/>
      <c r="I112" s="246"/>
      <c r="J112" s="247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2">
        <v>43147</v>
      </c>
      <c r="B113" s="243">
        <v>180154165</v>
      </c>
      <c r="C113" s="248">
        <v>2</v>
      </c>
      <c r="D113" s="247">
        <v>136150</v>
      </c>
      <c r="E113" s="245"/>
      <c r="F113" s="248"/>
      <c r="G113" s="247"/>
      <c r="H113" s="246"/>
      <c r="I113" s="246"/>
      <c r="J113" s="247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2">
        <v>43147</v>
      </c>
      <c r="B114" s="243">
        <v>180154189</v>
      </c>
      <c r="C114" s="248">
        <v>2</v>
      </c>
      <c r="D114" s="247">
        <v>234238</v>
      </c>
      <c r="E114" s="245"/>
      <c r="F114" s="248"/>
      <c r="G114" s="247"/>
      <c r="H114" s="246"/>
      <c r="I114" s="246"/>
      <c r="J114" s="247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2">
        <v>43147</v>
      </c>
      <c r="B115" s="243">
        <v>180154193</v>
      </c>
      <c r="C115" s="248">
        <v>2</v>
      </c>
      <c r="D115" s="247">
        <v>207900</v>
      </c>
      <c r="E115" s="245"/>
      <c r="F115" s="248"/>
      <c r="G115" s="247"/>
      <c r="H115" s="246"/>
      <c r="I115" s="246"/>
      <c r="J115" s="247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2">
        <v>43147</v>
      </c>
      <c r="B116" s="243">
        <v>180154196</v>
      </c>
      <c r="C116" s="248">
        <v>3</v>
      </c>
      <c r="D116" s="247">
        <v>296188</v>
      </c>
      <c r="E116" s="245"/>
      <c r="F116" s="248"/>
      <c r="G116" s="247"/>
      <c r="H116" s="246"/>
      <c r="I116" s="246">
        <v>4951714</v>
      </c>
      <c r="J116" s="247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2">
        <v>43148</v>
      </c>
      <c r="B117" s="243">
        <v>180154228</v>
      </c>
      <c r="C117" s="248">
        <v>15</v>
      </c>
      <c r="D117" s="247">
        <v>1650075</v>
      </c>
      <c r="E117" s="245">
        <v>180040444</v>
      </c>
      <c r="F117" s="248">
        <v>7</v>
      </c>
      <c r="G117" s="247">
        <v>886113</v>
      </c>
      <c r="H117" s="246"/>
      <c r="I117" s="246"/>
      <c r="J117" s="247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2">
        <v>43148</v>
      </c>
      <c r="B118" s="243">
        <v>180154230</v>
      </c>
      <c r="C118" s="248">
        <v>4</v>
      </c>
      <c r="D118" s="247">
        <v>335563</v>
      </c>
      <c r="E118" s="245"/>
      <c r="F118" s="248"/>
      <c r="G118" s="247"/>
      <c r="H118" s="246"/>
      <c r="I118" s="246"/>
      <c r="J118" s="247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2">
        <v>43148</v>
      </c>
      <c r="B119" s="243">
        <v>180154243</v>
      </c>
      <c r="C119" s="248">
        <v>5</v>
      </c>
      <c r="D119" s="247">
        <v>505663</v>
      </c>
      <c r="E119" s="245"/>
      <c r="F119" s="248"/>
      <c r="G119" s="247"/>
      <c r="H119" s="246"/>
      <c r="I119" s="246"/>
      <c r="J119" s="247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2">
        <v>43148</v>
      </c>
      <c r="B120" s="243">
        <v>180154257</v>
      </c>
      <c r="C120" s="248">
        <v>12</v>
      </c>
      <c r="D120" s="247">
        <v>1241625</v>
      </c>
      <c r="E120" s="245"/>
      <c r="F120" s="248"/>
      <c r="G120" s="247"/>
      <c r="H120" s="246"/>
      <c r="I120" s="246"/>
      <c r="J120" s="247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2">
        <v>43148</v>
      </c>
      <c r="B121" s="243">
        <v>180154268</v>
      </c>
      <c r="C121" s="248">
        <v>6</v>
      </c>
      <c r="D121" s="247">
        <v>626938</v>
      </c>
      <c r="E121" s="245"/>
      <c r="F121" s="248"/>
      <c r="G121" s="247"/>
      <c r="H121" s="246"/>
      <c r="I121" s="246">
        <v>3473751</v>
      </c>
      <c r="J121" s="247" t="s">
        <v>17</v>
      </c>
      <c r="K121" s="138"/>
      <c r="L121" s="317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2">
        <v>43150</v>
      </c>
      <c r="B122" s="243">
        <v>180154374</v>
      </c>
      <c r="C122" s="248">
        <v>50</v>
      </c>
      <c r="D122" s="247">
        <v>5728888</v>
      </c>
      <c r="E122" s="245">
        <v>180040483</v>
      </c>
      <c r="F122" s="248">
        <v>4</v>
      </c>
      <c r="G122" s="247">
        <v>463575</v>
      </c>
      <c r="H122" s="246"/>
      <c r="I122" s="246"/>
      <c r="J122" s="247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2">
        <v>43150</v>
      </c>
      <c r="B123" s="243">
        <v>180154391</v>
      </c>
      <c r="C123" s="248">
        <v>19</v>
      </c>
      <c r="D123" s="247">
        <v>2242713</v>
      </c>
      <c r="E123" s="245"/>
      <c r="F123" s="248"/>
      <c r="G123" s="247"/>
      <c r="H123" s="246"/>
      <c r="I123" s="246"/>
      <c r="J123" s="247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2">
        <v>43150</v>
      </c>
      <c r="B124" s="243">
        <v>180154417</v>
      </c>
      <c r="C124" s="248">
        <v>14</v>
      </c>
      <c r="D124" s="247">
        <v>1388188</v>
      </c>
      <c r="E124" s="245"/>
      <c r="F124" s="248"/>
      <c r="G124" s="247"/>
      <c r="H124" s="246"/>
      <c r="I124" s="246"/>
      <c r="J124" s="247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2">
        <v>43150</v>
      </c>
      <c r="B125" s="243">
        <v>180154425</v>
      </c>
      <c r="C125" s="248">
        <v>9</v>
      </c>
      <c r="D125" s="247">
        <v>806925</v>
      </c>
      <c r="E125" s="245"/>
      <c r="F125" s="248"/>
      <c r="G125" s="247"/>
      <c r="H125" s="246"/>
      <c r="I125" s="246"/>
      <c r="J125" s="247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2">
        <v>43150</v>
      </c>
      <c r="B126" s="243">
        <v>180154433</v>
      </c>
      <c r="C126" s="248">
        <v>3</v>
      </c>
      <c r="D126" s="247">
        <v>422450</v>
      </c>
      <c r="E126" s="245"/>
      <c r="F126" s="248"/>
      <c r="G126" s="247"/>
      <c r="H126" s="246"/>
      <c r="I126" s="246">
        <v>10125589</v>
      </c>
      <c r="J126" s="247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2">
        <v>43151</v>
      </c>
      <c r="B127" s="243">
        <v>180154481</v>
      </c>
      <c r="C127" s="248">
        <v>17</v>
      </c>
      <c r="D127" s="247">
        <v>1647363</v>
      </c>
      <c r="E127" s="245">
        <v>180040512</v>
      </c>
      <c r="F127" s="248">
        <v>1</v>
      </c>
      <c r="G127" s="247">
        <v>102025</v>
      </c>
      <c r="H127" s="246"/>
      <c r="I127" s="246"/>
      <c r="J127" s="247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2">
        <v>43151</v>
      </c>
      <c r="B128" s="243">
        <v>180154490</v>
      </c>
      <c r="C128" s="248">
        <v>12</v>
      </c>
      <c r="D128" s="247">
        <v>1306988</v>
      </c>
      <c r="E128" s="245"/>
      <c r="F128" s="248"/>
      <c r="G128" s="247"/>
      <c r="H128" s="246"/>
      <c r="I128" s="246"/>
      <c r="J128" s="247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2">
        <v>43151</v>
      </c>
      <c r="B129" s="243">
        <v>180154504</v>
      </c>
      <c r="C129" s="248">
        <v>9</v>
      </c>
      <c r="D129" s="247">
        <v>1082813</v>
      </c>
      <c r="E129" s="245"/>
      <c r="F129" s="248"/>
      <c r="G129" s="247"/>
      <c r="H129" s="246"/>
      <c r="I129" s="246"/>
      <c r="J129" s="247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2">
        <v>43151</v>
      </c>
      <c r="B130" s="243">
        <v>180154509</v>
      </c>
      <c r="C130" s="248">
        <v>6</v>
      </c>
      <c r="D130" s="247">
        <v>723538</v>
      </c>
      <c r="E130" s="245"/>
      <c r="F130" s="248"/>
      <c r="G130" s="247"/>
      <c r="H130" s="246"/>
      <c r="I130" s="246"/>
      <c r="J130" s="247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2">
        <v>43151</v>
      </c>
      <c r="B131" s="243">
        <v>180154521</v>
      </c>
      <c r="C131" s="248">
        <v>4</v>
      </c>
      <c r="D131" s="247">
        <v>436013</v>
      </c>
      <c r="E131" s="245"/>
      <c r="F131" s="248"/>
      <c r="G131" s="247"/>
      <c r="H131" s="246"/>
      <c r="I131" s="246"/>
      <c r="J131" s="247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2">
        <v>43151</v>
      </c>
      <c r="B132" s="243">
        <v>180154544</v>
      </c>
      <c r="C132" s="248">
        <v>5</v>
      </c>
      <c r="D132" s="247">
        <v>489300</v>
      </c>
      <c r="E132" s="245"/>
      <c r="F132" s="248"/>
      <c r="G132" s="247"/>
      <c r="H132" s="246"/>
      <c r="I132" s="246">
        <v>5583990</v>
      </c>
      <c r="J132" s="247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2">
        <v>43152</v>
      </c>
      <c r="B133" s="243">
        <v>180154567</v>
      </c>
      <c r="C133" s="248">
        <v>3</v>
      </c>
      <c r="D133" s="247">
        <v>308000</v>
      </c>
      <c r="E133" s="245">
        <v>180040528</v>
      </c>
      <c r="F133" s="248">
        <v>11</v>
      </c>
      <c r="G133" s="247">
        <v>1185188</v>
      </c>
      <c r="H133" s="246"/>
      <c r="I133" s="246"/>
      <c r="J133" s="247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2">
        <v>43152</v>
      </c>
      <c r="B134" s="243">
        <v>180154569</v>
      </c>
      <c r="C134" s="248">
        <v>14</v>
      </c>
      <c r="D134" s="247">
        <v>1578325</v>
      </c>
      <c r="E134" s="245"/>
      <c r="F134" s="248"/>
      <c r="G134" s="247"/>
      <c r="H134" s="246"/>
      <c r="I134" s="246"/>
      <c r="J134" s="247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2">
        <v>43152</v>
      </c>
      <c r="B135" s="243">
        <v>180154576</v>
      </c>
      <c r="C135" s="248">
        <v>5</v>
      </c>
      <c r="D135" s="247">
        <v>595000</v>
      </c>
      <c r="E135" s="245"/>
      <c r="F135" s="248"/>
      <c r="G135" s="247"/>
      <c r="H135" s="246"/>
      <c r="I135" s="246"/>
      <c r="J135" s="247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2">
        <v>43152</v>
      </c>
      <c r="B136" s="243">
        <v>180154612</v>
      </c>
      <c r="C136" s="248">
        <v>15</v>
      </c>
      <c r="D136" s="247">
        <v>1528100</v>
      </c>
      <c r="E136" s="245"/>
      <c r="F136" s="248"/>
      <c r="G136" s="247"/>
      <c r="H136" s="246"/>
      <c r="I136" s="246"/>
      <c r="J136" s="247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2">
        <v>43152</v>
      </c>
      <c r="B137" s="243">
        <v>180154617</v>
      </c>
      <c r="C137" s="248">
        <v>3</v>
      </c>
      <c r="D137" s="247">
        <v>371088</v>
      </c>
      <c r="E137" s="245"/>
      <c r="F137" s="248"/>
      <c r="G137" s="247"/>
      <c r="H137" s="246"/>
      <c r="I137" s="246"/>
      <c r="J137" s="247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2">
        <v>43152</v>
      </c>
      <c r="B138" s="243">
        <v>180154624</v>
      </c>
      <c r="C138" s="248">
        <v>3</v>
      </c>
      <c r="D138" s="247">
        <v>272300</v>
      </c>
      <c r="E138" s="245"/>
      <c r="F138" s="248"/>
      <c r="G138" s="247"/>
      <c r="H138" s="246"/>
      <c r="I138" s="246"/>
      <c r="J138" s="247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2">
        <v>43152</v>
      </c>
      <c r="B139" s="243">
        <v>180154632</v>
      </c>
      <c r="C139" s="248">
        <v>3</v>
      </c>
      <c r="D139" s="247">
        <v>372400</v>
      </c>
      <c r="E139" s="245"/>
      <c r="F139" s="248"/>
      <c r="G139" s="247"/>
      <c r="H139" s="246"/>
      <c r="I139" s="246">
        <v>3840025</v>
      </c>
      <c r="J139" s="247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2">
        <v>43153</v>
      </c>
      <c r="B140" s="243">
        <v>180154666</v>
      </c>
      <c r="C140" s="248">
        <v>13</v>
      </c>
      <c r="D140" s="247">
        <v>1454338</v>
      </c>
      <c r="E140" s="245">
        <v>180040584</v>
      </c>
      <c r="F140" s="248">
        <v>6</v>
      </c>
      <c r="G140" s="247">
        <v>548800</v>
      </c>
      <c r="H140" s="246"/>
      <c r="I140" s="246"/>
      <c r="J140" s="247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2">
        <v>43153</v>
      </c>
      <c r="B141" s="243">
        <v>180154669</v>
      </c>
      <c r="C141" s="248">
        <v>5</v>
      </c>
      <c r="D141" s="247">
        <v>583188</v>
      </c>
      <c r="E141" s="245"/>
      <c r="F141" s="248"/>
      <c r="G141" s="247"/>
      <c r="H141" s="246"/>
      <c r="I141" s="246"/>
      <c r="J141" s="247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2">
        <v>43153</v>
      </c>
      <c r="B142" s="243">
        <v>180154681</v>
      </c>
      <c r="C142" s="248">
        <v>7</v>
      </c>
      <c r="D142" s="247">
        <v>854613</v>
      </c>
      <c r="E142" s="245"/>
      <c r="F142" s="248"/>
      <c r="G142" s="247"/>
      <c r="H142" s="246"/>
      <c r="I142" s="246"/>
      <c r="J142" s="247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2">
        <v>43153</v>
      </c>
      <c r="B143" s="243">
        <v>180154690</v>
      </c>
      <c r="C143" s="248">
        <v>5</v>
      </c>
      <c r="D143" s="247">
        <v>459463</v>
      </c>
      <c r="E143" s="245"/>
      <c r="F143" s="248"/>
      <c r="G143" s="247"/>
      <c r="H143" s="246"/>
      <c r="I143" s="246"/>
      <c r="J143" s="247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2">
        <v>43153</v>
      </c>
      <c r="B144" s="243">
        <v>180154707</v>
      </c>
      <c r="C144" s="248">
        <v>8</v>
      </c>
      <c r="D144" s="247">
        <v>898275</v>
      </c>
      <c r="E144" s="245"/>
      <c r="F144" s="248"/>
      <c r="G144" s="247"/>
      <c r="H144" s="246"/>
      <c r="I144" s="246"/>
      <c r="J144" s="247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2">
        <v>43153</v>
      </c>
      <c r="B145" s="243">
        <v>180154715</v>
      </c>
      <c r="C145" s="248">
        <v>7</v>
      </c>
      <c r="D145" s="247">
        <v>857763</v>
      </c>
      <c r="E145" s="245"/>
      <c r="F145" s="248"/>
      <c r="G145" s="247"/>
      <c r="H145" s="246"/>
      <c r="I145" s="246"/>
      <c r="J145" s="247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2">
        <v>43153</v>
      </c>
      <c r="B146" s="243">
        <v>180154724</v>
      </c>
      <c r="C146" s="248">
        <v>3</v>
      </c>
      <c r="D146" s="247">
        <v>381238</v>
      </c>
      <c r="E146" s="245"/>
      <c r="F146" s="248"/>
      <c r="G146" s="247"/>
      <c r="H146" s="246"/>
      <c r="I146" s="246"/>
      <c r="J146" s="247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2">
        <v>43153</v>
      </c>
      <c r="B147" s="243">
        <v>180154731</v>
      </c>
      <c r="C147" s="248">
        <v>1</v>
      </c>
      <c r="D147" s="247">
        <v>148575</v>
      </c>
      <c r="E147" s="245"/>
      <c r="F147" s="248"/>
      <c r="G147" s="247"/>
      <c r="H147" s="246"/>
      <c r="I147" s="246"/>
      <c r="J147" s="247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2">
        <v>43153</v>
      </c>
      <c r="B148" s="243">
        <v>180154739</v>
      </c>
      <c r="C148" s="248">
        <v>1</v>
      </c>
      <c r="D148" s="247">
        <v>93013</v>
      </c>
      <c r="E148" s="245"/>
      <c r="F148" s="248"/>
      <c r="G148" s="247"/>
      <c r="H148" s="246"/>
      <c r="I148" s="246">
        <v>5181666</v>
      </c>
      <c r="J148" s="247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2">
        <v>43154</v>
      </c>
      <c r="B149" s="243">
        <v>180154763</v>
      </c>
      <c r="C149" s="248">
        <v>26</v>
      </c>
      <c r="D149" s="247">
        <v>2976750</v>
      </c>
      <c r="E149" s="245"/>
      <c r="F149" s="248"/>
      <c r="G149" s="247"/>
      <c r="H149" s="246"/>
      <c r="I149" s="246"/>
      <c r="J149" s="247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2">
        <v>43154</v>
      </c>
      <c r="B150" s="243">
        <v>180154772</v>
      </c>
      <c r="C150" s="248">
        <v>5</v>
      </c>
      <c r="D150" s="247">
        <v>636038</v>
      </c>
      <c r="E150" s="245"/>
      <c r="F150" s="248"/>
      <c r="G150" s="247"/>
      <c r="H150" s="246"/>
      <c r="I150" s="246"/>
      <c r="J150" s="247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2">
        <v>43154</v>
      </c>
      <c r="B151" s="243">
        <v>180154786</v>
      </c>
      <c r="C151" s="248">
        <v>11</v>
      </c>
      <c r="D151" s="247">
        <v>1272688</v>
      </c>
      <c r="E151" s="245"/>
      <c r="F151" s="248"/>
      <c r="G151" s="247"/>
      <c r="H151" s="246"/>
      <c r="I151" s="246"/>
      <c r="J151" s="247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2">
        <v>43154</v>
      </c>
      <c r="B152" s="243">
        <v>180154798</v>
      </c>
      <c r="C152" s="248">
        <v>5</v>
      </c>
      <c r="D152" s="247">
        <v>618713</v>
      </c>
      <c r="E152" s="245"/>
      <c r="F152" s="248"/>
      <c r="G152" s="247"/>
      <c r="H152" s="246"/>
      <c r="I152" s="246"/>
      <c r="J152" s="247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2">
        <v>43154</v>
      </c>
      <c r="B153" s="243">
        <v>180154816</v>
      </c>
      <c r="C153" s="248">
        <v>2</v>
      </c>
      <c r="D153" s="247">
        <v>243513</v>
      </c>
      <c r="E153" s="245"/>
      <c r="F153" s="248"/>
      <c r="G153" s="247"/>
      <c r="H153" s="246"/>
      <c r="I153" s="246"/>
      <c r="J153" s="247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2">
        <v>43154</v>
      </c>
      <c r="B154" s="243">
        <v>180154828</v>
      </c>
      <c r="C154" s="248">
        <v>5</v>
      </c>
      <c r="D154" s="247">
        <v>472150</v>
      </c>
      <c r="E154" s="245"/>
      <c r="F154" s="248"/>
      <c r="G154" s="247"/>
      <c r="H154" s="246"/>
      <c r="I154" s="246"/>
      <c r="J154" s="247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2">
        <v>43154</v>
      </c>
      <c r="B155" s="243">
        <v>180154831</v>
      </c>
      <c r="C155" s="248">
        <v>5</v>
      </c>
      <c r="D155" s="247">
        <v>540138</v>
      </c>
      <c r="E155" s="245"/>
      <c r="F155" s="248"/>
      <c r="G155" s="247"/>
      <c r="H155" s="246"/>
      <c r="I155" s="246">
        <v>6759990</v>
      </c>
      <c r="J155" s="247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2">
        <v>43155</v>
      </c>
      <c r="B156" s="243">
        <v>180154849</v>
      </c>
      <c r="C156" s="248">
        <v>19</v>
      </c>
      <c r="D156" s="247">
        <v>2033588</v>
      </c>
      <c r="E156" s="245">
        <v>180040613</v>
      </c>
      <c r="F156" s="248">
        <v>8</v>
      </c>
      <c r="G156" s="247">
        <v>804475</v>
      </c>
      <c r="H156" s="246"/>
      <c r="I156" s="246"/>
      <c r="J156" s="247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2">
        <v>43155</v>
      </c>
      <c r="B157" s="243">
        <v>180154878</v>
      </c>
      <c r="C157" s="248">
        <v>11</v>
      </c>
      <c r="D157" s="247">
        <v>1162350</v>
      </c>
      <c r="E157" s="245"/>
      <c r="F157" s="248"/>
      <c r="G157" s="247"/>
      <c r="H157" s="246"/>
      <c r="I157" s="246"/>
      <c r="J157" s="247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2">
        <v>43155</v>
      </c>
      <c r="B158" s="243">
        <v>180154904</v>
      </c>
      <c r="C158" s="248">
        <v>8</v>
      </c>
      <c r="D158" s="247">
        <v>829763</v>
      </c>
      <c r="E158" s="245"/>
      <c r="F158" s="248"/>
      <c r="G158" s="247"/>
      <c r="H158" s="246"/>
      <c r="I158" s="246"/>
      <c r="J158" s="247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2">
        <v>43155</v>
      </c>
      <c r="B159" s="243">
        <v>180154920</v>
      </c>
      <c r="C159" s="248">
        <v>6</v>
      </c>
      <c r="D159" s="247">
        <v>695100</v>
      </c>
      <c r="E159" s="245"/>
      <c r="F159" s="248"/>
      <c r="G159" s="247"/>
      <c r="H159" s="246"/>
      <c r="I159" s="246">
        <v>3916326</v>
      </c>
      <c r="J159" s="247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2">
        <v>43157</v>
      </c>
      <c r="B160" s="243">
        <v>180155035</v>
      </c>
      <c r="C160" s="248">
        <v>46</v>
      </c>
      <c r="D160" s="247">
        <v>5173525</v>
      </c>
      <c r="E160" s="245">
        <v>180040655</v>
      </c>
      <c r="F160" s="248">
        <v>4</v>
      </c>
      <c r="G160" s="247">
        <v>477400</v>
      </c>
      <c r="H160" s="246"/>
      <c r="I160" s="246"/>
      <c r="J160" s="247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2">
        <v>43157</v>
      </c>
      <c r="B161" s="243">
        <v>180155043</v>
      </c>
      <c r="C161" s="248">
        <v>4</v>
      </c>
      <c r="D161" s="247">
        <v>337138</v>
      </c>
      <c r="E161" s="245"/>
      <c r="F161" s="248"/>
      <c r="G161" s="247"/>
      <c r="H161" s="246"/>
      <c r="I161" s="246"/>
      <c r="J161" s="247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2">
        <v>43157</v>
      </c>
      <c r="B162" s="243">
        <v>180155052</v>
      </c>
      <c r="C162" s="248">
        <v>5</v>
      </c>
      <c r="D162" s="247">
        <v>614338</v>
      </c>
      <c r="E162" s="245"/>
      <c r="F162" s="248"/>
      <c r="G162" s="247"/>
      <c r="H162" s="246"/>
      <c r="I162" s="246"/>
      <c r="J162" s="247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2">
        <v>43157</v>
      </c>
      <c r="B163" s="243">
        <v>180155063</v>
      </c>
      <c r="C163" s="248">
        <v>6</v>
      </c>
      <c r="D163" s="247">
        <v>724413</v>
      </c>
      <c r="E163" s="245"/>
      <c r="F163" s="248"/>
      <c r="G163" s="247"/>
      <c r="H163" s="246"/>
      <c r="I163" s="246"/>
      <c r="J163" s="247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2">
        <v>43157</v>
      </c>
      <c r="B164" s="243">
        <v>180155101</v>
      </c>
      <c r="C164" s="248">
        <v>19</v>
      </c>
      <c r="D164" s="247">
        <v>2094138</v>
      </c>
      <c r="E164" s="245"/>
      <c r="F164" s="248"/>
      <c r="G164" s="247"/>
      <c r="H164" s="246"/>
      <c r="I164" s="246"/>
      <c r="J164" s="247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2">
        <v>43157</v>
      </c>
      <c r="B165" s="243">
        <v>180155123</v>
      </c>
      <c r="C165" s="248">
        <v>9</v>
      </c>
      <c r="D165" s="247">
        <v>1035913</v>
      </c>
      <c r="E165" s="245"/>
      <c r="F165" s="248"/>
      <c r="G165" s="247"/>
      <c r="H165" s="246"/>
      <c r="I165" s="246">
        <v>9502065</v>
      </c>
      <c r="J165" s="247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2">
        <v>43158</v>
      </c>
      <c r="B166" s="243">
        <v>180155163</v>
      </c>
      <c r="C166" s="248">
        <v>6</v>
      </c>
      <c r="D166" s="247">
        <v>718725</v>
      </c>
      <c r="E166" s="245"/>
      <c r="F166" s="248"/>
      <c r="G166" s="247"/>
      <c r="H166" s="246"/>
      <c r="I166" s="246"/>
      <c r="J166" s="247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2">
        <v>43158</v>
      </c>
      <c r="B167" s="243">
        <v>180155164</v>
      </c>
      <c r="C167" s="248">
        <v>29</v>
      </c>
      <c r="D167" s="247">
        <v>2997225</v>
      </c>
      <c r="E167" s="245"/>
      <c r="F167" s="248"/>
      <c r="G167" s="247"/>
      <c r="H167" s="246"/>
      <c r="I167" s="246"/>
      <c r="J167" s="247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2">
        <v>43158</v>
      </c>
      <c r="B168" s="243">
        <v>180155172</v>
      </c>
      <c r="C168" s="248">
        <v>7</v>
      </c>
      <c r="D168" s="247">
        <v>948850</v>
      </c>
      <c r="E168" s="245"/>
      <c r="F168" s="248"/>
      <c r="G168" s="247"/>
      <c r="H168" s="246"/>
      <c r="I168" s="246"/>
      <c r="J168" s="247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2">
        <v>43158</v>
      </c>
      <c r="B169" s="243">
        <v>180155179</v>
      </c>
      <c r="C169" s="248">
        <v>5</v>
      </c>
      <c r="D169" s="247">
        <v>507500</v>
      </c>
      <c r="E169" s="245"/>
      <c r="F169" s="248"/>
      <c r="G169" s="247"/>
      <c r="H169" s="246"/>
      <c r="I169" s="246"/>
      <c r="J169" s="247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2">
        <v>43158</v>
      </c>
      <c r="B170" s="243">
        <v>180155186</v>
      </c>
      <c r="C170" s="248">
        <v>4</v>
      </c>
      <c r="D170" s="247">
        <v>455788</v>
      </c>
      <c r="E170" s="245"/>
      <c r="F170" s="248"/>
      <c r="G170" s="247"/>
      <c r="H170" s="246"/>
      <c r="I170" s="246"/>
      <c r="J170" s="247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2">
        <v>43158</v>
      </c>
      <c r="B171" s="243">
        <v>180155203</v>
      </c>
      <c r="C171" s="248">
        <v>10</v>
      </c>
      <c r="D171" s="247">
        <v>1057788</v>
      </c>
      <c r="E171" s="245"/>
      <c r="F171" s="248"/>
      <c r="G171" s="247"/>
      <c r="H171" s="246"/>
      <c r="I171" s="246"/>
      <c r="J171" s="247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2">
        <v>43158</v>
      </c>
      <c r="B172" s="243">
        <v>180155209</v>
      </c>
      <c r="C172" s="248">
        <v>6</v>
      </c>
      <c r="D172" s="247">
        <v>665350</v>
      </c>
      <c r="E172" s="245"/>
      <c r="F172" s="248"/>
      <c r="G172" s="247"/>
      <c r="H172" s="246"/>
      <c r="I172" s="246"/>
      <c r="J172" s="247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2">
        <v>43158</v>
      </c>
      <c r="B173" s="243">
        <v>180155216</v>
      </c>
      <c r="C173" s="248">
        <v>1</v>
      </c>
      <c r="D173" s="247">
        <v>88900</v>
      </c>
      <c r="E173" s="245"/>
      <c r="F173" s="248"/>
      <c r="G173" s="247"/>
      <c r="H173" s="246"/>
      <c r="I173" s="246"/>
      <c r="J173" s="247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2">
        <v>43158</v>
      </c>
      <c r="B174" s="243">
        <v>180155225</v>
      </c>
      <c r="C174" s="248">
        <v>2</v>
      </c>
      <c r="D174" s="247">
        <v>254888</v>
      </c>
      <c r="E174" s="245"/>
      <c r="F174" s="248"/>
      <c r="G174" s="247"/>
      <c r="H174" s="246"/>
      <c r="I174" s="246"/>
      <c r="J174" s="247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2">
        <v>43158</v>
      </c>
      <c r="B175" s="243">
        <v>180155238</v>
      </c>
      <c r="C175" s="248">
        <v>5</v>
      </c>
      <c r="D175" s="247">
        <v>480550</v>
      </c>
      <c r="E175" s="245"/>
      <c r="F175" s="248"/>
      <c r="G175" s="247"/>
      <c r="H175" s="246"/>
      <c r="I175" s="246">
        <v>8175564</v>
      </c>
      <c r="J175" s="247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2">
        <v>43159</v>
      </c>
      <c r="B176" s="243">
        <v>180155262</v>
      </c>
      <c r="C176" s="248">
        <v>28</v>
      </c>
      <c r="D176" s="247">
        <v>2986900</v>
      </c>
      <c r="E176" s="245">
        <v>180040707</v>
      </c>
      <c r="F176" s="248">
        <v>11</v>
      </c>
      <c r="G176" s="247">
        <v>1165500</v>
      </c>
      <c r="H176" s="246"/>
      <c r="I176" s="246"/>
      <c r="J176" s="247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2">
        <v>43159</v>
      </c>
      <c r="B177" s="243">
        <v>180155267</v>
      </c>
      <c r="C177" s="248">
        <v>3</v>
      </c>
      <c r="D177" s="247">
        <v>351225</v>
      </c>
      <c r="E177" s="245">
        <v>180040713</v>
      </c>
      <c r="F177" s="248">
        <v>1</v>
      </c>
      <c r="G177" s="247">
        <v>101500</v>
      </c>
      <c r="H177" s="246"/>
      <c r="I177" s="246"/>
      <c r="J177" s="247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2">
        <v>43159</v>
      </c>
      <c r="B178" s="243">
        <v>180155275</v>
      </c>
      <c r="C178" s="248">
        <v>4</v>
      </c>
      <c r="D178" s="247">
        <v>392613</v>
      </c>
      <c r="E178" s="245"/>
      <c r="F178" s="248"/>
      <c r="G178" s="247"/>
      <c r="H178" s="246"/>
      <c r="I178" s="246"/>
      <c r="J178" s="247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2">
        <v>43159</v>
      </c>
      <c r="B179" s="243">
        <v>180155291</v>
      </c>
      <c r="C179" s="248">
        <v>10</v>
      </c>
      <c r="D179" s="247">
        <v>1169350</v>
      </c>
      <c r="E179" s="245"/>
      <c r="F179" s="248"/>
      <c r="G179" s="247"/>
      <c r="H179" s="246"/>
      <c r="I179" s="246"/>
      <c r="J179" s="247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2">
        <v>43159</v>
      </c>
      <c r="B180" s="243">
        <v>180155298</v>
      </c>
      <c r="C180" s="248">
        <v>14</v>
      </c>
      <c r="D180" s="247">
        <v>1390638</v>
      </c>
      <c r="E180" s="245"/>
      <c r="F180" s="248"/>
      <c r="G180" s="247"/>
      <c r="H180" s="246"/>
      <c r="I180" s="246"/>
      <c r="J180" s="247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2">
        <v>43159</v>
      </c>
      <c r="B181" s="243">
        <v>180155306</v>
      </c>
      <c r="C181" s="248">
        <v>1</v>
      </c>
      <c r="D181" s="247">
        <v>96513</v>
      </c>
      <c r="E181" s="245"/>
      <c r="F181" s="248"/>
      <c r="G181" s="247"/>
      <c r="H181" s="246"/>
      <c r="I181" s="246">
        <v>5120239</v>
      </c>
      <c r="J181" s="247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2">
        <v>43160</v>
      </c>
      <c r="B182" s="243">
        <v>180155381</v>
      </c>
      <c r="C182" s="248">
        <v>18</v>
      </c>
      <c r="D182" s="247">
        <v>2035775</v>
      </c>
      <c r="E182" s="245"/>
      <c r="F182" s="248"/>
      <c r="G182" s="247"/>
      <c r="H182" s="246"/>
      <c r="I182" s="246"/>
      <c r="J182" s="247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2">
        <v>43160</v>
      </c>
      <c r="B183" s="243">
        <v>180155396</v>
      </c>
      <c r="C183" s="248">
        <v>6</v>
      </c>
      <c r="D183" s="247">
        <v>757750</v>
      </c>
      <c r="E183" s="245"/>
      <c r="F183" s="248"/>
      <c r="G183" s="247"/>
      <c r="H183" s="246"/>
      <c r="I183" s="246"/>
      <c r="J183" s="247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2">
        <v>43160</v>
      </c>
      <c r="B184" s="243">
        <v>180155406</v>
      </c>
      <c r="C184" s="248">
        <v>6</v>
      </c>
      <c r="D184" s="247">
        <v>563413</v>
      </c>
      <c r="E184" s="245"/>
      <c r="F184" s="248"/>
      <c r="G184" s="247"/>
      <c r="H184" s="246"/>
      <c r="I184" s="246"/>
      <c r="J184" s="247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2">
        <v>43160</v>
      </c>
      <c r="B185" s="243">
        <v>180155418</v>
      </c>
      <c r="C185" s="248">
        <v>4</v>
      </c>
      <c r="D185" s="247">
        <v>412825</v>
      </c>
      <c r="E185" s="245"/>
      <c r="F185" s="248"/>
      <c r="G185" s="247"/>
      <c r="H185" s="246"/>
      <c r="I185" s="246"/>
      <c r="J185" s="247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2">
        <v>43160</v>
      </c>
      <c r="B186" s="243">
        <v>180155428</v>
      </c>
      <c r="C186" s="248">
        <v>16</v>
      </c>
      <c r="D186" s="247">
        <v>1464313</v>
      </c>
      <c r="E186" s="245"/>
      <c r="F186" s="248"/>
      <c r="G186" s="247"/>
      <c r="H186" s="246"/>
      <c r="I186" s="246"/>
      <c r="J186" s="247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2">
        <v>43160</v>
      </c>
      <c r="B187" s="243">
        <v>180155440</v>
      </c>
      <c r="C187" s="248">
        <v>4</v>
      </c>
      <c r="D187" s="247">
        <v>405388</v>
      </c>
      <c r="E187" s="245"/>
      <c r="F187" s="248"/>
      <c r="G187" s="247"/>
      <c r="H187" s="246"/>
      <c r="I187" s="246"/>
      <c r="J187" s="247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2">
        <v>43160</v>
      </c>
      <c r="B188" s="243">
        <v>180155464</v>
      </c>
      <c r="C188" s="248">
        <v>4</v>
      </c>
      <c r="D188" s="247">
        <v>286388</v>
      </c>
      <c r="E188" s="245"/>
      <c r="F188" s="248"/>
      <c r="G188" s="247"/>
      <c r="H188" s="246"/>
      <c r="I188" s="246"/>
      <c r="J188" s="247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2">
        <v>43160</v>
      </c>
      <c r="B189" s="243">
        <v>180155477</v>
      </c>
      <c r="C189" s="248">
        <v>3</v>
      </c>
      <c r="D189" s="247">
        <v>293300</v>
      </c>
      <c r="E189" s="245"/>
      <c r="F189" s="248"/>
      <c r="G189" s="247"/>
      <c r="H189" s="246"/>
      <c r="I189" s="246">
        <v>6219152</v>
      </c>
      <c r="J189" s="247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2">
        <v>43161</v>
      </c>
      <c r="B190" s="243">
        <v>180155506</v>
      </c>
      <c r="C190" s="248">
        <v>26</v>
      </c>
      <c r="D190" s="247">
        <v>2876650</v>
      </c>
      <c r="E190" s="245">
        <v>180040749</v>
      </c>
      <c r="F190" s="248">
        <v>6</v>
      </c>
      <c r="G190" s="247">
        <v>573825</v>
      </c>
      <c r="H190" s="246"/>
      <c r="I190" s="246"/>
      <c r="J190" s="247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2">
        <v>43161</v>
      </c>
      <c r="B191" s="243">
        <v>180155514</v>
      </c>
      <c r="C191" s="248">
        <v>17</v>
      </c>
      <c r="D191" s="247">
        <v>2076988</v>
      </c>
      <c r="E191" s="245"/>
      <c r="F191" s="248"/>
      <c r="G191" s="247"/>
      <c r="H191" s="246"/>
      <c r="I191" s="246"/>
      <c r="J191" s="247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2">
        <v>43161</v>
      </c>
      <c r="B192" s="243">
        <v>180155520</v>
      </c>
      <c r="C192" s="248">
        <v>15</v>
      </c>
      <c r="D192" s="247">
        <v>1751663</v>
      </c>
      <c r="E192" s="245"/>
      <c r="F192" s="248"/>
      <c r="G192" s="247"/>
      <c r="H192" s="246"/>
      <c r="I192" s="246"/>
      <c r="J192" s="247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2">
        <v>43161</v>
      </c>
      <c r="B193" s="243">
        <v>180155561</v>
      </c>
      <c r="C193" s="248">
        <v>8</v>
      </c>
      <c r="D193" s="247">
        <v>766938</v>
      </c>
      <c r="E193" s="245"/>
      <c r="F193" s="248"/>
      <c r="G193" s="247"/>
      <c r="H193" s="246"/>
      <c r="I193" s="246">
        <v>6898414</v>
      </c>
      <c r="J193" s="247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2">
        <v>43162</v>
      </c>
      <c r="B194" s="243">
        <v>180155616</v>
      </c>
      <c r="C194" s="248">
        <v>36</v>
      </c>
      <c r="D194" s="247">
        <v>4133675</v>
      </c>
      <c r="E194" s="245">
        <v>180040776</v>
      </c>
      <c r="F194" s="248">
        <v>9</v>
      </c>
      <c r="G194" s="247">
        <v>962150</v>
      </c>
      <c r="H194" s="246"/>
      <c r="I194" s="246"/>
      <c r="J194" s="247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2">
        <v>43162</v>
      </c>
      <c r="B195" s="243">
        <v>180155620</v>
      </c>
      <c r="C195" s="248">
        <v>4</v>
      </c>
      <c r="D195" s="247">
        <v>389550</v>
      </c>
      <c r="E195" s="245">
        <v>180040785</v>
      </c>
      <c r="F195" s="248">
        <v>2</v>
      </c>
      <c r="G195" s="247">
        <v>210088</v>
      </c>
      <c r="H195" s="246"/>
      <c r="I195" s="246"/>
      <c r="J195" s="247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2">
        <v>43162</v>
      </c>
      <c r="B196" s="243">
        <v>180155642</v>
      </c>
      <c r="C196" s="248">
        <v>6</v>
      </c>
      <c r="D196" s="247">
        <v>638488</v>
      </c>
      <c r="E196" s="245"/>
      <c r="F196" s="248"/>
      <c r="G196" s="247"/>
      <c r="H196" s="246"/>
      <c r="I196" s="246">
        <v>3989475</v>
      </c>
      <c r="J196" s="247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2">
        <v>43164</v>
      </c>
      <c r="B197" s="243">
        <v>180155809</v>
      </c>
      <c r="C197" s="248">
        <v>57</v>
      </c>
      <c r="D197" s="247">
        <v>5939850</v>
      </c>
      <c r="E197" s="245">
        <v>180040836</v>
      </c>
      <c r="F197" s="248">
        <v>7</v>
      </c>
      <c r="G197" s="247">
        <v>859338</v>
      </c>
      <c r="H197" s="246"/>
      <c r="I197" s="246"/>
      <c r="J197" s="247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2">
        <v>43164</v>
      </c>
      <c r="B198" s="243">
        <v>180155828</v>
      </c>
      <c r="C198" s="248">
        <v>19</v>
      </c>
      <c r="D198" s="247">
        <v>2205788</v>
      </c>
      <c r="E198" s="245"/>
      <c r="F198" s="248"/>
      <c r="G198" s="247"/>
      <c r="H198" s="246"/>
      <c r="I198" s="246"/>
      <c r="J198" s="247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2">
        <v>43164</v>
      </c>
      <c r="B199" s="243">
        <v>180155850</v>
      </c>
      <c r="C199" s="248">
        <v>14</v>
      </c>
      <c r="D199" s="247">
        <v>1531425</v>
      </c>
      <c r="E199" s="245"/>
      <c r="F199" s="248"/>
      <c r="G199" s="247"/>
      <c r="H199" s="246"/>
      <c r="I199" s="246"/>
      <c r="J199" s="247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2">
        <v>43164</v>
      </c>
      <c r="B200" s="243">
        <v>180155870</v>
      </c>
      <c r="C200" s="248">
        <v>15</v>
      </c>
      <c r="D200" s="247">
        <v>1609738</v>
      </c>
      <c r="E200" s="245"/>
      <c r="F200" s="248"/>
      <c r="G200" s="247"/>
      <c r="H200" s="246"/>
      <c r="I200" s="246">
        <v>10427463</v>
      </c>
      <c r="J200" s="247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2">
        <v>43165</v>
      </c>
      <c r="B201" s="243">
        <v>180155918</v>
      </c>
      <c r="C201" s="248">
        <v>42</v>
      </c>
      <c r="D201" s="247">
        <v>4572925</v>
      </c>
      <c r="E201" s="245">
        <v>180040868</v>
      </c>
      <c r="F201" s="248">
        <v>6</v>
      </c>
      <c r="G201" s="247">
        <v>651438</v>
      </c>
      <c r="H201" s="246"/>
      <c r="I201" s="246"/>
      <c r="J201" s="247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2">
        <v>43165</v>
      </c>
      <c r="B202" s="243">
        <v>180155949</v>
      </c>
      <c r="C202" s="248">
        <v>30</v>
      </c>
      <c r="D202" s="247">
        <v>3190425</v>
      </c>
      <c r="E202" s="245"/>
      <c r="F202" s="248"/>
      <c r="G202" s="247"/>
      <c r="H202" s="246"/>
      <c r="I202" s="246"/>
      <c r="J202" s="247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2">
        <v>43165</v>
      </c>
      <c r="B203" s="243">
        <v>180155965</v>
      </c>
      <c r="C203" s="248">
        <v>6</v>
      </c>
      <c r="D203" s="247">
        <v>620113</v>
      </c>
      <c r="E203" s="245"/>
      <c r="F203" s="248"/>
      <c r="G203" s="247"/>
      <c r="H203" s="246"/>
      <c r="I203" s="246"/>
      <c r="J203" s="247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2">
        <v>43165</v>
      </c>
      <c r="B204" s="243">
        <v>180155982</v>
      </c>
      <c r="C204" s="248">
        <v>2</v>
      </c>
      <c r="D204" s="247">
        <v>248675</v>
      </c>
      <c r="E204" s="245"/>
      <c r="F204" s="248"/>
      <c r="G204" s="247"/>
      <c r="H204" s="246"/>
      <c r="I204" s="246"/>
      <c r="J204" s="247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2">
        <v>43165</v>
      </c>
      <c r="B205" s="243">
        <v>180156008</v>
      </c>
      <c r="C205" s="248">
        <v>12</v>
      </c>
      <c r="D205" s="247">
        <v>1324663</v>
      </c>
      <c r="E205" s="245"/>
      <c r="F205" s="248"/>
      <c r="G205" s="247"/>
      <c r="H205" s="246"/>
      <c r="I205" s="246">
        <v>9305363</v>
      </c>
      <c r="J205" s="247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2">
        <v>43166</v>
      </c>
      <c r="B206" s="243">
        <v>180156044</v>
      </c>
      <c r="C206" s="248">
        <v>24</v>
      </c>
      <c r="D206" s="247">
        <v>2695263</v>
      </c>
      <c r="E206" s="245">
        <v>180040891</v>
      </c>
      <c r="F206" s="248">
        <v>11</v>
      </c>
      <c r="G206" s="247">
        <v>1148525</v>
      </c>
      <c r="H206" s="246"/>
      <c r="I206" s="246"/>
      <c r="J206" s="247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2">
        <v>43166</v>
      </c>
      <c r="B207" s="243">
        <v>180156053</v>
      </c>
      <c r="C207" s="248">
        <v>9</v>
      </c>
      <c r="D207" s="247">
        <v>1008875</v>
      </c>
      <c r="E207" s="245"/>
      <c r="F207" s="248"/>
      <c r="G207" s="247"/>
      <c r="H207" s="246"/>
      <c r="I207" s="246"/>
      <c r="J207" s="247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2">
        <v>43166</v>
      </c>
      <c r="B208" s="243">
        <v>180156069</v>
      </c>
      <c r="C208" s="248">
        <v>10</v>
      </c>
      <c r="D208" s="247">
        <v>1001175</v>
      </c>
      <c r="E208" s="245"/>
      <c r="F208" s="248"/>
      <c r="G208" s="247"/>
      <c r="H208" s="246"/>
      <c r="I208" s="246"/>
      <c r="J208" s="247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2">
        <v>43166</v>
      </c>
      <c r="B209" s="243">
        <v>180156077</v>
      </c>
      <c r="C209" s="248">
        <v>8</v>
      </c>
      <c r="D209" s="247">
        <v>851025</v>
      </c>
      <c r="E209" s="245"/>
      <c r="F209" s="248"/>
      <c r="G209" s="247"/>
      <c r="H209" s="246"/>
      <c r="I209" s="246"/>
      <c r="J209" s="247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2">
        <v>43166</v>
      </c>
      <c r="B210" s="243">
        <v>180156100</v>
      </c>
      <c r="C210" s="248">
        <v>9</v>
      </c>
      <c r="D210" s="247">
        <v>927588</v>
      </c>
      <c r="E210" s="245"/>
      <c r="F210" s="248"/>
      <c r="G210" s="247"/>
      <c r="H210" s="246"/>
      <c r="I210" s="246">
        <v>5335401</v>
      </c>
      <c r="J210" s="247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2">
        <v>43167</v>
      </c>
      <c r="B211" s="243">
        <v>180156126</v>
      </c>
      <c r="C211" s="248">
        <v>35</v>
      </c>
      <c r="D211" s="247">
        <v>3941263</v>
      </c>
      <c r="E211" s="245">
        <v>180040914</v>
      </c>
      <c r="F211" s="248">
        <v>8</v>
      </c>
      <c r="G211" s="247">
        <v>871325</v>
      </c>
      <c r="H211" s="246"/>
      <c r="I211" s="246"/>
      <c r="J211" s="247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2">
        <v>43167</v>
      </c>
      <c r="B212" s="243">
        <v>180156149</v>
      </c>
      <c r="C212" s="248">
        <v>17</v>
      </c>
      <c r="D212" s="247">
        <v>1999638</v>
      </c>
      <c r="E212" s="245"/>
      <c r="F212" s="248"/>
      <c r="G212" s="247"/>
      <c r="H212" s="246"/>
      <c r="I212" s="246"/>
      <c r="J212" s="247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2">
        <v>43167</v>
      </c>
      <c r="B213" s="243">
        <v>180156184</v>
      </c>
      <c r="C213" s="248">
        <v>11</v>
      </c>
      <c r="D213" s="247">
        <v>1185363</v>
      </c>
      <c r="E213" s="245"/>
      <c r="F213" s="248"/>
      <c r="G213" s="247"/>
      <c r="H213" s="246"/>
      <c r="I213" s="246"/>
      <c r="J213" s="247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2">
        <v>43167</v>
      </c>
      <c r="B214" s="243">
        <v>180156197</v>
      </c>
      <c r="C214" s="248">
        <v>3</v>
      </c>
      <c r="D214" s="247">
        <v>355425</v>
      </c>
      <c r="E214" s="245"/>
      <c r="F214" s="248"/>
      <c r="G214" s="247"/>
      <c r="H214" s="246"/>
      <c r="I214" s="246"/>
      <c r="J214" s="247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2">
        <v>43167</v>
      </c>
      <c r="B215" s="243">
        <v>180156202</v>
      </c>
      <c r="C215" s="248">
        <v>1</v>
      </c>
      <c r="D215" s="247">
        <v>95025</v>
      </c>
      <c r="E215" s="245"/>
      <c r="F215" s="248"/>
      <c r="G215" s="247"/>
      <c r="H215" s="246"/>
      <c r="I215" s="246"/>
      <c r="J215" s="247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2">
        <v>43167</v>
      </c>
      <c r="B216" s="243">
        <v>180156220</v>
      </c>
      <c r="C216" s="248">
        <v>5</v>
      </c>
      <c r="D216" s="247">
        <v>570325</v>
      </c>
      <c r="E216" s="245"/>
      <c r="F216" s="248"/>
      <c r="G216" s="247"/>
      <c r="H216" s="246"/>
      <c r="I216" s="246">
        <v>7275714</v>
      </c>
      <c r="J216" s="247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2">
        <v>43168</v>
      </c>
      <c r="B217" s="243">
        <v>180156240</v>
      </c>
      <c r="C217" s="248">
        <v>27</v>
      </c>
      <c r="D217" s="247">
        <v>2907013</v>
      </c>
      <c r="E217" s="245">
        <v>180040934</v>
      </c>
      <c r="F217" s="248">
        <v>6</v>
      </c>
      <c r="G217" s="247">
        <v>715488</v>
      </c>
      <c r="H217" s="246"/>
      <c r="I217" s="246"/>
      <c r="J217" s="247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2">
        <v>43168</v>
      </c>
      <c r="B218" s="243">
        <v>180156246</v>
      </c>
      <c r="C218" s="248">
        <v>7</v>
      </c>
      <c r="D218" s="247">
        <v>844638</v>
      </c>
      <c r="E218" s="245">
        <v>180040941</v>
      </c>
      <c r="F218" s="248">
        <v>1</v>
      </c>
      <c r="G218" s="247">
        <v>79625</v>
      </c>
      <c r="H218" s="246"/>
      <c r="I218" s="246"/>
      <c r="J218" s="247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2">
        <v>43168</v>
      </c>
      <c r="B219" s="243">
        <v>180156264</v>
      </c>
      <c r="C219" s="248">
        <v>8</v>
      </c>
      <c r="D219" s="247">
        <v>1027775</v>
      </c>
      <c r="E219" s="245"/>
      <c r="F219" s="248"/>
      <c r="G219" s="247"/>
      <c r="H219" s="246"/>
      <c r="I219" s="246"/>
      <c r="J219" s="247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2">
        <v>43168</v>
      </c>
      <c r="B220" s="243">
        <v>180156288</v>
      </c>
      <c r="C220" s="248">
        <v>23</v>
      </c>
      <c r="D220" s="247">
        <v>2637688</v>
      </c>
      <c r="E220" s="245"/>
      <c r="F220" s="248"/>
      <c r="G220" s="247"/>
      <c r="H220" s="246"/>
      <c r="I220" s="246">
        <v>6622001</v>
      </c>
      <c r="J220" s="247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2">
        <v>43169</v>
      </c>
      <c r="B221" s="243">
        <v>180156349</v>
      </c>
      <c r="C221" s="248">
        <v>31</v>
      </c>
      <c r="D221" s="247">
        <v>3296038</v>
      </c>
      <c r="E221" s="245"/>
      <c r="F221" s="248"/>
      <c r="G221" s="247"/>
      <c r="H221" s="246"/>
      <c r="I221" s="246"/>
      <c r="J221" s="247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2">
        <v>43169</v>
      </c>
      <c r="B222" s="243">
        <v>180156371</v>
      </c>
      <c r="C222" s="248">
        <v>10</v>
      </c>
      <c r="D222" s="247">
        <v>1251950</v>
      </c>
      <c r="E222" s="245"/>
      <c r="F222" s="248"/>
      <c r="G222" s="247"/>
      <c r="H222" s="246"/>
      <c r="I222" s="246"/>
      <c r="J222" s="247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2">
        <v>43169</v>
      </c>
      <c r="B223" s="243">
        <v>180156394</v>
      </c>
      <c r="C223" s="248">
        <v>10</v>
      </c>
      <c r="D223" s="247">
        <v>1145288</v>
      </c>
      <c r="E223" s="245"/>
      <c r="F223" s="248"/>
      <c r="G223" s="247"/>
      <c r="H223" s="246"/>
      <c r="I223" s="246">
        <v>5693276</v>
      </c>
      <c r="J223" s="247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2">
        <v>43171</v>
      </c>
      <c r="B224" s="243">
        <v>180156570</v>
      </c>
      <c r="C224" s="248">
        <v>44</v>
      </c>
      <c r="D224" s="247">
        <v>4955825</v>
      </c>
      <c r="E224" s="245">
        <v>180041029</v>
      </c>
      <c r="F224" s="248">
        <v>10</v>
      </c>
      <c r="G224" s="247">
        <v>1246438</v>
      </c>
      <c r="H224" s="246"/>
      <c r="I224" s="246"/>
      <c r="J224" s="247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2">
        <v>43171</v>
      </c>
      <c r="B225" s="243">
        <v>180156582</v>
      </c>
      <c r="C225" s="248">
        <v>11</v>
      </c>
      <c r="D225" s="247">
        <v>1262713</v>
      </c>
      <c r="E225" s="245"/>
      <c r="F225" s="248"/>
      <c r="G225" s="247"/>
      <c r="H225" s="246"/>
      <c r="I225" s="246"/>
      <c r="J225" s="247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2">
        <v>43171</v>
      </c>
      <c r="B226" s="243">
        <v>180156626</v>
      </c>
      <c r="C226" s="248">
        <v>24</v>
      </c>
      <c r="D226" s="247">
        <v>2960825</v>
      </c>
      <c r="E226" s="245"/>
      <c r="F226" s="248"/>
      <c r="G226" s="247"/>
      <c r="H226" s="246"/>
      <c r="I226" s="246"/>
      <c r="J226" s="247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2">
        <v>43171</v>
      </c>
      <c r="B227" s="243">
        <v>180156635</v>
      </c>
      <c r="C227" s="248">
        <v>11</v>
      </c>
      <c r="D227" s="247">
        <v>1189475</v>
      </c>
      <c r="E227" s="245"/>
      <c r="F227" s="248"/>
      <c r="G227" s="247"/>
      <c r="H227" s="246"/>
      <c r="I227" s="246"/>
      <c r="J227" s="247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2">
        <v>43171</v>
      </c>
      <c r="B228" s="243">
        <v>180156640</v>
      </c>
      <c r="C228" s="248">
        <v>4</v>
      </c>
      <c r="D228" s="247">
        <v>522813</v>
      </c>
      <c r="E228" s="245"/>
      <c r="F228" s="248"/>
      <c r="G228" s="247"/>
      <c r="H228" s="246"/>
      <c r="I228" s="246">
        <v>9645213</v>
      </c>
      <c r="J228" s="247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2">
        <v>43172</v>
      </c>
      <c r="B229" s="243">
        <v>180156686</v>
      </c>
      <c r="C229" s="248">
        <v>32</v>
      </c>
      <c r="D229" s="247">
        <v>3885963</v>
      </c>
      <c r="E229" s="245">
        <v>180041048</v>
      </c>
      <c r="F229" s="248">
        <v>7</v>
      </c>
      <c r="G229" s="247">
        <v>845775</v>
      </c>
      <c r="H229" s="246"/>
      <c r="I229" s="246"/>
      <c r="J229" s="247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2">
        <v>43172</v>
      </c>
      <c r="B230" s="243">
        <v>180156708</v>
      </c>
      <c r="C230" s="248">
        <v>10</v>
      </c>
      <c r="D230" s="247">
        <v>1166550</v>
      </c>
      <c r="E230" s="245"/>
      <c r="F230" s="248"/>
      <c r="G230" s="247"/>
      <c r="H230" s="246"/>
      <c r="I230" s="246"/>
      <c r="J230" s="247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2">
        <v>43172</v>
      </c>
      <c r="B231" s="243">
        <v>180156732</v>
      </c>
      <c r="C231" s="248">
        <v>10</v>
      </c>
      <c r="D231" s="247">
        <v>1169788</v>
      </c>
      <c r="E231" s="245"/>
      <c r="F231" s="248"/>
      <c r="G231" s="247"/>
      <c r="H231" s="246"/>
      <c r="I231" s="246"/>
      <c r="J231" s="247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2">
        <v>43172</v>
      </c>
      <c r="B232" s="243">
        <v>180156742</v>
      </c>
      <c r="C232" s="248">
        <v>3</v>
      </c>
      <c r="D232" s="247">
        <v>442225</v>
      </c>
      <c r="E232" s="245"/>
      <c r="F232" s="248"/>
      <c r="G232" s="247"/>
      <c r="H232" s="246"/>
      <c r="I232" s="246"/>
      <c r="J232" s="247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2">
        <v>43172</v>
      </c>
      <c r="B233" s="243">
        <v>180156765</v>
      </c>
      <c r="C233" s="248">
        <v>2</v>
      </c>
      <c r="D233" s="247">
        <v>204488</v>
      </c>
      <c r="E233" s="245"/>
      <c r="F233" s="248"/>
      <c r="G233" s="247"/>
      <c r="H233" s="246"/>
      <c r="I233" s="246">
        <v>6023239</v>
      </c>
      <c r="J233" s="247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2">
        <v>43173</v>
      </c>
      <c r="B234" s="243">
        <v>180156784</v>
      </c>
      <c r="C234" s="248">
        <v>23</v>
      </c>
      <c r="D234" s="247">
        <v>2665688</v>
      </c>
      <c r="E234" s="245">
        <v>180041070</v>
      </c>
      <c r="F234" s="248">
        <v>7</v>
      </c>
      <c r="G234" s="247">
        <v>699038</v>
      </c>
      <c r="H234" s="246"/>
      <c r="I234" s="246"/>
      <c r="J234" s="247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2">
        <v>43173</v>
      </c>
      <c r="B235" s="243">
        <v>180156802</v>
      </c>
      <c r="C235" s="248">
        <v>6</v>
      </c>
      <c r="D235" s="247">
        <v>739375</v>
      </c>
      <c r="E235" s="245"/>
      <c r="F235" s="248"/>
      <c r="G235" s="247"/>
      <c r="H235" s="246"/>
      <c r="I235" s="246"/>
      <c r="J235" s="247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2">
        <v>43173</v>
      </c>
      <c r="B236" s="243">
        <v>180156812</v>
      </c>
      <c r="C236" s="248">
        <v>6</v>
      </c>
      <c r="D236" s="247">
        <v>618100</v>
      </c>
      <c r="E236" s="245"/>
      <c r="F236" s="248"/>
      <c r="G236" s="247"/>
      <c r="H236" s="246"/>
      <c r="I236" s="246"/>
      <c r="J236" s="247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2">
        <v>43173</v>
      </c>
      <c r="B237" s="243">
        <v>180156848</v>
      </c>
      <c r="C237" s="248">
        <v>7</v>
      </c>
      <c r="D237" s="247">
        <v>765188</v>
      </c>
      <c r="E237" s="245"/>
      <c r="F237" s="248"/>
      <c r="G237" s="247"/>
      <c r="H237" s="246"/>
      <c r="I237" s="246"/>
      <c r="J237" s="247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2">
        <v>43173</v>
      </c>
      <c r="B238" s="243">
        <v>180156856</v>
      </c>
      <c r="C238" s="248">
        <v>6</v>
      </c>
      <c r="D238" s="247">
        <v>601388</v>
      </c>
      <c r="E238" s="245"/>
      <c r="F238" s="248"/>
      <c r="G238" s="247"/>
      <c r="H238" s="246"/>
      <c r="I238" s="246"/>
      <c r="J238" s="247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2">
        <v>43173</v>
      </c>
      <c r="B239" s="243">
        <v>180156862</v>
      </c>
      <c r="C239" s="248">
        <v>4</v>
      </c>
      <c r="D239" s="247">
        <v>542413</v>
      </c>
      <c r="E239" s="245"/>
      <c r="F239" s="248"/>
      <c r="G239" s="247"/>
      <c r="H239" s="246"/>
      <c r="I239" s="246"/>
      <c r="J239" s="247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2">
        <v>43173</v>
      </c>
      <c r="B240" s="243">
        <v>180156892</v>
      </c>
      <c r="C240" s="248">
        <v>7</v>
      </c>
      <c r="D240" s="247">
        <v>783475</v>
      </c>
      <c r="E240" s="245"/>
      <c r="F240" s="248"/>
      <c r="G240" s="247"/>
      <c r="H240" s="246"/>
      <c r="I240" s="246">
        <v>6016589</v>
      </c>
      <c r="J240" s="247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2">
        <v>43174</v>
      </c>
      <c r="B241" s="243">
        <v>180156918</v>
      </c>
      <c r="C241" s="248">
        <v>24</v>
      </c>
      <c r="D241" s="247">
        <v>2540825</v>
      </c>
      <c r="E241" s="245">
        <v>180041096</v>
      </c>
      <c r="F241" s="248">
        <v>1</v>
      </c>
      <c r="G241" s="247">
        <v>75075</v>
      </c>
      <c r="H241" s="246"/>
      <c r="I241" s="246"/>
      <c r="J241" s="247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2">
        <v>43174</v>
      </c>
      <c r="B242" s="243">
        <v>180156829</v>
      </c>
      <c r="C242" s="248">
        <v>2</v>
      </c>
      <c r="D242" s="247">
        <v>217963</v>
      </c>
      <c r="E242" s="245">
        <v>180041119</v>
      </c>
      <c r="F242" s="248">
        <v>5</v>
      </c>
      <c r="G242" s="247">
        <v>504263</v>
      </c>
      <c r="H242" s="246"/>
      <c r="I242" s="246"/>
      <c r="J242" s="247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2">
        <v>43174</v>
      </c>
      <c r="B243" s="243">
        <v>180156940</v>
      </c>
      <c r="C243" s="248">
        <v>4</v>
      </c>
      <c r="D243" s="247">
        <v>404513</v>
      </c>
      <c r="E243" s="245"/>
      <c r="F243" s="248"/>
      <c r="G243" s="247"/>
      <c r="H243" s="246"/>
      <c r="I243" s="246"/>
      <c r="J243" s="247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2">
        <v>43174</v>
      </c>
      <c r="B244" s="243">
        <v>180156957</v>
      </c>
      <c r="C244" s="248">
        <v>10</v>
      </c>
      <c r="D244" s="247">
        <v>936163</v>
      </c>
      <c r="E244" s="245"/>
      <c r="F244" s="248"/>
      <c r="G244" s="247"/>
      <c r="H244" s="246"/>
      <c r="I244" s="246"/>
      <c r="J244" s="247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2">
        <v>43174</v>
      </c>
      <c r="B245" s="243">
        <v>180156061</v>
      </c>
      <c r="C245" s="248">
        <v>4</v>
      </c>
      <c r="D245" s="247">
        <v>436450</v>
      </c>
      <c r="E245" s="245"/>
      <c r="F245" s="248"/>
      <c r="G245" s="247"/>
      <c r="H245" s="246"/>
      <c r="I245" s="246"/>
      <c r="J245" s="247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2">
        <v>43174</v>
      </c>
      <c r="B246" s="243">
        <v>180156973</v>
      </c>
      <c r="C246" s="248">
        <v>4</v>
      </c>
      <c r="D246" s="247">
        <v>405738</v>
      </c>
      <c r="E246" s="245"/>
      <c r="F246" s="248"/>
      <c r="G246" s="247"/>
      <c r="H246" s="246"/>
      <c r="I246" s="246"/>
      <c r="J246" s="247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2">
        <v>43174</v>
      </c>
      <c r="B247" s="243">
        <v>180157014</v>
      </c>
      <c r="C247" s="248">
        <v>7</v>
      </c>
      <c r="D247" s="247">
        <v>867213</v>
      </c>
      <c r="E247" s="245"/>
      <c r="F247" s="248"/>
      <c r="G247" s="247"/>
      <c r="H247" s="246"/>
      <c r="I247" s="246"/>
      <c r="J247" s="247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2">
        <v>43174</v>
      </c>
      <c r="B248" s="243">
        <v>180157018</v>
      </c>
      <c r="C248" s="248">
        <v>4</v>
      </c>
      <c r="D248" s="247">
        <v>488163</v>
      </c>
      <c r="E248" s="245"/>
      <c r="F248" s="248"/>
      <c r="G248" s="247"/>
      <c r="H248" s="246"/>
      <c r="I248" s="246">
        <v>5717690</v>
      </c>
      <c r="J248" s="247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2">
        <v>43175</v>
      </c>
      <c r="B249" s="243">
        <v>180157040</v>
      </c>
      <c r="C249" s="248">
        <v>20</v>
      </c>
      <c r="D249" s="247">
        <v>2419025</v>
      </c>
      <c r="E249" s="245">
        <v>180041130</v>
      </c>
      <c r="F249" s="248">
        <v>4</v>
      </c>
      <c r="G249" s="247">
        <v>426300</v>
      </c>
      <c r="H249" s="246"/>
      <c r="I249" s="246"/>
      <c r="J249" s="247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2">
        <v>43175</v>
      </c>
      <c r="B250" s="243">
        <v>180157057</v>
      </c>
      <c r="C250" s="248">
        <v>8</v>
      </c>
      <c r="D250" s="247">
        <v>833613</v>
      </c>
      <c r="E250" s="245"/>
      <c r="F250" s="248"/>
      <c r="G250" s="247"/>
      <c r="H250" s="246"/>
      <c r="I250" s="246"/>
      <c r="J250" s="247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2">
        <v>43175</v>
      </c>
      <c r="B251" s="243">
        <v>180157062</v>
      </c>
      <c r="C251" s="248">
        <v>3</v>
      </c>
      <c r="D251" s="247">
        <v>378963</v>
      </c>
      <c r="E251" s="245"/>
      <c r="F251" s="248"/>
      <c r="G251" s="247"/>
      <c r="H251" s="246"/>
      <c r="I251" s="246"/>
      <c r="J251" s="247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2">
        <v>43175</v>
      </c>
      <c r="B252" s="243">
        <v>180157090</v>
      </c>
      <c r="C252" s="248">
        <v>16</v>
      </c>
      <c r="D252" s="247">
        <v>1721913</v>
      </c>
      <c r="E252" s="245"/>
      <c r="F252" s="248"/>
      <c r="G252" s="247"/>
      <c r="H252" s="246"/>
      <c r="I252" s="246"/>
      <c r="J252" s="247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2">
        <v>43175</v>
      </c>
      <c r="B253" s="243">
        <v>180157092</v>
      </c>
      <c r="C253" s="248">
        <v>7</v>
      </c>
      <c r="D253" s="247">
        <v>735525</v>
      </c>
      <c r="E253" s="245"/>
      <c r="F253" s="248"/>
      <c r="G253" s="247"/>
      <c r="H253" s="246"/>
      <c r="I253" s="246"/>
      <c r="J253" s="247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2">
        <v>43175</v>
      </c>
      <c r="B254" s="243">
        <v>180157108</v>
      </c>
      <c r="C254" s="248">
        <v>2</v>
      </c>
      <c r="D254" s="247">
        <v>263988</v>
      </c>
      <c r="E254" s="245"/>
      <c r="F254" s="248"/>
      <c r="G254" s="247"/>
      <c r="H254" s="246"/>
      <c r="I254" s="246"/>
      <c r="J254" s="247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2">
        <v>43175</v>
      </c>
      <c r="B255" s="243">
        <v>180157120</v>
      </c>
      <c r="C255" s="248">
        <v>4</v>
      </c>
      <c r="D255" s="247">
        <v>420175</v>
      </c>
      <c r="E255" s="245"/>
      <c r="F255" s="248"/>
      <c r="G255" s="247"/>
      <c r="H255" s="246"/>
      <c r="I255" s="246">
        <v>6346902</v>
      </c>
      <c r="J255" s="247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2">
        <v>43176</v>
      </c>
      <c r="B256" s="243">
        <v>180157146</v>
      </c>
      <c r="C256" s="248">
        <v>14</v>
      </c>
      <c r="D256" s="247">
        <v>1493450</v>
      </c>
      <c r="E256" s="245">
        <v>180041158</v>
      </c>
      <c r="F256" s="248">
        <v>3</v>
      </c>
      <c r="G256" s="247">
        <v>386750</v>
      </c>
      <c r="H256" s="246"/>
      <c r="I256" s="246"/>
      <c r="J256" s="247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2">
        <v>43176</v>
      </c>
      <c r="B257" s="243">
        <v>180157154</v>
      </c>
      <c r="C257" s="248">
        <v>5</v>
      </c>
      <c r="D257" s="247">
        <v>575838</v>
      </c>
      <c r="E257" s="245"/>
      <c r="F257" s="248"/>
      <c r="G257" s="247"/>
      <c r="H257" s="246"/>
      <c r="I257" s="246"/>
      <c r="J257" s="247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2">
        <v>43176</v>
      </c>
      <c r="B258" s="243">
        <v>180157165</v>
      </c>
      <c r="C258" s="248">
        <v>1</v>
      </c>
      <c r="D258" s="247">
        <v>121888</v>
      </c>
      <c r="E258" s="245"/>
      <c r="F258" s="248"/>
      <c r="G258" s="247"/>
      <c r="H258" s="246"/>
      <c r="I258" s="246"/>
      <c r="J258" s="247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2">
        <v>43176</v>
      </c>
      <c r="B259" s="243">
        <v>180157175</v>
      </c>
      <c r="C259" s="248">
        <v>4</v>
      </c>
      <c r="D259" s="247">
        <v>474775</v>
      </c>
      <c r="E259" s="245"/>
      <c r="F259" s="248"/>
      <c r="G259" s="247"/>
      <c r="H259" s="246"/>
      <c r="I259" s="246"/>
      <c r="J259" s="247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2">
        <v>43176</v>
      </c>
      <c r="B260" s="243">
        <v>180157202</v>
      </c>
      <c r="C260" s="248">
        <v>8</v>
      </c>
      <c r="D260" s="247">
        <v>1052625</v>
      </c>
      <c r="E260" s="245"/>
      <c r="F260" s="248"/>
      <c r="G260" s="247"/>
      <c r="H260" s="246"/>
      <c r="I260" s="246"/>
      <c r="J260" s="247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2">
        <v>43176</v>
      </c>
      <c r="B261" s="243">
        <v>180157216</v>
      </c>
      <c r="C261" s="248">
        <v>5</v>
      </c>
      <c r="D261" s="247">
        <v>625975</v>
      </c>
      <c r="E261" s="245"/>
      <c r="F261" s="248"/>
      <c r="G261" s="247"/>
      <c r="H261" s="246"/>
      <c r="I261" s="246">
        <v>3957801</v>
      </c>
      <c r="J261" s="247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2">
        <v>43178</v>
      </c>
      <c r="B262" s="243">
        <v>180157373</v>
      </c>
      <c r="C262" s="248">
        <v>43</v>
      </c>
      <c r="D262" s="247">
        <v>4369313</v>
      </c>
      <c r="E262" s="245">
        <v>180041219</v>
      </c>
      <c r="F262" s="248">
        <v>18</v>
      </c>
      <c r="G262" s="247">
        <v>2132900</v>
      </c>
      <c r="H262" s="246"/>
      <c r="I262" s="246"/>
      <c r="J262" s="247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2">
        <v>43178</v>
      </c>
      <c r="B263" s="243">
        <v>180157390</v>
      </c>
      <c r="C263" s="248">
        <v>8</v>
      </c>
      <c r="D263" s="247">
        <v>1029350</v>
      </c>
      <c r="E263" s="245">
        <v>180041222</v>
      </c>
      <c r="F263" s="248">
        <v>5</v>
      </c>
      <c r="G263" s="247">
        <v>536113</v>
      </c>
      <c r="H263" s="246"/>
      <c r="I263" s="246"/>
      <c r="J263" s="247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2">
        <v>43178</v>
      </c>
      <c r="B264" s="243">
        <v>180157396</v>
      </c>
      <c r="C264" s="248">
        <v>5</v>
      </c>
      <c r="D264" s="247">
        <v>639275</v>
      </c>
      <c r="E264" s="245"/>
      <c r="F264" s="248"/>
      <c r="G264" s="247"/>
      <c r="H264" s="246"/>
      <c r="I264" s="246"/>
      <c r="J264" s="247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2">
        <v>43178</v>
      </c>
      <c r="B265" s="243">
        <v>180157401</v>
      </c>
      <c r="C265" s="248">
        <v>2</v>
      </c>
      <c r="D265" s="247">
        <v>227413</v>
      </c>
      <c r="E265" s="245"/>
      <c r="F265" s="248"/>
      <c r="G265" s="247"/>
      <c r="H265" s="246"/>
      <c r="I265" s="246"/>
      <c r="J265" s="247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2">
        <v>43178</v>
      </c>
      <c r="B266" s="243">
        <v>180157429</v>
      </c>
      <c r="C266" s="248">
        <v>6</v>
      </c>
      <c r="D266" s="247">
        <v>652488</v>
      </c>
      <c r="E266" s="245"/>
      <c r="F266" s="248"/>
      <c r="G266" s="247"/>
      <c r="H266" s="246"/>
      <c r="I266" s="246"/>
      <c r="J266" s="247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2">
        <v>43178</v>
      </c>
      <c r="B267" s="243">
        <v>180157451</v>
      </c>
      <c r="C267" s="248">
        <v>10</v>
      </c>
      <c r="D267" s="247">
        <v>1158238</v>
      </c>
      <c r="E267" s="245"/>
      <c r="F267" s="248"/>
      <c r="G267" s="247"/>
      <c r="H267" s="246"/>
      <c r="I267" s="246"/>
      <c r="J267" s="247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2">
        <v>43178</v>
      </c>
      <c r="B268" s="243">
        <v>180157466</v>
      </c>
      <c r="C268" s="248">
        <v>9</v>
      </c>
      <c r="D268" s="247">
        <v>1018150</v>
      </c>
      <c r="E268" s="245"/>
      <c r="F268" s="248"/>
      <c r="G268" s="247"/>
      <c r="H268" s="246"/>
      <c r="I268" s="246">
        <v>6425214</v>
      </c>
      <c r="J268" s="247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2">
        <v>43179</v>
      </c>
      <c r="B269" s="243">
        <v>180157503</v>
      </c>
      <c r="C269" s="248">
        <v>24</v>
      </c>
      <c r="D269" s="247">
        <v>2498650</v>
      </c>
      <c r="E269" s="245">
        <v>180041247</v>
      </c>
      <c r="F269" s="248">
        <v>3</v>
      </c>
      <c r="G269" s="247">
        <v>398650</v>
      </c>
      <c r="H269" s="246"/>
      <c r="I269" s="246"/>
      <c r="J269" s="247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2">
        <v>43179</v>
      </c>
      <c r="B270" s="243">
        <v>180157504</v>
      </c>
      <c r="C270" s="248">
        <v>9</v>
      </c>
      <c r="D270" s="247">
        <v>968713</v>
      </c>
      <c r="E270" s="245">
        <v>180041260</v>
      </c>
      <c r="F270" s="248">
        <v>3</v>
      </c>
      <c r="G270" s="247">
        <v>412475</v>
      </c>
      <c r="H270" s="246"/>
      <c r="I270" s="246"/>
      <c r="J270" s="247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2">
        <v>43179</v>
      </c>
      <c r="B271" s="243">
        <v>180157555</v>
      </c>
      <c r="C271" s="248">
        <v>6</v>
      </c>
      <c r="D271" s="247">
        <v>632363</v>
      </c>
      <c r="E271" s="245"/>
      <c r="F271" s="248"/>
      <c r="G271" s="247"/>
      <c r="H271" s="246"/>
      <c r="I271" s="246"/>
      <c r="J271" s="247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2">
        <v>43179</v>
      </c>
      <c r="B272" s="243">
        <v>180157569</v>
      </c>
      <c r="C272" s="248">
        <v>27</v>
      </c>
      <c r="D272" s="247">
        <v>2982438</v>
      </c>
      <c r="E272" s="245"/>
      <c r="F272" s="248"/>
      <c r="G272" s="247"/>
      <c r="H272" s="246"/>
      <c r="I272" s="246"/>
      <c r="J272" s="247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2">
        <v>43179</v>
      </c>
      <c r="B273" s="243">
        <v>180157574</v>
      </c>
      <c r="C273" s="248">
        <v>2</v>
      </c>
      <c r="D273" s="247">
        <v>197488</v>
      </c>
      <c r="E273" s="245"/>
      <c r="F273" s="248"/>
      <c r="G273" s="247"/>
      <c r="H273" s="246"/>
      <c r="I273" s="246">
        <v>6468527</v>
      </c>
      <c r="J273" s="247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2">
        <v>43180</v>
      </c>
      <c r="B274" s="243">
        <v>180157604</v>
      </c>
      <c r="C274" s="248">
        <v>22</v>
      </c>
      <c r="D274" s="247">
        <v>2293200</v>
      </c>
      <c r="E274" s="245"/>
      <c r="F274" s="248"/>
      <c r="G274" s="247"/>
      <c r="H274" s="246"/>
      <c r="I274" s="246"/>
      <c r="J274" s="247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2">
        <v>43180</v>
      </c>
      <c r="B275" s="243">
        <v>180157614</v>
      </c>
      <c r="C275" s="248">
        <v>13</v>
      </c>
      <c r="D275" s="247">
        <v>1359838</v>
      </c>
      <c r="E275" s="245"/>
      <c r="F275" s="248"/>
      <c r="G275" s="247"/>
      <c r="H275" s="246"/>
      <c r="I275" s="246"/>
      <c r="J275" s="247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2">
        <v>43180</v>
      </c>
      <c r="B276" s="243">
        <v>180157617</v>
      </c>
      <c r="C276" s="248">
        <v>3</v>
      </c>
      <c r="D276" s="247">
        <v>328475</v>
      </c>
      <c r="E276" s="245"/>
      <c r="F276" s="248"/>
      <c r="G276" s="247"/>
      <c r="H276" s="246"/>
      <c r="I276" s="246"/>
      <c r="J276" s="247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2">
        <v>43180</v>
      </c>
      <c r="B277" s="243">
        <v>180157644</v>
      </c>
      <c r="C277" s="248">
        <v>14</v>
      </c>
      <c r="D277" s="247">
        <v>1498613</v>
      </c>
      <c r="E277" s="245"/>
      <c r="F277" s="248"/>
      <c r="G277" s="247"/>
      <c r="H277" s="246"/>
      <c r="I277" s="246"/>
      <c r="J277" s="247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2">
        <v>43180</v>
      </c>
      <c r="B278" s="243">
        <v>180157664</v>
      </c>
      <c r="C278" s="248">
        <v>6</v>
      </c>
      <c r="D278" s="247">
        <v>583450</v>
      </c>
      <c r="E278" s="245"/>
      <c r="F278" s="248"/>
      <c r="G278" s="247"/>
      <c r="H278" s="246"/>
      <c r="I278" s="246"/>
      <c r="J278" s="247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2">
        <v>43180</v>
      </c>
      <c r="B279" s="243">
        <v>180157669</v>
      </c>
      <c r="C279" s="248">
        <v>2</v>
      </c>
      <c r="D279" s="247">
        <v>201425</v>
      </c>
      <c r="E279" s="245"/>
      <c r="F279" s="248"/>
      <c r="G279" s="247"/>
      <c r="H279" s="246"/>
      <c r="I279" s="246"/>
      <c r="J279" s="247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2">
        <v>43180</v>
      </c>
      <c r="B280" s="243">
        <v>180157685</v>
      </c>
      <c r="C280" s="248">
        <v>3</v>
      </c>
      <c r="D280" s="247">
        <v>320250</v>
      </c>
      <c r="E280" s="245"/>
      <c r="F280" s="248"/>
      <c r="G280" s="247"/>
      <c r="H280" s="246"/>
      <c r="I280" s="246">
        <v>6585251</v>
      </c>
      <c r="J280" s="247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2">
        <v>43181</v>
      </c>
      <c r="B281" s="243">
        <v>180157704</v>
      </c>
      <c r="C281" s="248">
        <v>21</v>
      </c>
      <c r="D281" s="247">
        <v>2335900</v>
      </c>
      <c r="E281" s="245">
        <v>180041287</v>
      </c>
      <c r="F281" s="248">
        <v>9</v>
      </c>
      <c r="G281" s="247">
        <v>968450</v>
      </c>
      <c r="H281" s="246"/>
      <c r="I281" s="246"/>
      <c r="J281" s="247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2">
        <v>43181</v>
      </c>
      <c r="B282" s="243">
        <v>180157707</v>
      </c>
      <c r="C282" s="248">
        <v>5</v>
      </c>
      <c r="D282" s="247">
        <v>445463</v>
      </c>
      <c r="E282" s="245"/>
      <c r="F282" s="248"/>
      <c r="G282" s="247"/>
      <c r="H282" s="246"/>
      <c r="I282" s="246"/>
      <c r="J282" s="247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2">
        <v>43181</v>
      </c>
      <c r="B283" s="243">
        <v>180157719</v>
      </c>
      <c r="C283" s="248">
        <v>2</v>
      </c>
      <c r="D283" s="247">
        <v>315875</v>
      </c>
      <c r="E283" s="245"/>
      <c r="F283" s="248"/>
      <c r="G283" s="247"/>
      <c r="H283" s="246"/>
      <c r="I283" s="246"/>
      <c r="J283" s="247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2">
        <v>43181</v>
      </c>
      <c r="B284" s="243">
        <v>180157728</v>
      </c>
      <c r="C284" s="248">
        <v>3</v>
      </c>
      <c r="D284" s="247">
        <v>439513</v>
      </c>
      <c r="E284" s="245"/>
      <c r="F284" s="248"/>
      <c r="G284" s="247"/>
      <c r="H284" s="246"/>
      <c r="I284" s="246"/>
      <c r="J284" s="247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2">
        <v>43181</v>
      </c>
      <c r="B285" s="243">
        <v>180157746</v>
      </c>
      <c r="C285" s="248">
        <v>8</v>
      </c>
      <c r="D285" s="247">
        <v>859600</v>
      </c>
      <c r="E285" s="245"/>
      <c r="F285" s="248"/>
      <c r="G285" s="247"/>
      <c r="H285" s="246"/>
      <c r="I285" s="246"/>
      <c r="J285" s="247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2">
        <v>43181</v>
      </c>
      <c r="B286" s="243">
        <v>180157751</v>
      </c>
      <c r="C286" s="248">
        <v>9</v>
      </c>
      <c r="D286" s="247">
        <v>956200</v>
      </c>
      <c r="E286" s="245"/>
      <c r="F286" s="248"/>
      <c r="G286" s="247"/>
      <c r="H286" s="246"/>
      <c r="I286" s="246"/>
      <c r="J286" s="247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2">
        <v>43181</v>
      </c>
      <c r="B287" s="243">
        <v>180157757</v>
      </c>
      <c r="C287" s="248">
        <v>2</v>
      </c>
      <c r="D287" s="247">
        <v>240450</v>
      </c>
      <c r="E287" s="245"/>
      <c r="F287" s="248"/>
      <c r="G287" s="247"/>
      <c r="H287" s="246"/>
      <c r="I287" s="246"/>
      <c r="J287" s="247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2">
        <v>43181</v>
      </c>
      <c r="B288" s="243">
        <v>180157767</v>
      </c>
      <c r="C288" s="248">
        <v>2</v>
      </c>
      <c r="D288" s="247">
        <v>225050</v>
      </c>
      <c r="E288" s="245"/>
      <c r="F288" s="248"/>
      <c r="G288" s="247"/>
      <c r="H288" s="246"/>
      <c r="I288" s="246"/>
      <c r="J288" s="247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2">
        <v>43181</v>
      </c>
      <c r="B289" s="243">
        <v>180157776</v>
      </c>
      <c r="C289" s="248">
        <v>2</v>
      </c>
      <c r="D289" s="247">
        <v>181563</v>
      </c>
      <c r="E289" s="245"/>
      <c r="F289" s="248"/>
      <c r="G289" s="247"/>
      <c r="H289" s="246"/>
      <c r="I289" s="246"/>
      <c r="J289" s="247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2">
        <v>43181</v>
      </c>
      <c r="B290" s="243">
        <v>180157789</v>
      </c>
      <c r="C290" s="248">
        <v>1</v>
      </c>
      <c r="D290" s="247">
        <v>141838</v>
      </c>
      <c r="E290" s="245"/>
      <c r="F290" s="248"/>
      <c r="G290" s="247"/>
      <c r="H290" s="246"/>
      <c r="I290" s="246">
        <v>5173002</v>
      </c>
      <c r="J290" s="247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2">
        <v>43182</v>
      </c>
      <c r="B291" s="243">
        <v>180157817</v>
      </c>
      <c r="C291" s="248">
        <v>25</v>
      </c>
      <c r="D291" s="247">
        <v>2878225</v>
      </c>
      <c r="E291" s="245">
        <v>180041321</v>
      </c>
      <c r="F291" s="248">
        <v>1</v>
      </c>
      <c r="G291" s="247">
        <v>141838</v>
      </c>
      <c r="H291" s="246"/>
      <c r="I291" s="246"/>
      <c r="J291" s="247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2">
        <v>43182</v>
      </c>
      <c r="B292" s="243">
        <v>180157823</v>
      </c>
      <c r="C292" s="248">
        <v>14</v>
      </c>
      <c r="D292" s="247">
        <v>1547788</v>
      </c>
      <c r="E292" s="245"/>
      <c r="F292" s="248"/>
      <c r="G292" s="247"/>
      <c r="H292" s="246"/>
      <c r="I292" s="246"/>
      <c r="J292" s="247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2">
        <v>43182</v>
      </c>
      <c r="B293" s="243">
        <v>180157844</v>
      </c>
      <c r="C293" s="248">
        <v>16</v>
      </c>
      <c r="D293" s="247">
        <v>1754550</v>
      </c>
      <c r="E293" s="245"/>
      <c r="F293" s="248"/>
      <c r="G293" s="247"/>
      <c r="H293" s="246"/>
      <c r="I293" s="246"/>
      <c r="J293" s="247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2">
        <v>43182</v>
      </c>
      <c r="B294" s="243">
        <v>180157854</v>
      </c>
      <c r="C294" s="248">
        <v>3</v>
      </c>
      <c r="D294" s="247">
        <v>377913</v>
      </c>
      <c r="E294" s="245"/>
      <c r="F294" s="248"/>
      <c r="G294" s="247"/>
      <c r="H294" s="246"/>
      <c r="I294" s="246"/>
      <c r="J294" s="247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2">
        <v>43182</v>
      </c>
      <c r="B295" s="243">
        <v>180157858</v>
      </c>
      <c r="C295" s="248">
        <v>2</v>
      </c>
      <c r="D295" s="247">
        <v>141663</v>
      </c>
      <c r="E295" s="245"/>
      <c r="F295" s="248"/>
      <c r="G295" s="247"/>
      <c r="H295" s="246"/>
      <c r="I295" s="246"/>
      <c r="J295" s="247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2">
        <v>43182</v>
      </c>
      <c r="B296" s="243">
        <v>180127876</v>
      </c>
      <c r="C296" s="248">
        <v>2</v>
      </c>
      <c r="D296" s="247">
        <v>194163</v>
      </c>
      <c r="E296" s="245"/>
      <c r="F296" s="248"/>
      <c r="G296" s="247"/>
      <c r="H296" s="246"/>
      <c r="I296" s="246">
        <v>6752464</v>
      </c>
      <c r="J296" s="247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2">
        <v>43183</v>
      </c>
      <c r="B297" s="243">
        <v>180127902</v>
      </c>
      <c r="C297" s="248">
        <v>16</v>
      </c>
      <c r="D297" s="247">
        <v>1744313</v>
      </c>
      <c r="E297" s="245"/>
      <c r="F297" s="248"/>
      <c r="G297" s="247"/>
      <c r="H297" s="246"/>
      <c r="I297" s="246"/>
      <c r="J297" s="247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2">
        <v>43183</v>
      </c>
      <c r="B298" s="243">
        <v>180157915</v>
      </c>
      <c r="C298" s="248">
        <v>4</v>
      </c>
      <c r="D298" s="247">
        <v>479325</v>
      </c>
      <c r="E298" s="245"/>
      <c r="F298" s="248"/>
      <c r="G298" s="247"/>
      <c r="H298" s="246"/>
      <c r="I298" s="246"/>
      <c r="J298" s="247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2">
        <v>43183</v>
      </c>
      <c r="B299" s="243">
        <v>180157927</v>
      </c>
      <c r="C299" s="248">
        <v>7</v>
      </c>
      <c r="D299" s="247">
        <v>472500</v>
      </c>
      <c r="E299" s="245"/>
      <c r="F299" s="248"/>
      <c r="G299" s="247"/>
      <c r="H299" s="246"/>
      <c r="I299" s="246"/>
      <c r="J299" s="247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2">
        <v>43183</v>
      </c>
      <c r="B300" s="243">
        <v>180157946</v>
      </c>
      <c r="C300" s="248">
        <v>6</v>
      </c>
      <c r="D300" s="247">
        <v>647763</v>
      </c>
      <c r="E300" s="245"/>
      <c r="F300" s="248"/>
      <c r="G300" s="247"/>
      <c r="H300" s="246"/>
      <c r="I300" s="246"/>
      <c r="J300" s="247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2">
        <v>43183</v>
      </c>
      <c r="B301" s="243">
        <v>180157955</v>
      </c>
      <c r="C301" s="248">
        <v>3</v>
      </c>
      <c r="D301" s="247">
        <v>285513</v>
      </c>
      <c r="E301" s="245"/>
      <c r="F301" s="248"/>
      <c r="G301" s="247"/>
      <c r="H301" s="246"/>
      <c r="I301" s="246">
        <v>3629414</v>
      </c>
      <c r="J301" s="247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2">
        <v>43185</v>
      </c>
      <c r="B302" s="243">
        <v>180158110</v>
      </c>
      <c r="C302" s="248">
        <v>24</v>
      </c>
      <c r="D302" s="247">
        <v>2751438</v>
      </c>
      <c r="E302" s="245">
        <v>180041409</v>
      </c>
      <c r="F302" s="248">
        <v>7</v>
      </c>
      <c r="G302" s="247">
        <v>737625</v>
      </c>
      <c r="H302" s="246"/>
      <c r="I302" s="246"/>
      <c r="J302" s="247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2">
        <v>43185</v>
      </c>
      <c r="B303" s="243">
        <v>180158115</v>
      </c>
      <c r="C303" s="248">
        <v>17</v>
      </c>
      <c r="D303" s="247">
        <v>1573338</v>
      </c>
      <c r="E303" s="245"/>
      <c r="F303" s="248"/>
      <c r="G303" s="247"/>
      <c r="H303" s="246"/>
      <c r="I303" s="246"/>
      <c r="J303" s="247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2">
        <v>43185</v>
      </c>
      <c r="B304" s="243">
        <v>180158140</v>
      </c>
      <c r="C304" s="248">
        <v>10</v>
      </c>
      <c r="D304" s="247">
        <v>1160425</v>
      </c>
      <c r="E304" s="245"/>
      <c r="F304" s="248"/>
      <c r="G304" s="247"/>
      <c r="H304" s="246"/>
      <c r="I304" s="246"/>
      <c r="J304" s="247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2">
        <v>43185</v>
      </c>
      <c r="B305" s="243">
        <v>180158142</v>
      </c>
      <c r="C305" s="248">
        <v>5</v>
      </c>
      <c r="D305" s="247">
        <v>465500</v>
      </c>
      <c r="E305" s="245"/>
      <c r="F305" s="248"/>
      <c r="G305" s="247"/>
      <c r="H305" s="246"/>
      <c r="I305" s="246"/>
      <c r="J305" s="247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2">
        <v>43185</v>
      </c>
      <c r="B306" s="243">
        <v>180158165</v>
      </c>
      <c r="C306" s="248">
        <v>5</v>
      </c>
      <c r="D306" s="247">
        <v>554488</v>
      </c>
      <c r="E306" s="245"/>
      <c r="F306" s="248"/>
      <c r="G306" s="247"/>
      <c r="H306" s="246"/>
      <c r="I306" s="246"/>
      <c r="J306" s="247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2">
        <v>43185</v>
      </c>
      <c r="B307" s="243">
        <v>180158173</v>
      </c>
      <c r="C307" s="248">
        <v>1</v>
      </c>
      <c r="D307" s="247">
        <v>148575</v>
      </c>
      <c r="E307" s="245"/>
      <c r="F307" s="248"/>
      <c r="G307" s="247"/>
      <c r="H307" s="246"/>
      <c r="I307" s="246"/>
      <c r="J307" s="247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2">
        <v>43185</v>
      </c>
      <c r="B308" s="243">
        <v>180158181</v>
      </c>
      <c r="C308" s="248">
        <v>14</v>
      </c>
      <c r="D308" s="247">
        <v>1620325</v>
      </c>
      <c r="E308" s="245"/>
      <c r="F308" s="248"/>
      <c r="G308" s="247"/>
      <c r="H308" s="246"/>
      <c r="I308" s="246"/>
      <c r="J308" s="247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2">
        <v>43185</v>
      </c>
      <c r="B309" s="243">
        <v>180158197</v>
      </c>
      <c r="C309" s="248">
        <v>4</v>
      </c>
      <c r="D309" s="247">
        <v>435400</v>
      </c>
      <c r="E309" s="245"/>
      <c r="F309" s="248"/>
      <c r="G309" s="247"/>
      <c r="H309" s="246"/>
      <c r="I309" s="246">
        <v>7971864</v>
      </c>
      <c r="J309" s="247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2">
        <v>43186</v>
      </c>
      <c r="B310" s="243">
        <v>180158218</v>
      </c>
      <c r="C310" s="248">
        <v>21</v>
      </c>
      <c r="D310" s="247">
        <v>2288125</v>
      </c>
      <c r="E310" s="245">
        <v>180041433</v>
      </c>
      <c r="F310" s="248">
        <v>5</v>
      </c>
      <c r="G310" s="247">
        <v>537688</v>
      </c>
      <c r="H310" s="246"/>
      <c r="I310" s="246"/>
      <c r="J310" s="247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2">
        <v>43186</v>
      </c>
      <c r="B311" s="243">
        <v>180158228</v>
      </c>
      <c r="C311" s="248">
        <v>4</v>
      </c>
      <c r="D311" s="247">
        <v>483000</v>
      </c>
      <c r="E311" s="245">
        <v>180041445</v>
      </c>
      <c r="F311" s="248">
        <v>3</v>
      </c>
      <c r="G311" s="247">
        <v>313163</v>
      </c>
      <c r="H311" s="246"/>
      <c r="I311" s="246"/>
      <c r="J311" s="247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2">
        <v>43186</v>
      </c>
      <c r="B312" s="243">
        <v>180158232</v>
      </c>
      <c r="C312" s="248">
        <v>5</v>
      </c>
      <c r="D312" s="247">
        <v>646538</v>
      </c>
      <c r="E312" s="245"/>
      <c r="F312" s="248"/>
      <c r="G312" s="247"/>
      <c r="H312" s="246"/>
      <c r="I312" s="246"/>
      <c r="J312" s="247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2">
        <v>43186</v>
      </c>
      <c r="B313" s="243">
        <v>180158244</v>
      </c>
      <c r="C313" s="248">
        <v>7</v>
      </c>
      <c r="D313" s="247">
        <v>1002750</v>
      </c>
      <c r="E313" s="245"/>
      <c r="F313" s="248"/>
      <c r="G313" s="247"/>
      <c r="H313" s="246"/>
      <c r="I313" s="246"/>
      <c r="J313" s="247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2">
        <v>43186</v>
      </c>
      <c r="B314" s="243">
        <v>180158257</v>
      </c>
      <c r="C314" s="248">
        <v>5</v>
      </c>
      <c r="D314" s="247">
        <v>611800</v>
      </c>
      <c r="E314" s="245"/>
      <c r="F314" s="248"/>
      <c r="G314" s="247"/>
      <c r="H314" s="246"/>
      <c r="I314" s="246"/>
      <c r="J314" s="247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2">
        <v>43186</v>
      </c>
      <c r="B315" s="243">
        <v>180158261</v>
      </c>
      <c r="C315" s="248">
        <v>7</v>
      </c>
      <c r="D315" s="247">
        <v>846125</v>
      </c>
      <c r="E315" s="245"/>
      <c r="F315" s="248"/>
      <c r="G315" s="247"/>
      <c r="H315" s="246"/>
      <c r="I315" s="246"/>
      <c r="J315" s="247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2">
        <v>43186</v>
      </c>
      <c r="B316" s="243">
        <v>180158270</v>
      </c>
      <c r="C316" s="248">
        <v>8</v>
      </c>
      <c r="D316" s="247">
        <v>843588</v>
      </c>
      <c r="E316" s="245"/>
      <c r="F316" s="248"/>
      <c r="G316" s="247"/>
      <c r="H316" s="246"/>
      <c r="I316" s="246"/>
      <c r="J316" s="247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2">
        <v>43186</v>
      </c>
      <c r="B317" s="243">
        <v>180158286</v>
      </c>
      <c r="C317" s="248">
        <v>1</v>
      </c>
      <c r="D317" s="247">
        <v>124338</v>
      </c>
      <c r="E317" s="245"/>
      <c r="F317" s="248"/>
      <c r="G317" s="247"/>
      <c r="H317" s="246"/>
      <c r="I317" s="246">
        <v>5995413</v>
      </c>
      <c r="J317" s="247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2">
        <v>43187</v>
      </c>
      <c r="B318" s="243">
        <v>180158304</v>
      </c>
      <c r="C318" s="248">
        <v>14</v>
      </c>
      <c r="D318" s="247">
        <v>1396325</v>
      </c>
      <c r="E318" s="245">
        <v>180041460</v>
      </c>
      <c r="F318" s="248">
        <v>11</v>
      </c>
      <c r="G318" s="247">
        <v>1327375</v>
      </c>
      <c r="H318" s="246"/>
      <c r="I318" s="246"/>
      <c r="J318" s="247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2">
        <v>43187</v>
      </c>
      <c r="B319" s="243">
        <v>180158316</v>
      </c>
      <c r="C319" s="248">
        <v>6</v>
      </c>
      <c r="D319" s="247">
        <v>661413</v>
      </c>
      <c r="E319" s="245"/>
      <c r="F319" s="248"/>
      <c r="G319" s="247"/>
      <c r="H319" s="246"/>
      <c r="I319" s="246"/>
      <c r="J319" s="247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2">
        <v>43187</v>
      </c>
      <c r="B320" s="243">
        <v>180158327</v>
      </c>
      <c r="C320" s="248">
        <v>5</v>
      </c>
      <c r="D320" s="247">
        <v>688625</v>
      </c>
      <c r="E320" s="245"/>
      <c r="F320" s="248"/>
      <c r="G320" s="247"/>
      <c r="H320" s="246"/>
      <c r="I320" s="246"/>
      <c r="J320" s="247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2">
        <v>43187</v>
      </c>
      <c r="B321" s="243">
        <v>180158356</v>
      </c>
      <c r="C321" s="248">
        <v>4</v>
      </c>
      <c r="D321" s="247">
        <v>420175</v>
      </c>
      <c r="E321" s="245"/>
      <c r="F321" s="248"/>
      <c r="G321" s="247"/>
      <c r="H321" s="246"/>
      <c r="I321" s="246"/>
      <c r="J321" s="247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2">
        <v>43187</v>
      </c>
      <c r="B322" s="243">
        <v>180158364</v>
      </c>
      <c r="C322" s="248">
        <v>8</v>
      </c>
      <c r="D322" s="247">
        <v>905275</v>
      </c>
      <c r="E322" s="245"/>
      <c r="F322" s="248"/>
      <c r="G322" s="247"/>
      <c r="H322" s="246"/>
      <c r="I322" s="246"/>
      <c r="J322" s="247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2">
        <v>43187</v>
      </c>
      <c r="B323" s="243">
        <v>180158382</v>
      </c>
      <c r="C323" s="248">
        <v>5</v>
      </c>
      <c r="D323" s="247">
        <v>620200</v>
      </c>
      <c r="E323" s="245"/>
      <c r="F323" s="248"/>
      <c r="G323" s="247"/>
      <c r="H323" s="246"/>
      <c r="I323" s="246"/>
      <c r="J323" s="247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2">
        <v>43187</v>
      </c>
      <c r="B324" s="243">
        <v>180158394</v>
      </c>
      <c r="C324" s="248">
        <v>4</v>
      </c>
      <c r="D324" s="247">
        <v>352450</v>
      </c>
      <c r="E324" s="245"/>
      <c r="F324" s="248"/>
      <c r="G324" s="247"/>
      <c r="H324" s="246"/>
      <c r="I324" s="246">
        <v>3717088</v>
      </c>
      <c r="J324" s="247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2">
        <v>43188</v>
      </c>
      <c r="B325" s="243">
        <v>180158425</v>
      </c>
      <c r="C325" s="248">
        <v>11</v>
      </c>
      <c r="D325" s="247">
        <v>1278200</v>
      </c>
      <c r="E325" s="245">
        <v>180041484</v>
      </c>
      <c r="F325" s="248">
        <v>2</v>
      </c>
      <c r="G325" s="247">
        <v>216125</v>
      </c>
      <c r="H325" s="246"/>
      <c r="I325" s="246"/>
      <c r="J325" s="247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2">
        <v>43188</v>
      </c>
      <c r="B326" s="243">
        <v>180158433</v>
      </c>
      <c r="C326" s="248">
        <v>10</v>
      </c>
      <c r="D326" s="247">
        <v>1232438</v>
      </c>
      <c r="E326" s="245">
        <v>180041493</v>
      </c>
      <c r="F326" s="248">
        <v>3</v>
      </c>
      <c r="G326" s="247">
        <v>318938</v>
      </c>
      <c r="H326" s="246"/>
      <c r="I326" s="246"/>
      <c r="J326" s="247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2">
        <v>43188</v>
      </c>
      <c r="B327" s="243">
        <v>180158438</v>
      </c>
      <c r="C327" s="248">
        <v>4</v>
      </c>
      <c r="D327" s="247">
        <v>637088</v>
      </c>
      <c r="E327" s="245">
        <v>180041501</v>
      </c>
      <c r="F327" s="248">
        <v>1</v>
      </c>
      <c r="G327" s="247">
        <v>110075</v>
      </c>
      <c r="H327" s="246"/>
      <c r="I327" s="246"/>
      <c r="J327" s="247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2">
        <v>43188</v>
      </c>
      <c r="B328" s="243">
        <v>180158447</v>
      </c>
      <c r="C328" s="248">
        <v>5</v>
      </c>
      <c r="D328" s="247">
        <v>592900</v>
      </c>
      <c r="E328" s="245"/>
      <c r="F328" s="248"/>
      <c r="G328" s="247"/>
      <c r="H328" s="246"/>
      <c r="I328" s="246"/>
      <c r="J328" s="247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2">
        <v>43188</v>
      </c>
      <c r="B329" s="243">
        <v>180158463</v>
      </c>
      <c r="C329" s="248">
        <v>5</v>
      </c>
      <c r="D329" s="247">
        <v>555275</v>
      </c>
      <c r="E329" s="245"/>
      <c r="F329" s="248"/>
      <c r="G329" s="247"/>
      <c r="H329" s="246"/>
      <c r="I329" s="246"/>
      <c r="J329" s="247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2">
        <v>43188</v>
      </c>
      <c r="B330" s="243">
        <v>180158480</v>
      </c>
      <c r="C330" s="248">
        <v>9</v>
      </c>
      <c r="D330" s="247">
        <v>983763</v>
      </c>
      <c r="E330" s="245"/>
      <c r="F330" s="248"/>
      <c r="G330" s="247"/>
      <c r="H330" s="246"/>
      <c r="I330" s="246"/>
      <c r="J330" s="247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2">
        <v>43188</v>
      </c>
      <c r="B331" s="243">
        <v>180158481</v>
      </c>
      <c r="C331" s="248">
        <v>4</v>
      </c>
      <c r="D331" s="247">
        <v>413350</v>
      </c>
      <c r="E331" s="245"/>
      <c r="F331" s="248"/>
      <c r="G331" s="247"/>
      <c r="H331" s="246"/>
      <c r="I331" s="246"/>
      <c r="J331" s="247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2">
        <v>43188</v>
      </c>
      <c r="B332" s="243">
        <v>180158504</v>
      </c>
      <c r="C332" s="248">
        <v>8</v>
      </c>
      <c r="D332" s="247">
        <v>1001350</v>
      </c>
      <c r="E332" s="245"/>
      <c r="F332" s="248"/>
      <c r="G332" s="247"/>
      <c r="H332" s="246"/>
      <c r="I332" s="246">
        <v>6049226</v>
      </c>
      <c r="J332" s="247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98">
        <v>43189</v>
      </c>
      <c r="B333" s="99">
        <v>180158353</v>
      </c>
      <c r="C333" s="100">
        <v>14</v>
      </c>
      <c r="D333" s="34">
        <v>1348900</v>
      </c>
      <c r="E333" s="101">
        <v>180041527</v>
      </c>
      <c r="F333" s="100">
        <v>4</v>
      </c>
      <c r="G333" s="34">
        <v>675675</v>
      </c>
      <c r="H333" s="102"/>
      <c r="I333" s="102"/>
      <c r="J333" s="34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98">
        <v>43189</v>
      </c>
      <c r="B334" s="99">
        <v>180158560</v>
      </c>
      <c r="C334" s="100">
        <v>7</v>
      </c>
      <c r="D334" s="34">
        <v>858375</v>
      </c>
      <c r="E334" s="101"/>
      <c r="F334" s="100"/>
      <c r="G334" s="34"/>
      <c r="H334" s="102"/>
      <c r="I334" s="102"/>
      <c r="J334" s="34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98">
        <v>43189</v>
      </c>
      <c r="B335" s="99">
        <v>180158585</v>
      </c>
      <c r="C335" s="100">
        <v>6</v>
      </c>
      <c r="D335" s="34">
        <v>590538</v>
      </c>
      <c r="E335" s="101"/>
      <c r="F335" s="100"/>
      <c r="G335" s="34"/>
      <c r="H335" s="102"/>
      <c r="I335" s="102"/>
      <c r="J335" s="34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98">
        <v>43189</v>
      </c>
      <c r="B336" s="99">
        <v>180158597</v>
      </c>
      <c r="C336" s="100">
        <v>7</v>
      </c>
      <c r="D336" s="34">
        <v>761863</v>
      </c>
      <c r="E336" s="101"/>
      <c r="F336" s="100"/>
      <c r="G336" s="34"/>
      <c r="H336" s="102"/>
      <c r="I336" s="102"/>
      <c r="J336" s="34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98">
        <v>43189</v>
      </c>
      <c r="B337" s="99">
        <v>180158603</v>
      </c>
      <c r="C337" s="100">
        <v>4</v>
      </c>
      <c r="D337" s="34">
        <v>512050</v>
      </c>
      <c r="E337" s="101"/>
      <c r="F337" s="100"/>
      <c r="G337" s="34"/>
      <c r="H337" s="102"/>
      <c r="I337" s="102"/>
      <c r="J337" s="34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98">
        <v>43189</v>
      </c>
      <c r="B338" s="99">
        <v>180158613</v>
      </c>
      <c r="C338" s="100">
        <v>3</v>
      </c>
      <c r="D338" s="34">
        <v>260575</v>
      </c>
      <c r="E338" s="101"/>
      <c r="F338" s="100"/>
      <c r="G338" s="34"/>
      <c r="H338" s="102"/>
      <c r="I338" s="102"/>
      <c r="J338" s="34"/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98"/>
      <c r="B339" s="99"/>
      <c r="C339" s="100"/>
      <c r="D339" s="34"/>
      <c r="E339" s="101"/>
      <c r="F339" s="100"/>
      <c r="G339" s="34"/>
      <c r="H339" s="102"/>
      <c r="I339" s="102"/>
      <c r="J339" s="34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98"/>
      <c r="B340" s="99"/>
      <c r="C340" s="100"/>
      <c r="D340" s="34"/>
      <c r="E340" s="101"/>
      <c r="F340" s="100"/>
      <c r="G340" s="34"/>
      <c r="H340" s="102"/>
      <c r="I340" s="102"/>
      <c r="J340" s="34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98"/>
      <c r="B341" s="99"/>
      <c r="C341" s="100"/>
      <c r="D341" s="34"/>
      <c r="E341" s="101"/>
      <c r="F341" s="100"/>
      <c r="G341" s="34"/>
      <c r="H341" s="102"/>
      <c r="I341" s="102"/>
      <c r="J341" s="34"/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98"/>
      <c r="B342" s="99"/>
      <c r="C342" s="100"/>
      <c r="D342" s="34"/>
      <c r="E342" s="101"/>
      <c r="F342" s="100"/>
      <c r="G342" s="34"/>
      <c r="H342" s="102"/>
      <c r="I342" s="102"/>
      <c r="J342" s="34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98"/>
      <c r="B343" s="99"/>
      <c r="C343" s="100"/>
      <c r="D343" s="34"/>
      <c r="E343" s="101"/>
      <c r="F343" s="100"/>
      <c r="G343" s="34"/>
      <c r="H343" s="102"/>
      <c r="I343" s="102"/>
      <c r="J343" s="34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98"/>
      <c r="B344" s="99"/>
      <c r="C344" s="100"/>
      <c r="D344" s="34"/>
      <c r="E344" s="101"/>
      <c r="F344" s="100"/>
      <c r="G344" s="34"/>
      <c r="H344" s="102"/>
      <c r="I344" s="102"/>
      <c r="J344" s="34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98"/>
      <c r="B345" s="99"/>
      <c r="C345" s="100"/>
      <c r="D345" s="34"/>
      <c r="E345" s="101"/>
      <c r="F345" s="100"/>
      <c r="G345" s="34"/>
      <c r="H345" s="102"/>
      <c r="I345" s="102"/>
      <c r="J345" s="34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98"/>
      <c r="B346" s="99"/>
      <c r="C346" s="100"/>
      <c r="D346" s="34"/>
      <c r="E346" s="101"/>
      <c r="F346" s="100"/>
      <c r="G346" s="34"/>
      <c r="H346" s="102"/>
      <c r="I346" s="102"/>
      <c r="J346" s="34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98"/>
      <c r="B347" s="99"/>
      <c r="C347" s="100"/>
      <c r="D347" s="34"/>
      <c r="E347" s="101"/>
      <c r="F347" s="100"/>
      <c r="G347" s="34"/>
      <c r="H347" s="102"/>
      <c r="I347" s="102"/>
      <c r="J347" s="34"/>
      <c r="K347" s="138"/>
      <c r="L347" s="138"/>
      <c r="M347" s="138"/>
      <c r="N347" s="138"/>
      <c r="O347" s="138"/>
      <c r="P347" s="138"/>
      <c r="Q347" s="138"/>
      <c r="R347" s="138"/>
    </row>
    <row r="348" spans="1:18" x14ac:dyDescent="0.25">
      <c r="A348" s="236"/>
      <c r="B348" s="235"/>
      <c r="C348" s="241"/>
      <c r="D348" s="237"/>
      <c r="E348" s="238"/>
      <c r="F348" s="241"/>
      <c r="G348" s="237"/>
      <c r="H348" s="240"/>
      <c r="I348" s="240"/>
      <c r="J348" s="237"/>
    </row>
    <row r="349" spans="1:18" s="218" customFormat="1" x14ac:dyDescent="0.25">
      <c r="A349" s="227"/>
      <c r="B349" s="224" t="s">
        <v>11</v>
      </c>
      <c r="C349" s="233">
        <f>SUM(C8:C348)</f>
        <v>3287</v>
      </c>
      <c r="D349" s="225">
        <f>SUM(D8:D348)</f>
        <v>361788170</v>
      </c>
      <c r="E349" s="224" t="s">
        <v>11</v>
      </c>
      <c r="F349" s="233">
        <f>SUM(F8:F348)</f>
        <v>297</v>
      </c>
      <c r="G349" s="225">
        <f>SUM(G8:G348)</f>
        <v>33315548</v>
      </c>
      <c r="H349" s="233">
        <f>SUM(H8:H348)</f>
        <v>0</v>
      </c>
      <c r="I349" s="233">
        <f>SUM(I8:I348)</f>
        <v>324815996</v>
      </c>
      <c r="J349" s="225"/>
      <c r="K349" s="220"/>
      <c r="L349" s="220"/>
      <c r="M349" s="220"/>
      <c r="N349" s="220"/>
      <c r="O349" s="220"/>
      <c r="P349" s="220"/>
      <c r="Q349" s="220"/>
      <c r="R349" s="220"/>
    </row>
    <row r="350" spans="1:18" s="218" customFormat="1" x14ac:dyDescent="0.25">
      <c r="A350" s="227"/>
      <c r="B350" s="224"/>
      <c r="C350" s="233"/>
      <c r="D350" s="225"/>
      <c r="E350" s="224"/>
      <c r="F350" s="233"/>
      <c r="G350" s="225"/>
      <c r="H350" s="233"/>
      <c r="I350" s="233"/>
      <c r="J350" s="225"/>
      <c r="K350" s="220"/>
      <c r="M350" s="220"/>
      <c r="N350" s="220"/>
      <c r="O350" s="220"/>
      <c r="P350" s="220"/>
      <c r="Q350" s="220"/>
      <c r="R350" s="220"/>
    </row>
    <row r="351" spans="1:18" x14ac:dyDescent="0.25">
      <c r="A351" s="226"/>
      <c r="B351" s="227"/>
      <c r="C351" s="241"/>
      <c r="D351" s="237"/>
      <c r="E351" s="224"/>
      <c r="F351" s="241"/>
      <c r="G351" s="333" t="s">
        <v>12</v>
      </c>
      <c r="H351" s="334"/>
      <c r="I351" s="237"/>
      <c r="J351" s="228">
        <f>SUM(D8:D348)</f>
        <v>361788170</v>
      </c>
      <c r="P351" s="220"/>
      <c r="Q351" s="220"/>
      <c r="R351" s="234"/>
    </row>
    <row r="352" spans="1:18" x14ac:dyDescent="0.25">
      <c r="A352" s="236"/>
      <c r="B352" s="235"/>
      <c r="C352" s="241"/>
      <c r="D352" s="237"/>
      <c r="E352" s="238"/>
      <c r="F352" s="241"/>
      <c r="G352" s="333" t="s">
        <v>13</v>
      </c>
      <c r="H352" s="334"/>
      <c r="I352" s="238"/>
      <c r="J352" s="228">
        <f>SUM(G8:G348)</f>
        <v>33315548</v>
      </c>
      <c r="R352" s="234"/>
    </row>
    <row r="353" spans="1:18" x14ac:dyDescent="0.25">
      <c r="A353" s="229"/>
      <c r="B353" s="238"/>
      <c r="C353" s="241"/>
      <c r="D353" s="237"/>
      <c r="E353" s="238"/>
      <c r="F353" s="241"/>
      <c r="G353" s="333" t="s">
        <v>14</v>
      </c>
      <c r="H353" s="334"/>
      <c r="I353" s="230"/>
      <c r="J353" s="230">
        <f>J351-J352</f>
        <v>328472622</v>
      </c>
      <c r="L353" s="220"/>
      <c r="R353" s="234"/>
    </row>
    <row r="354" spans="1:18" x14ac:dyDescent="0.25">
      <c r="A354" s="236"/>
      <c r="B354" s="231"/>
      <c r="C354" s="241"/>
      <c r="D354" s="232"/>
      <c r="E354" s="238"/>
      <c r="F354" s="241"/>
      <c r="G354" s="333" t="s">
        <v>15</v>
      </c>
      <c r="H354" s="334"/>
      <c r="I354" s="238"/>
      <c r="J354" s="228">
        <f>SUM(H8:H348)</f>
        <v>0</v>
      </c>
      <c r="R354" s="234"/>
    </row>
    <row r="355" spans="1:18" x14ac:dyDescent="0.25">
      <c r="A355" s="236"/>
      <c r="B355" s="231"/>
      <c r="C355" s="241"/>
      <c r="D355" s="232"/>
      <c r="E355" s="238"/>
      <c r="F355" s="241"/>
      <c r="G355" s="333" t="s">
        <v>16</v>
      </c>
      <c r="H355" s="334"/>
      <c r="I355" s="238"/>
      <c r="J355" s="228">
        <f>J353+J354</f>
        <v>328472622</v>
      </c>
      <c r="R355" s="234"/>
    </row>
    <row r="356" spans="1:18" x14ac:dyDescent="0.25">
      <c r="A356" s="236"/>
      <c r="B356" s="231"/>
      <c r="C356" s="241"/>
      <c r="D356" s="232"/>
      <c r="E356" s="238"/>
      <c r="F356" s="241"/>
      <c r="G356" s="333" t="s">
        <v>5</v>
      </c>
      <c r="H356" s="334"/>
      <c r="I356" s="238"/>
      <c r="J356" s="228">
        <f>SUM(I8:I348)</f>
        <v>324815996</v>
      </c>
      <c r="R356" s="234"/>
    </row>
    <row r="357" spans="1:18" x14ac:dyDescent="0.25">
      <c r="A357" s="236"/>
      <c r="B357" s="231"/>
      <c r="C357" s="241"/>
      <c r="D357" s="232"/>
      <c r="E357" s="238"/>
      <c r="F357" s="241"/>
      <c r="G357" s="333" t="s">
        <v>32</v>
      </c>
      <c r="H357" s="334"/>
      <c r="I357" s="235" t="str">
        <f>IF(J357&gt;0,"SALDO",IF(J357&lt;0,"PIUTANG",IF(J357=0,"LUNAS")))</f>
        <v>PIUTANG</v>
      </c>
      <c r="J357" s="228">
        <f>J356-J355</f>
        <v>-3656626</v>
      </c>
      <c r="R357" s="234"/>
    </row>
  </sheetData>
  <mergeCells count="13">
    <mergeCell ref="G357:H357"/>
    <mergeCell ref="G351:H351"/>
    <mergeCell ref="G352:H352"/>
    <mergeCell ref="G353:H353"/>
    <mergeCell ref="G354:H354"/>
    <mergeCell ref="G355:H355"/>
    <mergeCell ref="G356:H356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6.7109375" style="234" customWidth="1"/>
    <col min="11" max="16384" width="9.140625" style="234"/>
  </cols>
  <sheetData>
    <row r="1" spans="1:17" x14ac:dyDescent="0.25">
      <c r="A1" s="218" t="s">
        <v>0</v>
      </c>
      <c r="C1" s="222" t="s">
        <v>115</v>
      </c>
      <c r="D1" s="218"/>
      <c r="E1" s="218"/>
      <c r="F1" s="319" t="s">
        <v>22</v>
      </c>
      <c r="G1" s="319"/>
      <c r="H1" s="319"/>
      <c r="I1" s="218" t="s">
        <v>116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19</v>
      </c>
      <c r="D2" s="218"/>
      <c r="E2" s="218"/>
      <c r="F2" s="319" t="s">
        <v>21</v>
      </c>
      <c r="G2" s="319"/>
      <c r="H2" s="319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149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64" t="s">
        <v>5</v>
      </c>
      <c r="J6" s="324" t="s">
        <v>6</v>
      </c>
      <c r="L6" s="219"/>
      <c r="M6" s="219"/>
      <c r="N6" s="219"/>
      <c r="O6" s="219"/>
      <c r="P6" s="219"/>
      <c r="Q6" s="219"/>
    </row>
    <row r="7" spans="1:17" x14ac:dyDescent="0.25">
      <c r="A7" s="321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2"/>
      <c r="I7" s="364"/>
      <c r="J7" s="324"/>
    </row>
    <row r="8" spans="1:17" x14ac:dyDescent="0.25">
      <c r="A8" s="242">
        <v>42763</v>
      </c>
      <c r="B8" s="44">
        <v>170110169</v>
      </c>
      <c r="C8" s="83">
        <v>3</v>
      </c>
      <c r="D8" s="45">
        <v>211225</v>
      </c>
      <c r="E8" s="243"/>
      <c r="F8" s="248"/>
      <c r="G8" s="244"/>
      <c r="H8" s="246"/>
      <c r="I8" s="246"/>
      <c r="J8" s="247"/>
    </row>
    <row r="9" spans="1:17" x14ac:dyDescent="0.25">
      <c r="A9" s="242">
        <v>42766</v>
      </c>
      <c r="B9" s="44">
        <v>170110468</v>
      </c>
      <c r="C9" s="83">
        <v>6</v>
      </c>
      <c r="D9" s="51">
        <v>565688</v>
      </c>
      <c r="E9" s="245"/>
      <c r="F9" s="248"/>
      <c r="G9" s="247"/>
      <c r="H9" s="246"/>
      <c r="I9" s="246">
        <v>565688</v>
      </c>
      <c r="J9" s="247" t="s">
        <v>17</v>
      </c>
    </row>
    <row r="10" spans="1:17" x14ac:dyDescent="0.25">
      <c r="A10" s="242">
        <v>42771</v>
      </c>
      <c r="B10" s="44">
        <v>170111183</v>
      </c>
      <c r="C10" s="83">
        <v>7</v>
      </c>
      <c r="D10" s="51">
        <v>665000</v>
      </c>
      <c r="E10" s="243"/>
      <c r="F10" s="248"/>
      <c r="G10" s="247"/>
      <c r="H10" s="246"/>
      <c r="I10" s="246"/>
      <c r="J10" s="247"/>
    </row>
    <row r="11" spans="1:17" x14ac:dyDescent="0.25">
      <c r="A11" s="242">
        <v>42772</v>
      </c>
      <c r="B11" s="44">
        <v>170111268</v>
      </c>
      <c r="C11" s="83">
        <v>6</v>
      </c>
      <c r="D11" s="51">
        <v>595875</v>
      </c>
      <c r="E11" s="245"/>
      <c r="F11" s="248"/>
      <c r="G11" s="247"/>
      <c r="H11" s="246"/>
      <c r="I11" s="246">
        <v>1472100</v>
      </c>
      <c r="J11" s="247" t="s">
        <v>17</v>
      </c>
    </row>
    <row r="12" spans="1:17" x14ac:dyDescent="0.25">
      <c r="A12" s="242">
        <v>42773</v>
      </c>
      <c r="B12" s="44">
        <v>170111472</v>
      </c>
      <c r="C12" s="83">
        <v>8</v>
      </c>
      <c r="D12" s="51">
        <v>941675</v>
      </c>
      <c r="E12" s="245"/>
      <c r="F12" s="248"/>
      <c r="G12" s="247"/>
      <c r="H12" s="246"/>
      <c r="I12" s="246"/>
      <c r="J12" s="247"/>
    </row>
    <row r="13" spans="1:17" x14ac:dyDescent="0.25">
      <c r="A13" s="242">
        <v>42777</v>
      </c>
      <c r="B13" s="243">
        <v>170111953</v>
      </c>
      <c r="C13" s="249">
        <v>13</v>
      </c>
      <c r="D13" s="247">
        <v>1348025</v>
      </c>
      <c r="E13" s="245"/>
      <c r="F13" s="248"/>
      <c r="G13" s="247"/>
      <c r="H13" s="246"/>
      <c r="I13" s="246">
        <v>2289700</v>
      </c>
      <c r="J13" s="247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3">
        <v>170112843</v>
      </c>
      <c r="C16" s="294">
        <v>2</v>
      </c>
      <c r="D16" s="295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3">
        <v>170112848</v>
      </c>
      <c r="C17" s="294">
        <v>1</v>
      </c>
      <c r="D17" s="295"/>
      <c r="E17" s="101"/>
      <c r="F17" s="100"/>
      <c r="G17" s="34"/>
      <c r="H17" s="102"/>
      <c r="I17" s="102"/>
      <c r="J17" s="34"/>
      <c r="L17" s="234" t="s">
        <v>155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7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66</v>
      </c>
      <c r="D30" s="225">
        <f>SUM(D8:D29)</f>
        <v>6467739</v>
      </c>
      <c r="E30" s="224" t="s">
        <v>11</v>
      </c>
      <c r="F30" s="233">
        <f>SUM(F8:F29)</f>
        <v>0</v>
      </c>
      <c r="G30" s="225">
        <f>SUM(G8:G29)</f>
        <v>0</v>
      </c>
      <c r="H30" s="233">
        <f>SUM(H8:H29)</f>
        <v>0</v>
      </c>
      <c r="I30" s="233">
        <f>SUM(I8:I29)</f>
        <v>6467739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18" t="s">
        <v>12</v>
      </c>
      <c r="H32" s="318"/>
      <c r="I32" s="237"/>
      <c r="J32" s="228">
        <f>SUM(D8:D29)</f>
        <v>6467739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18" t="s">
        <v>13</v>
      </c>
      <c r="H33" s="318"/>
      <c r="I33" s="238"/>
      <c r="J33" s="228">
        <f>SUM(G8:G29)</f>
        <v>0</v>
      </c>
    </row>
    <row r="34" spans="1:10" x14ac:dyDescent="0.25">
      <c r="A34" s="229"/>
      <c r="B34" s="238"/>
      <c r="C34" s="241"/>
      <c r="D34" s="237"/>
      <c r="E34" s="238"/>
      <c r="F34" s="241"/>
      <c r="G34" s="318" t="s">
        <v>14</v>
      </c>
      <c r="H34" s="318"/>
      <c r="I34" s="230"/>
      <c r="J34" s="230">
        <f>J32-J33</f>
        <v>6467739</v>
      </c>
    </row>
    <row r="35" spans="1:10" x14ac:dyDescent="0.25">
      <c r="A35" s="236"/>
      <c r="B35" s="231"/>
      <c r="C35" s="241"/>
      <c r="D35" s="232"/>
      <c r="E35" s="238"/>
      <c r="F35" s="241"/>
      <c r="G35" s="318" t="s">
        <v>15</v>
      </c>
      <c r="H35" s="318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18" t="s">
        <v>16</v>
      </c>
      <c r="H36" s="318"/>
      <c r="I36" s="238"/>
      <c r="J36" s="228">
        <f>J34+J35</f>
        <v>6467739</v>
      </c>
    </row>
    <row r="37" spans="1:10" x14ac:dyDescent="0.25">
      <c r="A37" s="236"/>
      <c r="B37" s="231"/>
      <c r="C37" s="241"/>
      <c r="D37" s="232"/>
      <c r="E37" s="238"/>
      <c r="F37" s="241"/>
      <c r="G37" s="318" t="s">
        <v>5</v>
      </c>
      <c r="H37" s="318"/>
      <c r="I37" s="238"/>
      <c r="J37" s="228">
        <f>SUM(I8:I29)</f>
        <v>6467739</v>
      </c>
    </row>
    <row r="38" spans="1:10" x14ac:dyDescent="0.25">
      <c r="A38" s="236"/>
      <c r="B38" s="231"/>
      <c r="C38" s="241"/>
      <c r="D38" s="232"/>
      <c r="E38" s="238"/>
      <c r="F38" s="241"/>
      <c r="G38" s="318" t="s">
        <v>32</v>
      </c>
      <c r="H38" s="318"/>
      <c r="I38" s="235" t="str">
        <f>IF(J38&gt;0,"SALDO",IF(J38&lt;0,"PIUTANG",IF(J38=0,"LUNAS")))</f>
        <v>LUNAS</v>
      </c>
      <c r="J38" s="228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19" t="s">
        <v>22</v>
      </c>
      <c r="G1" s="319"/>
      <c r="H1" s="319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J63*-1</f>
        <v>0</v>
      </c>
      <c r="J2" s="20"/>
      <c r="L2" s="174"/>
      <c r="M2" s="18"/>
      <c r="O2" s="18"/>
    </row>
    <row r="3" spans="1:15" s="234" customFormat="1" x14ac:dyDescent="0.25">
      <c r="A3" s="218" t="s">
        <v>118</v>
      </c>
      <c r="B3" s="218"/>
      <c r="C3" s="222" t="s">
        <v>132</v>
      </c>
      <c r="D3" s="218"/>
      <c r="E3" s="218"/>
      <c r="F3" s="266"/>
      <c r="G3" s="266"/>
      <c r="H3" s="266"/>
      <c r="I3" s="220"/>
      <c r="J3" s="218"/>
      <c r="L3" s="174"/>
      <c r="M3" s="239"/>
      <c r="O3" s="239"/>
    </row>
    <row r="4" spans="1:15" x14ac:dyDescent="0.25">
      <c r="L4" s="174"/>
      <c r="M4" s="18"/>
      <c r="O4" s="18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174"/>
      <c r="M5" s="18"/>
      <c r="O5" s="18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  <c r="L6" s="174"/>
    </row>
    <row r="7" spans="1:15" x14ac:dyDescent="0.25">
      <c r="A7" s="339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8"/>
      <c r="I7" s="344"/>
      <c r="J7" s="332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2">
        <v>42639</v>
      </c>
      <c r="B51" s="243">
        <v>160098069</v>
      </c>
      <c r="C51" s="248">
        <v>5</v>
      </c>
      <c r="D51" s="247">
        <v>534800</v>
      </c>
      <c r="E51" s="245">
        <v>160026544</v>
      </c>
      <c r="F51" s="248">
        <v>1</v>
      </c>
      <c r="G51" s="247">
        <v>117863</v>
      </c>
      <c r="H51" s="245"/>
      <c r="I51" s="246">
        <v>781425</v>
      </c>
      <c r="J51" s="247" t="s">
        <v>93</v>
      </c>
      <c r="L51" s="174"/>
    </row>
    <row r="52" spans="1:12" s="134" customFormat="1" x14ac:dyDescent="0.25">
      <c r="A52" s="242">
        <v>42661</v>
      </c>
      <c r="B52" s="243">
        <v>160100567</v>
      </c>
      <c r="C52" s="248">
        <v>7</v>
      </c>
      <c r="D52" s="247">
        <v>778138</v>
      </c>
      <c r="E52" s="245">
        <v>160027081</v>
      </c>
      <c r="F52" s="248">
        <v>2</v>
      </c>
      <c r="G52" s="247">
        <v>212363</v>
      </c>
      <c r="H52" s="245"/>
      <c r="I52" s="246"/>
      <c r="J52" s="247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18" t="s">
        <v>12</v>
      </c>
      <c r="H57" s="318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18" t="s">
        <v>13</v>
      </c>
      <c r="H58" s="318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18" t="s">
        <v>14</v>
      </c>
      <c r="H59" s="318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18" t="s">
        <v>15</v>
      </c>
      <c r="H60" s="318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18" t="s">
        <v>16</v>
      </c>
      <c r="H61" s="318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18" t="s">
        <v>5</v>
      </c>
      <c r="H62" s="318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18" t="s">
        <v>32</v>
      </c>
      <c r="H63" s="318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19" t="s">
        <v>22</v>
      </c>
      <c r="G1" s="319"/>
      <c r="H1" s="319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19" t="s">
        <v>21</v>
      </c>
      <c r="G2" s="319"/>
      <c r="H2" s="319"/>
      <c r="I2" s="38">
        <f>J122*-1</f>
        <v>-82513</v>
      </c>
      <c r="J2" s="20"/>
    </row>
    <row r="3" spans="1:11" s="234" customFormat="1" x14ac:dyDescent="0.25">
      <c r="A3" s="218" t="s">
        <v>118</v>
      </c>
      <c r="B3" s="218"/>
      <c r="C3" s="57" t="s">
        <v>133</v>
      </c>
      <c r="D3" s="218"/>
      <c r="E3" s="218"/>
      <c r="F3" s="266"/>
      <c r="G3" s="266"/>
      <c r="H3" s="266"/>
      <c r="I3" s="220"/>
      <c r="J3" s="218"/>
    </row>
    <row r="5" spans="1:11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1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1" x14ac:dyDescent="0.25">
      <c r="A7" s="339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2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2">
        <v>42620</v>
      </c>
      <c r="B60" s="243">
        <v>160096291</v>
      </c>
      <c r="C60" s="130">
        <v>2</v>
      </c>
      <c r="D60" s="247">
        <v>190138</v>
      </c>
      <c r="E60" s="245"/>
      <c r="F60" s="243"/>
      <c r="G60" s="247"/>
      <c r="H60" s="246"/>
      <c r="I60" s="246"/>
      <c r="J60" s="247"/>
      <c r="L60" s="18"/>
    </row>
    <row r="61" spans="1:13" x14ac:dyDescent="0.25">
      <c r="A61" s="242">
        <v>42622</v>
      </c>
      <c r="B61" s="243">
        <v>160096537</v>
      </c>
      <c r="C61" s="130">
        <v>4</v>
      </c>
      <c r="D61" s="247">
        <v>319638</v>
      </c>
      <c r="E61" s="245"/>
      <c r="F61" s="243"/>
      <c r="G61" s="247"/>
      <c r="H61" s="246">
        <v>56500</v>
      </c>
      <c r="I61" s="246"/>
      <c r="J61" s="247"/>
      <c r="L61" s="18"/>
    </row>
    <row r="62" spans="1:13" x14ac:dyDescent="0.25">
      <c r="A62" s="242">
        <v>42628</v>
      </c>
      <c r="B62" s="243">
        <v>160097057</v>
      </c>
      <c r="C62" s="130">
        <v>12</v>
      </c>
      <c r="D62" s="247">
        <v>1019988</v>
      </c>
      <c r="E62" s="245"/>
      <c r="F62" s="243"/>
      <c r="G62" s="247"/>
      <c r="H62" s="246">
        <v>75000</v>
      </c>
      <c r="I62" s="246">
        <v>1500000</v>
      </c>
      <c r="J62" s="247" t="s">
        <v>17</v>
      </c>
      <c r="L62" s="18"/>
    </row>
    <row r="63" spans="1:13" x14ac:dyDescent="0.25">
      <c r="A63" s="242">
        <v>42632</v>
      </c>
      <c r="B63" s="243">
        <v>160097447</v>
      </c>
      <c r="C63" s="130">
        <v>1</v>
      </c>
      <c r="D63" s="247">
        <v>105000</v>
      </c>
      <c r="E63" s="245"/>
      <c r="F63" s="243"/>
      <c r="G63" s="247"/>
      <c r="H63" s="246"/>
      <c r="I63" s="246"/>
      <c r="J63" s="247"/>
      <c r="L63" s="18"/>
    </row>
    <row r="64" spans="1:13" x14ac:dyDescent="0.25">
      <c r="A64" s="242">
        <v>42633</v>
      </c>
      <c r="B64" s="243">
        <v>160097530</v>
      </c>
      <c r="C64" s="130">
        <v>1</v>
      </c>
      <c r="D64" s="247">
        <v>37888</v>
      </c>
      <c r="E64" s="245"/>
      <c r="F64" s="243"/>
      <c r="G64" s="247"/>
      <c r="H64" s="246"/>
      <c r="I64" s="246"/>
      <c r="J64" s="247"/>
      <c r="L64" s="18"/>
    </row>
    <row r="65" spans="1:12" x14ac:dyDescent="0.25">
      <c r="A65" s="242">
        <v>42636</v>
      </c>
      <c r="B65" s="243">
        <v>160097781</v>
      </c>
      <c r="C65" s="130">
        <v>3</v>
      </c>
      <c r="D65" s="247">
        <v>249725</v>
      </c>
      <c r="E65" s="245"/>
      <c r="F65" s="243"/>
      <c r="G65" s="247"/>
      <c r="H65" s="246"/>
      <c r="I65" s="246"/>
      <c r="J65" s="247"/>
      <c r="L65" s="18"/>
    </row>
    <row r="66" spans="1:12" x14ac:dyDescent="0.25">
      <c r="A66" s="242">
        <v>42641</v>
      </c>
      <c r="B66" s="243">
        <v>160098314</v>
      </c>
      <c r="C66" s="130">
        <v>1</v>
      </c>
      <c r="D66" s="247">
        <v>107100</v>
      </c>
      <c r="E66" s="245"/>
      <c r="F66" s="243"/>
      <c r="G66" s="247"/>
      <c r="H66" s="246"/>
      <c r="I66" s="246">
        <v>1100000</v>
      </c>
      <c r="J66" s="247" t="s">
        <v>17</v>
      </c>
      <c r="L66" s="18"/>
    </row>
    <row r="67" spans="1:12" x14ac:dyDescent="0.25">
      <c r="A67" s="242">
        <v>42641</v>
      </c>
      <c r="B67" s="243">
        <v>160098317</v>
      </c>
      <c r="C67" s="130">
        <v>1</v>
      </c>
      <c r="D67" s="247">
        <v>79975</v>
      </c>
      <c r="E67" s="245"/>
      <c r="F67" s="243"/>
      <c r="G67" s="247"/>
      <c r="H67" s="246"/>
      <c r="I67" s="246"/>
      <c r="J67" s="247"/>
      <c r="L67" s="18"/>
    </row>
    <row r="68" spans="1:12" x14ac:dyDescent="0.25">
      <c r="A68" s="242">
        <v>42643</v>
      </c>
      <c r="B68" s="243">
        <v>160098553</v>
      </c>
      <c r="C68" s="130">
        <v>2</v>
      </c>
      <c r="D68" s="247">
        <v>183575</v>
      </c>
      <c r="E68" s="245"/>
      <c r="F68" s="243"/>
      <c r="G68" s="247"/>
      <c r="H68" s="246"/>
      <c r="I68" s="246"/>
      <c r="J68" s="247"/>
      <c r="L68" s="18"/>
    </row>
    <row r="69" spans="1:12" x14ac:dyDescent="0.25">
      <c r="A69" s="242">
        <v>42644</v>
      </c>
      <c r="B69" s="243">
        <v>160098681</v>
      </c>
      <c r="C69" s="130">
        <v>2</v>
      </c>
      <c r="D69" s="247">
        <v>219013</v>
      </c>
      <c r="E69" s="245"/>
      <c r="F69" s="243"/>
      <c r="G69" s="247"/>
      <c r="H69" s="246"/>
      <c r="I69" s="246"/>
      <c r="J69" s="247"/>
      <c r="L69" s="18"/>
    </row>
    <row r="70" spans="1:12" x14ac:dyDescent="0.25">
      <c r="A70" s="242">
        <v>42647</v>
      </c>
      <c r="B70" s="243">
        <v>160098974</v>
      </c>
      <c r="C70" s="130">
        <v>1</v>
      </c>
      <c r="D70" s="247">
        <v>85750</v>
      </c>
      <c r="E70" s="245"/>
      <c r="F70" s="243"/>
      <c r="G70" s="247"/>
      <c r="H70" s="246"/>
      <c r="I70" s="246"/>
      <c r="J70" s="247"/>
      <c r="L70" s="18"/>
    </row>
    <row r="71" spans="1:12" x14ac:dyDescent="0.25">
      <c r="A71" s="242">
        <v>42649</v>
      </c>
      <c r="B71" s="243">
        <v>160099249</v>
      </c>
      <c r="C71" s="130">
        <v>2</v>
      </c>
      <c r="D71" s="247">
        <v>342475</v>
      </c>
      <c r="E71" s="245"/>
      <c r="F71" s="243"/>
      <c r="G71" s="247"/>
      <c r="H71" s="246"/>
      <c r="I71" s="246"/>
      <c r="J71" s="247"/>
      <c r="L71" s="18"/>
    </row>
    <row r="72" spans="1:12" x14ac:dyDescent="0.25">
      <c r="A72" s="242">
        <v>42650</v>
      </c>
      <c r="B72" s="243">
        <v>160099376</v>
      </c>
      <c r="C72" s="130">
        <v>3</v>
      </c>
      <c r="D72" s="247">
        <v>270113</v>
      </c>
      <c r="E72" s="245"/>
      <c r="F72" s="243"/>
      <c r="G72" s="247"/>
      <c r="H72" s="246"/>
      <c r="I72" s="246"/>
      <c r="J72" s="247"/>
      <c r="L72" s="18"/>
    </row>
    <row r="73" spans="1:12" x14ac:dyDescent="0.25">
      <c r="A73" s="242">
        <v>42652</v>
      </c>
      <c r="B73" s="243">
        <v>160099602</v>
      </c>
      <c r="C73" s="130">
        <v>3</v>
      </c>
      <c r="D73" s="247">
        <v>263638</v>
      </c>
      <c r="E73" s="245"/>
      <c r="F73" s="243"/>
      <c r="G73" s="247"/>
      <c r="H73" s="246"/>
      <c r="I73" s="246"/>
      <c r="J73" s="247"/>
      <c r="L73" s="18"/>
    </row>
    <row r="74" spans="1:12" x14ac:dyDescent="0.25">
      <c r="A74" s="242">
        <v>42653</v>
      </c>
      <c r="B74" s="243">
        <v>160099733</v>
      </c>
      <c r="C74" s="130">
        <v>6</v>
      </c>
      <c r="D74" s="247">
        <v>546963</v>
      </c>
      <c r="E74" s="245"/>
      <c r="F74" s="243"/>
      <c r="G74" s="247"/>
      <c r="H74" s="246"/>
      <c r="I74" s="246">
        <v>1500000</v>
      </c>
      <c r="J74" s="247" t="s">
        <v>17</v>
      </c>
      <c r="L74" s="18"/>
    </row>
    <row r="75" spans="1:12" x14ac:dyDescent="0.25">
      <c r="A75" s="242">
        <v>42659</v>
      </c>
      <c r="B75" s="243">
        <v>160100382</v>
      </c>
      <c r="C75" s="130">
        <v>3</v>
      </c>
      <c r="D75" s="247">
        <v>421488</v>
      </c>
      <c r="E75" s="245"/>
      <c r="F75" s="243"/>
      <c r="G75" s="247"/>
      <c r="H75" s="246"/>
      <c r="I75" s="246"/>
      <c r="J75" s="247"/>
      <c r="L75" s="18"/>
    </row>
    <row r="76" spans="1:12" x14ac:dyDescent="0.25">
      <c r="A76" s="242">
        <v>42660</v>
      </c>
      <c r="B76" s="243">
        <v>160100468</v>
      </c>
      <c r="C76" s="130">
        <v>3</v>
      </c>
      <c r="D76" s="247">
        <v>267750</v>
      </c>
      <c r="E76" s="245"/>
      <c r="F76" s="243"/>
      <c r="G76" s="247"/>
      <c r="H76" s="246"/>
      <c r="I76" s="246"/>
      <c r="J76" s="247"/>
      <c r="L76" s="18"/>
    </row>
    <row r="77" spans="1:12" x14ac:dyDescent="0.25">
      <c r="A77" s="242">
        <v>42661</v>
      </c>
      <c r="B77" s="243">
        <v>160100563</v>
      </c>
      <c r="C77" s="130">
        <v>2</v>
      </c>
      <c r="D77" s="247">
        <v>179200</v>
      </c>
      <c r="E77" s="245"/>
      <c r="F77" s="243"/>
      <c r="G77" s="247"/>
      <c r="H77" s="246"/>
      <c r="I77" s="246"/>
      <c r="J77" s="247"/>
      <c r="L77" s="18"/>
    </row>
    <row r="78" spans="1:12" x14ac:dyDescent="0.25">
      <c r="A78" s="242">
        <v>42662</v>
      </c>
      <c r="B78" s="243">
        <v>160100673</v>
      </c>
      <c r="C78" s="130">
        <v>1</v>
      </c>
      <c r="D78" s="247">
        <v>109988</v>
      </c>
      <c r="E78" s="245"/>
      <c r="F78" s="243"/>
      <c r="G78" s="247"/>
      <c r="H78" s="246"/>
      <c r="I78" s="246"/>
      <c r="J78" s="247"/>
      <c r="L78" s="18"/>
    </row>
    <row r="79" spans="1:12" x14ac:dyDescent="0.25">
      <c r="A79" s="242">
        <v>42664</v>
      </c>
      <c r="B79" s="243">
        <v>160100866</v>
      </c>
      <c r="C79" s="130">
        <v>2</v>
      </c>
      <c r="D79" s="247">
        <v>147963</v>
      </c>
      <c r="E79" s="245"/>
      <c r="F79" s="243"/>
      <c r="G79" s="247"/>
      <c r="H79" s="246"/>
      <c r="I79" s="246"/>
      <c r="J79" s="247"/>
      <c r="L79" s="18"/>
    </row>
    <row r="80" spans="1:12" x14ac:dyDescent="0.25">
      <c r="A80" s="242">
        <v>42668</v>
      </c>
      <c r="B80" s="243">
        <v>160101239</v>
      </c>
      <c r="C80" s="130">
        <v>5</v>
      </c>
      <c r="D80" s="247">
        <v>498488</v>
      </c>
      <c r="E80" s="245"/>
      <c r="F80" s="243"/>
      <c r="G80" s="247"/>
      <c r="H80" s="246"/>
      <c r="I80" s="246"/>
      <c r="J80" s="247"/>
      <c r="L80" s="18"/>
    </row>
    <row r="81" spans="1:12" x14ac:dyDescent="0.25">
      <c r="A81" s="242">
        <v>42674</v>
      </c>
      <c r="B81" s="243">
        <v>160101825</v>
      </c>
      <c r="C81" s="130">
        <v>1</v>
      </c>
      <c r="D81" s="247">
        <v>85750</v>
      </c>
      <c r="E81" s="245"/>
      <c r="F81" s="243"/>
      <c r="G81" s="247"/>
      <c r="H81" s="246"/>
      <c r="I81" s="246">
        <v>1000000</v>
      </c>
      <c r="J81" s="247" t="s">
        <v>17</v>
      </c>
      <c r="L81" s="18"/>
    </row>
    <row r="82" spans="1:12" x14ac:dyDescent="0.25">
      <c r="A82" s="242">
        <v>42675</v>
      </c>
      <c r="B82" s="243">
        <v>160101925</v>
      </c>
      <c r="C82" s="130">
        <v>3</v>
      </c>
      <c r="D82" s="247">
        <v>275888</v>
      </c>
      <c r="E82" s="245"/>
      <c r="F82" s="243"/>
      <c r="G82" s="247"/>
      <c r="H82" s="246"/>
      <c r="I82" s="246">
        <v>1000000</v>
      </c>
      <c r="J82" s="247" t="s">
        <v>17</v>
      </c>
      <c r="L82" s="18"/>
    </row>
    <row r="83" spans="1:12" x14ac:dyDescent="0.25">
      <c r="A83" s="242">
        <v>42676</v>
      </c>
      <c r="B83" s="243">
        <v>160102034</v>
      </c>
      <c r="C83" s="130">
        <v>1</v>
      </c>
      <c r="D83" s="247">
        <v>57138</v>
      </c>
      <c r="E83" s="245"/>
      <c r="F83" s="243"/>
      <c r="G83" s="247"/>
      <c r="H83" s="246"/>
      <c r="I83" s="246"/>
      <c r="J83" s="247"/>
      <c r="L83" s="18"/>
    </row>
    <row r="84" spans="1:12" x14ac:dyDescent="0.25">
      <c r="A84" s="242">
        <v>42678</v>
      </c>
      <c r="B84" s="243">
        <v>160102263</v>
      </c>
      <c r="C84" s="130">
        <v>1</v>
      </c>
      <c r="D84" s="247">
        <v>39288</v>
      </c>
      <c r="E84" s="245"/>
      <c r="F84" s="243"/>
      <c r="G84" s="247"/>
      <c r="H84" s="246"/>
      <c r="I84" s="246"/>
      <c r="J84" s="247"/>
      <c r="L84" s="18"/>
    </row>
    <row r="85" spans="1:12" s="234" customFormat="1" x14ac:dyDescent="0.25">
      <c r="A85" s="242">
        <v>42681</v>
      </c>
      <c r="B85" s="243">
        <v>160102570</v>
      </c>
      <c r="C85" s="130">
        <v>2</v>
      </c>
      <c r="D85" s="247">
        <v>244300</v>
      </c>
      <c r="E85" s="245"/>
      <c r="F85" s="243"/>
      <c r="G85" s="247"/>
      <c r="H85" s="246"/>
      <c r="I85" s="246"/>
      <c r="J85" s="247"/>
      <c r="L85" s="239"/>
    </row>
    <row r="86" spans="1:12" s="234" customFormat="1" x14ac:dyDescent="0.25">
      <c r="A86" s="242">
        <v>42684</v>
      </c>
      <c r="B86" s="243">
        <v>160102890</v>
      </c>
      <c r="C86" s="130">
        <v>2</v>
      </c>
      <c r="D86" s="247">
        <v>153563</v>
      </c>
      <c r="E86" s="245"/>
      <c r="F86" s="243"/>
      <c r="G86" s="247"/>
      <c r="H86" s="246"/>
      <c r="I86" s="246"/>
      <c r="J86" s="247"/>
      <c r="L86" s="239"/>
    </row>
    <row r="87" spans="1:12" s="234" customFormat="1" x14ac:dyDescent="0.25">
      <c r="A87" s="242">
        <v>42685</v>
      </c>
      <c r="B87" s="243">
        <v>160103000</v>
      </c>
      <c r="C87" s="130">
        <v>1</v>
      </c>
      <c r="D87" s="247">
        <v>100013</v>
      </c>
      <c r="E87" s="245"/>
      <c r="F87" s="243"/>
      <c r="G87" s="247"/>
      <c r="H87" s="246"/>
      <c r="I87" s="246"/>
      <c r="J87" s="247"/>
      <c r="L87" s="239"/>
    </row>
    <row r="88" spans="1:12" s="234" customFormat="1" x14ac:dyDescent="0.25">
      <c r="A88" s="242">
        <v>42687</v>
      </c>
      <c r="B88" s="243">
        <v>160103162</v>
      </c>
      <c r="C88" s="130">
        <v>1</v>
      </c>
      <c r="D88" s="247">
        <v>112875</v>
      </c>
      <c r="E88" s="245"/>
      <c r="F88" s="243"/>
      <c r="G88" s="247"/>
      <c r="H88" s="246"/>
      <c r="I88" s="246"/>
      <c r="J88" s="247"/>
      <c r="L88" s="239"/>
    </row>
    <row r="89" spans="1:12" s="234" customFormat="1" x14ac:dyDescent="0.25">
      <c r="A89" s="242">
        <v>42688</v>
      </c>
      <c r="B89" s="243">
        <v>160103343</v>
      </c>
      <c r="C89" s="130">
        <v>3</v>
      </c>
      <c r="D89" s="247">
        <v>225750</v>
      </c>
      <c r="E89" s="245"/>
      <c r="F89" s="243"/>
      <c r="G89" s="247"/>
      <c r="H89" s="246"/>
      <c r="I89" s="246"/>
      <c r="J89" s="247"/>
      <c r="L89" s="239"/>
    </row>
    <row r="90" spans="1:12" s="234" customFormat="1" x14ac:dyDescent="0.25">
      <c r="A90" s="242">
        <v>42695</v>
      </c>
      <c r="B90" s="243">
        <v>160104051</v>
      </c>
      <c r="C90" s="130">
        <v>2</v>
      </c>
      <c r="D90" s="247">
        <v>97125</v>
      </c>
      <c r="E90" s="245"/>
      <c r="F90" s="243"/>
      <c r="G90" s="247"/>
      <c r="H90" s="246"/>
      <c r="I90" s="246"/>
      <c r="J90" s="247"/>
      <c r="L90" s="239"/>
    </row>
    <row r="91" spans="1:12" s="234" customFormat="1" x14ac:dyDescent="0.25">
      <c r="A91" s="242">
        <v>42699</v>
      </c>
      <c r="B91" s="243">
        <v>160104444</v>
      </c>
      <c r="C91" s="130">
        <v>1</v>
      </c>
      <c r="D91" s="247">
        <v>57138</v>
      </c>
      <c r="E91" s="245"/>
      <c r="F91" s="243"/>
      <c r="G91" s="247"/>
      <c r="H91" s="246"/>
      <c r="I91" s="246"/>
      <c r="J91" s="247"/>
      <c r="L91" s="239"/>
    </row>
    <row r="92" spans="1:12" s="234" customFormat="1" x14ac:dyDescent="0.25">
      <c r="A92" s="242">
        <v>42702</v>
      </c>
      <c r="B92" s="243">
        <v>160104774</v>
      </c>
      <c r="C92" s="130">
        <v>2</v>
      </c>
      <c r="D92" s="247">
        <v>194950</v>
      </c>
      <c r="E92" s="245">
        <v>160028086</v>
      </c>
      <c r="F92" s="243">
        <v>1</v>
      </c>
      <c r="G92" s="247">
        <v>170713</v>
      </c>
      <c r="H92" s="246"/>
      <c r="I92" s="246">
        <v>1000000</v>
      </c>
      <c r="J92" s="247" t="s">
        <v>17</v>
      </c>
      <c r="L92" s="239"/>
    </row>
    <row r="93" spans="1:12" s="234" customFormat="1" x14ac:dyDescent="0.25">
      <c r="A93" s="242">
        <v>42703</v>
      </c>
      <c r="B93" s="243">
        <v>160104866</v>
      </c>
      <c r="C93" s="130">
        <v>1</v>
      </c>
      <c r="D93" s="247">
        <v>72013</v>
      </c>
      <c r="E93" s="245"/>
      <c r="F93" s="243"/>
      <c r="G93" s="247"/>
      <c r="H93" s="246"/>
      <c r="I93" s="246"/>
      <c r="J93" s="247"/>
      <c r="L93" s="239"/>
    </row>
    <row r="94" spans="1:12" s="234" customFormat="1" x14ac:dyDescent="0.25">
      <c r="A94" s="242">
        <v>42703</v>
      </c>
      <c r="B94" s="243">
        <v>160104868</v>
      </c>
      <c r="C94" s="130">
        <v>1</v>
      </c>
      <c r="D94" s="247">
        <v>107013</v>
      </c>
      <c r="E94" s="245"/>
      <c r="F94" s="243"/>
      <c r="G94" s="247"/>
      <c r="H94" s="246"/>
      <c r="I94" s="246"/>
      <c r="J94" s="247"/>
      <c r="L94" s="239"/>
    </row>
    <row r="95" spans="1:12" s="234" customFormat="1" x14ac:dyDescent="0.25">
      <c r="A95" s="242">
        <v>42704</v>
      </c>
      <c r="B95" s="243">
        <v>160104981</v>
      </c>
      <c r="C95" s="130">
        <v>1</v>
      </c>
      <c r="D95" s="247">
        <v>98963</v>
      </c>
      <c r="E95" s="245"/>
      <c r="F95" s="243"/>
      <c r="G95" s="247"/>
      <c r="H95" s="246"/>
      <c r="I95" s="246"/>
      <c r="J95" s="247"/>
      <c r="L95" s="239"/>
    </row>
    <row r="96" spans="1:12" s="234" customFormat="1" x14ac:dyDescent="0.25">
      <c r="A96" s="242">
        <v>42708</v>
      </c>
      <c r="B96" s="243">
        <v>160105325</v>
      </c>
      <c r="C96" s="130">
        <v>4</v>
      </c>
      <c r="D96" s="247">
        <v>510475</v>
      </c>
      <c r="E96" s="245"/>
      <c r="F96" s="243"/>
      <c r="G96" s="247"/>
      <c r="H96" s="246"/>
      <c r="I96" s="246"/>
      <c r="J96" s="247"/>
      <c r="L96" s="239"/>
    </row>
    <row r="97" spans="1:12" s="234" customFormat="1" x14ac:dyDescent="0.25">
      <c r="A97" s="242">
        <v>42710</v>
      </c>
      <c r="B97" s="243">
        <v>160105584</v>
      </c>
      <c r="C97" s="130">
        <v>2</v>
      </c>
      <c r="D97" s="247">
        <v>239313</v>
      </c>
      <c r="E97" s="245"/>
      <c r="F97" s="243"/>
      <c r="G97" s="247"/>
      <c r="H97" s="246"/>
      <c r="I97" s="246"/>
      <c r="J97" s="247"/>
      <c r="L97" s="239"/>
    </row>
    <row r="98" spans="1:12" s="234" customFormat="1" x14ac:dyDescent="0.25">
      <c r="A98" s="242">
        <v>42711</v>
      </c>
      <c r="B98" s="243">
        <v>160105690</v>
      </c>
      <c r="C98" s="130">
        <v>3</v>
      </c>
      <c r="D98" s="247">
        <v>320775</v>
      </c>
      <c r="E98" s="245"/>
      <c r="F98" s="243"/>
      <c r="G98" s="247"/>
      <c r="H98" s="246"/>
      <c r="I98" s="246"/>
      <c r="J98" s="247"/>
      <c r="L98" s="239"/>
    </row>
    <row r="99" spans="1:12" s="234" customFormat="1" x14ac:dyDescent="0.25">
      <c r="A99" s="242">
        <v>42718</v>
      </c>
      <c r="B99" s="243">
        <v>160106381</v>
      </c>
      <c r="C99" s="130">
        <v>7</v>
      </c>
      <c r="D99" s="247">
        <v>721350</v>
      </c>
      <c r="E99" s="245"/>
      <c r="F99" s="243"/>
      <c r="G99" s="247"/>
      <c r="H99" s="246"/>
      <c r="I99" s="246">
        <v>1000000</v>
      </c>
      <c r="J99" s="247" t="s">
        <v>17</v>
      </c>
      <c r="L99" s="239"/>
    </row>
    <row r="100" spans="1:12" s="234" customFormat="1" x14ac:dyDescent="0.25">
      <c r="A100" s="242">
        <v>42739</v>
      </c>
      <c r="B100" s="243">
        <v>170108157</v>
      </c>
      <c r="C100" s="130">
        <v>2</v>
      </c>
      <c r="D100" s="247">
        <v>214288</v>
      </c>
      <c r="E100" s="245"/>
      <c r="F100" s="243"/>
      <c r="G100" s="247"/>
      <c r="H100" s="246">
        <v>12000</v>
      </c>
      <c r="I100" s="246">
        <v>1500000</v>
      </c>
      <c r="J100" s="247" t="s">
        <v>17</v>
      </c>
      <c r="L100" s="239"/>
    </row>
    <row r="101" spans="1:12" s="234" customFormat="1" x14ac:dyDescent="0.25">
      <c r="A101" s="242">
        <v>42745</v>
      </c>
      <c r="B101" s="243">
        <v>170108613</v>
      </c>
      <c r="C101" s="130">
        <v>5</v>
      </c>
      <c r="D101" s="247">
        <v>527800</v>
      </c>
      <c r="E101" s="245"/>
      <c r="F101" s="243"/>
      <c r="G101" s="247"/>
      <c r="H101" s="246"/>
      <c r="I101" s="246">
        <v>1000000</v>
      </c>
      <c r="J101" s="247" t="s">
        <v>17</v>
      </c>
      <c r="L101" s="239"/>
    </row>
    <row r="102" spans="1:12" s="234" customFormat="1" x14ac:dyDescent="0.25">
      <c r="A102" s="242">
        <v>42759</v>
      </c>
      <c r="B102" s="243">
        <v>170109791</v>
      </c>
      <c r="C102" s="130">
        <v>1</v>
      </c>
      <c r="D102" s="247">
        <v>102113</v>
      </c>
      <c r="E102" s="245"/>
      <c r="F102" s="243"/>
      <c r="G102" s="247"/>
      <c r="H102" s="246"/>
      <c r="I102" s="246">
        <v>500000</v>
      </c>
      <c r="J102" s="247" t="s">
        <v>17</v>
      </c>
      <c r="L102" s="239"/>
    </row>
    <row r="103" spans="1:12" s="234" customFormat="1" x14ac:dyDescent="0.25">
      <c r="A103" s="242">
        <v>42762</v>
      </c>
      <c r="B103" s="243">
        <v>170110123</v>
      </c>
      <c r="C103" s="130">
        <v>3</v>
      </c>
      <c r="D103" s="247">
        <v>408013</v>
      </c>
      <c r="E103" s="245"/>
      <c r="F103" s="243"/>
      <c r="G103" s="247"/>
      <c r="H103" s="246">
        <v>80000</v>
      </c>
      <c r="I103" s="246">
        <v>1000000</v>
      </c>
      <c r="J103" s="247" t="s">
        <v>17</v>
      </c>
      <c r="L103" s="239"/>
    </row>
    <row r="104" spans="1:12" s="234" customFormat="1" x14ac:dyDescent="0.25">
      <c r="A104" s="242">
        <v>42766</v>
      </c>
      <c r="B104" s="243">
        <v>170110540</v>
      </c>
      <c r="C104" s="130">
        <v>4</v>
      </c>
      <c r="D104" s="247">
        <v>457975</v>
      </c>
      <c r="E104" s="245"/>
      <c r="F104" s="243"/>
      <c r="G104" s="247"/>
      <c r="H104" s="246"/>
      <c r="I104" s="246">
        <v>1000000</v>
      </c>
      <c r="J104" s="247" t="s">
        <v>17</v>
      </c>
      <c r="L104" s="239"/>
    </row>
    <row r="105" spans="1:12" s="234" customFormat="1" x14ac:dyDescent="0.25">
      <c r="A105" s="242">
        <v>42766</v>
      </c>
      <c r="B105" s="243">
        <v>170110551</v>
      </c>
      <c r="C105" s="130">
        <v>2</v>
      </c>
      <c r="D105" s="247">
        <v>177013</v>
      </c>
      <c r="E105" s="245"/>
      <c r="F105" s="243"/>
      <c r="G105" s="247"/>
      <c r="H105" s="246"/>
      <c r="I105" s="246"/>
      <c r="J105" s="247"/>
      <c r="L105" s="239"/>
    </row>
    <row r="106" spans="1:12" s="234" customFormat="1" x14ac:dyDescent="0.25">
      <c r="A106" s="242">
        <v>42771</v>
      </c>
      <c r="B106" s="243">
        <v>170111256</v>
      </c>
      <c r="C106" s="130">
        <v>4</v>
      </c>
      <c r="D106" s="247">
        <v>336175</v>
      </c>
      <c r="E106" s="245"/>
      <c r="F106" s="243"/>
      <c r="G106" s="247"/>
      <c r="H106" s="246"/>
      <c r="I106" s="246"/>
      <c r="J106" s="247"/>
      <c r="L106" s="239"/>
    </row>
    <row r="107" spans="1:12" s="234" customFormat="1" x14ac:dyDescent="0.25">
      <c r="A107" s="242">
        <v>42773</v>
      </c>
      <c r="B107" s="243">
        <v>170111423</v>
      </c>
      <c r="C107" s="130">
        <v>8</v>
      </c>
      <c r="D107" s="247">
        <v>778488</v>
      </c>
      <c r="E107" s="245"/>
      <c r="F107" s="243"/>
      <c r="G107" s="247"/>
      <c r="H107" s="246">
        <v>75000</v>
      </c>
      <c r="I107" s="246">
        <v>1000000</v>
      </c>
      <c r="J107" s="247" t="s">
        <v>17</v>
      </c>
      <c r="L107" s="239"/>
    </row>
    <row r="108" spans="1:12" s="234" customFormat="1" x14ac:dyDescent="0.25">
      <c r="A108" s="242">
        <v>42775</v>
      </c>
      <c r="B108" s="243">
        <v>170111806</v>
      </c>
      <c r="C108" s="130">
        <v>7</v>
      </c>
      <c r="D108" s="247">
        <v>719688</v>
      </c>
      <c r="E108" s="245"/>
      <c r="F108" s="243"/>
      <c r="G108" s="247"/>
      <c r="H108" s="246"/>
      <c r="I108" s="246">
        <v>600000</v>
      </c>
      <c r="J108" s="247" t="s">
        <v>17</v>
      </c>
      <c r="L108" s="239"/>
    </row>
    <row r="109" spans="1:12" s="234" customFormat="1" x14ac:dyDescent="0.25">
      <c r="A109" s="242">
        <v>42776</v>
      </c>
      <c r="B109" s="243">
        <v>170111908</v>
      </c>
      <c r="C109" s="130">
        <v>4</v>
      </c>
      <c r="D109" s="247">
        <v>384738</v>
      </c>
      <c r="E109" s="245"/>
      <c r="F109" s="243"/>
      <c r="G109" s="247"/>
      <c r="H109" s="246"/>
      <c r="I109" s="246">
        <v>719688</v>
      </c>
      <c r="J109" s="247" t="s">
        <v>17</v>
      </c>
      <c r="L109" s="239"/>
    </row>
    <row r="110" spans="1:12" s="234" customFormat="1" x14ac:dyDescent="0.25">
      <c r="A110" s="98">
        <v>42780</v>
      </c>
      <c r="B110" s="99"/>
      <c r="C110" s="285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9"/>
    </row>
    <row r="111" spans="1:12" s="234" customFormat="1" x14ac:dyDescent="0.25">
      <c r="A111" s="98"/>
      <c r="B111" s="99"/>
      <c r="C111" s="285"/>
      <c r="D111" s="34"/>
      <c r="E111" s="101"/>
      <c r="F111" s="99"/>
      <c r="G111" s="34"/>
      <c r="H111" s="102"/>
      <c r="I111" s="102"/>
      <c r="J111" s="34"/>
      <c r="L111" s="239"/>
    </row>
    <row r="112" spans="1:12" s="234" customFormat="1" x14ac:dyDescent="0.25">
      <c r="A112" s="98"/>
      <c r="B112" s="99"/>
      <c r="C112" s="285"/>
      <c r="D112" s="34"/>
      <c r="E112" s="101"/>
      <c r="F112" s="99"/>
      <c r="G112" s="34"/>
      <c r="H112" s="102"/>
      <c r="I112" s="102"/>
      <c r="J112" s="34"/>
      <c r="L112" s="239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18" t="s">
        <v>12</v>
      </c>
      <c r="H116" s="318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18" t="s">
        <v>13</v>
      </c>
      <c r="H117" s="318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18" t="s">
        <v>14</v>
      </c>
      <c r="H118" s="318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18" t="s">
        <v>15</v>
      </c>
      <c r="H119" s="318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18" t="s">
        <v>16</v>
      </c>
      <c r="H120" s="318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18" t="s">
        <v>5</v>
      </c>
      <c r="H121" s="318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18" t="s">
        <v>32</v>
      </c>
      <c r="H122" s="318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156</v>
      </c>
      <c r="D1" s="218"/>
      <c r="E1" s="218"/>
      <c r="F1" s="319" t="s">
        <v>22</v>
      </c>
      <c r="G1" s="319"/>
      <c r="H1" s="319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19" t="s">
        <v>21</v>
      </c>
      <c r="G2" s="319"/>
      <c r="H2" s="319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64" t="s">
        <v>5</v>
      </c>
      <c r="J6" s="324" t="s">
        <v>6</v>
      </c>
      <c r="L6" s="219"/>
      <c r="M6" s="219"/>
      <c r="N6" s="219"/>
      <c r="O6" s="219"/>
      <c r="P6" s="219"/>
      <c r="Q6" s="219"/>
    </row>
    <row r="7" spans="1:17" x14ac:dyDescent="0.25">
      <c r="A7" s="321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2"/>
      <c r="I7" s="364"/>
      <c r="J7" s="324"/>
    </row>
    <row r="8" spans="1:17" x14ac:dyDescent="0.25">
      <c r="A8" s="98">
        <v>42778</v>
      </c>
      <c r="B8" s="262">
        <v>170112175</v>
      </c>
      <c r="C8" s="263">
        <v>49</v>
      </c>
      <c r="D8" s="264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2"/>
      <c r="C9" s="263"/>
      <c r="D9" s="265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2">
        <v>170113520</v>
      </c>
      <c r="C10" s="263">
        <v>46</v>
      </c>
      <c r="D10" s="265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2"/>
      <c r="C11" s="263"/>
      <c r="D11" s="265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2"/>
      <c r="C12" s="263"/>
      <c r="D12" s="265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95</v>
      </c>
      <c r="D30" s="225">
        <f>SUM(D8:D29)</f>
        <v>7330100</v>
      </c>
      <c r="E30" s="224" t="s">
        <v>11</v>
      </c>
      <c r="F30" s="233">
        <f>SUM(F8:F29)</f>
        <v>37</v>
      </c>
      <c r="G30" s="225">
        <f>SUM(G8:G29)</f>
        <v>644613</v>
      </c>
      <c r="H30" s="233">
        <f>SUM(H8:H29)</f>
        <v>0</v>
      </c>
      <c r="I30" s="233">
        <f>SUM(I8:I29)</f>
        <v>6481200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18" t="s">
        <v>12</v>
      </c>
      <c r="H32" s="318"/>
      <c r="I32" s="237"/>
      <c r="J32" s="228">
        <f>SUM(D8:D29)</f>
        <v>7330100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18" t="s">
        <v>13</v>
      </c>
      <c r="H33" s="318"/>
      <c r="I33" s="238"/>
      <c r="J33" s="228">
        <f>SUM(G8:G29)</f>
        <v>644613</v>
      </c>
    </row>
    <row r="34" spans="1:10" x14ac:dyDescent="0.25">
      <c r="A34" s="229"/>
      <c r="B34" s="238"/>
      <c r="C34" s="241"/>
      <c r="D34" s="237"/>
      <c r="E34" s="238"/>
      <c r="F34" s="241"/>
      <c r="G34" s="318" t="s">
        <v>14</v>
      </c>
      <c r="H34" s="318"/>
      <c r="I34" s="230"/>
      <c r="J34" s="230">
        <f>J32-J33</f>
        <v>6685487</v>
      </c>
    </row>
    <row r="35" spans="1:10" x14ac:dyDescent="0.25">
      <c r="A35" s="236"/>
      <c r="B35" s="231"/>
      <c r="C35" s="241"/>
      <c r="D35" s="232"/>
      <c r="E35" s="238"/>
      <c r="F35" s="241"/>
      <c r="G35" s="318" t="s">
        <v>15</v>
      </c>
      <c r="H35" s="318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18" t="s">
        <v>16</v>
      </c>
      <c r="H36" s="318"/>
      <c r="I36" s="238"/>
      <c r="J36" s="228">
        <f>J34+J35</f>
        <v>6685487</v>
      </c>
    </row>
    <row r="37" spans="1:10" x14ac:dyDescent="0.25">
      <c r="A37" s="236"/>
      <c r="B37" s="231"/>
      <c r="C37" s="241"/>
      <c r="D37" s="232"/>
      <c r="E37" s="238"/>
      <c r="F37" s="241"/>
      <c r="G37" s="318" t="s">
        <v>5</v>
      </c>
      <c r="H37" s="318"/>
      <c r="I37" s="238"/>
      <c r="J37" s="228">
        <f>SUM(I8:I29)</f>
        <v>6481200</v>
      </c>
    </row>
    <row r="38" spans="1:10" x14ac:dyDescent="0.25">
      <c r="A38" s="236"/>
      <c r="B38" s="231"/>
      <c r="C38" s="241"/>
      <c r="D38" s="232"/>
      <c r="E38" s="238"/>
      <c r="F38" s="241"/>
      <c r="G38" s="318" t="s">
        <v>32</v>
      </c>
      <c r="H38" s="318"/>
      <c r="I38" s="235" t="str">
        <f>IF(J38&gt;0,"SALDO",IF(J38&lt;0,"PIUTANG",IF(J38=0,"LUNAS")))</f>
        <v>PIUTANG</v>
      </c>
      <c r="J38" s="228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19" t="s">
        <v>22</v>
      </c>
      <c r="G1" s="319"/>
      <c r="H1" s="319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19" t="s">
        <v>21</v>
      </c>
      <c r="G2" s="319"/>
      <c r="H2" s="319"/>
      <c r="I2" s="21">
        <f>J72*-1</f>
        <v>0</v>
      </c>
    </row>
    <row r="4" spans="1:10" ht="19.5" x14ac:dyDescent="0.25">
      <c r="A4" s="320"/>
      <c r="B4" s="320"/>
      <c r="C4" s="320"/>
      <c r="D4" s="320"/>
      <c r="E4" s="320"/>
      <c r="F4" s="320"/>
      <c r="G4" s="320"/>
      <c r="H4" s="320"/>
      <c r="I4" s="320"/>
      <c r="J4" s="320"/>
    </row>
    <row r="5" spans="1:10" x14ac:dyDescent="0.25">
      <c r="A5" s="321" t="s">
        <v>2</v>
      </c>
      <c r="B5" s="322" t="s">
        <v>3</v>
      </c>
      <c r="C5" s="322"/>
      <c r="D5" s="322"/>
      <c r="E5" s="322"/>
      <c r="F5" s="322"/>
      <c r="G5" s="322"/>
      <c r="H5" s="372" t="s">
        <v>4</v>
      </c>
      <c r="I5" s="370" t="s">
        <v>5</v>
      </c>
      <c r="J5" s="371" t="s">
        <v>6</v>
      </c>
    </row>
    <row r="6" spans="1:10" x14ac:dyDescent="0.25">
      <c r="A6" s="321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73"/>
      <c r="I6" s="370"/>
      <c r="J6" s="371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67" t="s">
        <v>12</v>
      </c>
      <c r="H66" s="367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67" t="s">
        <v>13</v>
      </c>
      <c r="H67" s="367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67" t="s">
        <v>14</v>
      </c>
      <c r="H68" s="367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67" t="s">
        <v>15</v>
      </c>
      <c r="H69" s="367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67" t="s">
        <v>16</v>
      </c>
      <c r="H70" s="367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67" t="s">
        <v>5</v>
      </c>
      <c r="H71" s="367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67" t="s">
        <v>32</v>
      </c>
      <c r="H72" s="367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19" t="s">
        <v>22</v>
      </c>
      <c r="G1" s="319"/>
      <c r="H1" s="319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J40*-1</f>
        <v>0</v>
      </c>
      <c r="J2" s="20"/>
    </row>
    <row r="4" spans="1:15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5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1" t="s">
        <v>6</v>
      </c>
    </row>
    <row r="6" spans="1:15" x14ac:dyDescent="0.25">
      <c r="A6" s="339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46"/>
      <c r="I6" s="344"/>
      <c r="J6" s="332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18" t="s">
        <v>12</v>
      </c>
      <c r="H34" s="318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18" t="s">
        <v>13</v>
      </c>
      <c r="H35" s="318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18" t="s">
        <v>14</v>
      </c>
      <c r="H36" s="318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18" t="s">
        <v>15</v>
      </c>
      <c r="H37" s="318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18" t="s">
        <v>16</v>
      </c>
      <c r="H38" s="318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18" t="s">
        <v>5</v>
      </c>
      <c r="H39" s="318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18" t="s">
        <v>32</v>
      </c>
      <c r="H40" s="318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19" t="s">
        <v>22</v>
      </c>
      <c r="G1" s="319"/>
      <c r="H1" s="319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19" t="s">
        <v>21</v>
      </c>
      <c r="G2" s="319"/>
      <c r="H2" s="319"/>
      <c r="I2" s="21">
        <f>J71*-1</f>
        <v>12110891</v>
      </c>
    </row>
    <row r="4" spans="1:10" ht="19.5" x14ac:dyDescent="0.25">
      <c r="A4" s="320"/>
      <c r="B4" s="320"/>
      <c r="C4" s="320"/>
      <c r="D4" s="320"/>
      <c r="E4" s="320"/>
      <c r="F4" s="320"/>
      <c r="G4" s="320"/>
      <c r="H4" s="320"/>
      <c r="I4" s="320"/>
      <c r="J4" s="320"/>
    </row>
    <row r="5" spans="1:10" x14ac:dyDescent="0.25">
      <c r="A5" s="321" t="s">
        <v>2</v>
      </c>
      <c r="B5" s="322" t="s">
        <v>3</v>
      </c>
      <c r="C5" s="322"/>
      <c r="D5" s="322"/>
      <c r="E5" s="322"/>
      <c r="F5" s="322"/>
      <c r="G5" s="322"/>
      <c r="H5" s="372" t="s">
        <v>4</v>
      </c>
      <c r="I5" s="370" t="s">
        <v>5</v>
      </c>
      <c r="J5" s="371" t="s">
        <v>6</v>
      </c>
    </row>
    <row r="6" spans="1:10" x14ac:dyDescent="0.25">
      <c r="A6" s="321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73"/>
      <c r="I6" s="370"/>
      <c r="J6" s="371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67" t="s">
        <v>12</v>
      </c>
      <c r="H65" s="367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67" t="s">
        <v>13</v>
      </c>
      <c r="H66" s="367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67" t="s">
        <v>14</v>
      </c>
      <c r="H67" s="367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67" t="s">
        <v>15</v>
      </c>
      <c r="H68" s="367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67" t="s">
        <v>16</v>
      </c>
      <c r="H69" s="367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67" t="s">
        <v>5</v>
      </c>
      <c r="H70" s="367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67" t="s">
        <v>32</v>
      </c>
      <c r="H71" s="367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P268"/>
  <sheetViews>
    <sheetView workbookViewId="0">
      <pane ySplit="6" topLeftCell="A247" activePane="bottomLeft" state="frozen"/>
      <selection pane="bottomLeft" activeCell="G254" sqref="G254"/>
    </sheetView>
  </sheetViews>
  <sheetFormatPr defaultRowHeight="15" x14ac:dyDescent="0.25"/>
  <cols>
    <col min="1" max="1" width="9.140625" style="234" customWidth="1"/>
    <col min="2" max="2" width="11.85546875" style="234" bestFit="1" customWidth="1"/>
    <col min="3" max="3" width="7.7109375" style="223" customWidth="1"/>
    <col min="4" max="4" width="14.28515625" style="234" customWidth="1"/>
    <col min="5" max="5" width="10.28515625" style="234" customWidth="1"/>
    <col min="6" max="6" width="7" style="223" bestFit="1" customWidth="1"/>
    <col min="7" max="7" width="12.85546875" style="234" customWidth="1"/>
    <col min="8" max="8" width="11.7109375" style="234" customWidth="1"/>
    <col min="9" max="9" width="15.28515625" style="219" customWidth="1"/>
    <col min="10" max="10" width="16.7109375" style="234" customWidth="1"/>
    <col min="11" max="11" width="9.140625" style="219"/>
    <col min="12" max="12" width="11.7109375" style="219" bestFit="1" customWidth="1"/>
    <col min="13" max="13" width="12.5703125" style="219" bestFit="1" customWidth="1"/>
    <col min="14" max="14" width="9.28515625" style="219" bestFit="1" customWidth="1"/>
    <col min="15" max="15" width="10.5703125" style="219" bestFit="1" customWidth="1"/>
    <col min="16" max="16" width="9.140625" style="219"/>
    <col min="17" max="16384" width="9.140625" style="234"/>
  </cols>
  <sheetData>
    <row r="1" spans="1:16" x14ac:dyDescent="0.25">
      <c r="A1" s="218" t="s">
        <v>0</v>
      </c>
      <c r="B1" s="218"/>
      <c r="C1" s="222" t="s">
        <v>64</v>
      </c>
      <c r="D1" s="218"/>
      <c r="E1" s="218"/>
      <c r="F1" s="319" t="s">
        <v>22</v>
      </c>
      <c r="G1" s="319"/>
      <c r="H1" s="319"/>
      <c r="I1" s="220" t="s">
        <v>27</v>
      </c>
      <c r="J1" s="218"/>
      <c r="L1" s="219">
        <f>SUM(D30:D35)</f>
        <v>3437088</v>
      </c>
    </row>
    <row r="2" spans="1:16" x14ac:dyDescent="0.25">
      <c r="A2" s="218" t="s">
        <v>1</v>
      </c>
      <c r="B2" s="218"/>
      <c r="C2" s="222" t="s">
        <v>19</v>
      </c>
      <c r="D2" s="218"/>
      <c r="E2" s="218"/>
      <c r="F2" s="319" t="s">
        <v>21</v>
      </c>
      <c r="G2" s="319"/>
      <c r="H2" s="319"/>
      <c r="I2" s="220">
        <f>J267*-1</f>
        <v>2248488</v>
      </c>
      <c r="J2" s="218"/>
      <c r="L2" s="219">
        <f>SUM(G30:G35)</f>
        <v>414838</v>
      </c>
    </row>
    <row r="3" spans="1:16" x14ac:dyDescent="0.25">
      <c r="L3" s="219">
        <f>L1-L2</f>
        <v>3022250</v>
      </c>
    </row>
    <row r="4" spans="1:16" ht="19.5" x14ac:dyDescent="0.25">
      <c r="A4" s="335"/>
      <c r="B4" s="336"/>
      <c r="C4" s="336"/>
      <c r="D4" s="336"/>
      <c r="E4" s="336"/>
      <c r="F4" s="336"/>
      <c r="G4" s="336"/>
      <c r="H4" s="336"/>
      <c r="I4" s="336"/>
      <c r="J4" s="337"/>
    </row>
    <row r="5" spans="1:16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27" t="s">
        <v>4</v>
      </c>
      <c r="I5" s="343" t="s">
        <v>5</v>
      </c>
      <c r="J5" s="331" t="s">
        <v>6</v>
      </c>
    </row>
    <row r="6" spans="1:16" x14ac:dyDescent="0.25">
      <c r="A6" s="339"/>
      <c r="B6" s="310" t="s">
        <v>7</v>
      </c>
      <c r="C6" s="312" t="s">
        <v>8</v>
      </c>
      <c r="D6" s="311" t="s">
        <v>9</v>
      </c>
      <c r="E6" s="310" t="s">
        <v>10</v>
      </c>
      <c r="F6" s="312" t="s">
        <v>8</v>
      </c>
      <c r="G6" s="311" t="s">
        <v>9</v>
      </c>
      <c r="H6" s="328"/>
      <c r="I6" s="344"/>
      <c r="J6" s="332"/>
    </row>
    <row r="7" spans="1:16" x14ac:dyDescent="0.25">
      <c r="A7" s="242">
        <v>43126</v>
      </c>
      <c r="B7" s="243">
        <v>180152392</v>
      </c>
      <c r="C7" s="248">
        <v>4</v>
      </c>
      <c r="D7" s="247">
        <v>300650</v>
      </c>
      <c r="E7" s="245">
        <v>180040057</v>
      </c>
      <c r="F7" s="248">
        <v>3</v>
      </c>
      <c r="G7" s="247">
        <v>285950</v>
      </c>
      <c r="H7" s="245"/>
      <c r="I7" s="246"/>
      <c r="J7" s="247"/>
      <c r="K7" s="234"/>
      <c r="L7" s="234"/>
      <c r="M7" s="234"/>
      <c r="N7" s="234"/>
      <c r="O7" s="234"/>
      <c r="P7" s="234"/>
    </row>
    <row r="8" spans="1:16" x14ac:dyDescent="0.25">
      <c r="A8" s="242">
        <v>43126</v>
      </c>
      <c r="B8" s="243">
        <v>180152407</v>
      </c>
      <c r="C8" s="248">
        <v>4</v>
      </c>
      <c r="D8" s="247">
        <v>405213</v>
      </c>
      <c r="E8" s="245"/>
      <c r="F8" s="248"/>
      <c r="G8" s="247"/>
      <c r="H8" s="245"/>
      <c r="I8" s="246"/>
      <c r="J8" s="247"/>
      <c r="K8" s="234"/>
      <c r="L8" s="234"/>
      <c r="M8" s="234"/>
      <c r="N8" s="234"/>
      <c r="O8" s="234"/>
      <c r="P8" s="234"/>
    </row>
    <row r="9" spans="1:16" x14ac:dyDescent="0.25">
      <c r="A9" s="242">
        <v>43126</v>
      </c>
      <c r="B9" s="243">
        <v>180152415</v>
      </c>
      <c r="C9" s="248">
        <v>4</v>
      </c>
      <c r="D9" s="247">
        <v>286038</v>
      </c>
      <c r="E9" s="245"/>
      <c r="F9" s="248"/>
      <c r="G9" s="247"/>
      <c r="H9" s="245"/>
      <c r="I9" s="246"/>
      <c r="J9" s="247"/>
      <c r="K9" s="234"/>
      <c r="L9" s="234"/>
      <c r="M9" s="234"/>
      <c r="N9" s="234"/>
      <c r="O9" s="234"/>
      <c r="P9" s="234"/>
    </row>
    <row r="10" spans="1:16" x14ac:dyDescent="0.25">
      <c r="A10" s="242">
        <v>43126</v>
      </c>
      <c r="B10" s="243">
        <v>180152442</v>
      </c>
      <c r="C10" s="248">
        <v>1</v>
      </c>
      <c r="D10" s="247">
        <v>102900</v>
      </c>
      <c r="E10" s="245"/>
      <c r="F10" s="248"/>
      <c r="G10" s="247"/>
      <c r="H10" s="245"/>
      <c r="I10" s="246">
        <v>808851</v>
      </c>
      <c r="J10" s="247" t="s">
        <v>17</v>
      </c>
      <c r="K10" s="234"/>
      <c r="L10" s="234"/>
      <c r="M10" s="234"/>
      <c r="N10" s="234"/>
      <c r="O10" s="234"/>
      <c r="P10" s="234"/>
    </row>
    <row r="11" spans="1:16" x14ac:dyDescent="0.25">
      <c r="A11" s="242">
        <v>43127</v>
      </c>
      <c r="B11" s="243">
        <v>180152473</v>
      </c>
      <c r="C11" s="248">
        <v>2</v>
      </c>
      <c r="D11" s="247">
        <v>133700</v>
      </c>
      <c r="E11" s="245">
        <v>180040072</v>
      </c>
      <c r="F11" s="248">
        <v>4</v>
      </c>
      <c r="G11" s="247">
        <v>465325</v>
      </c>
      <c r="H11" s="245"/>
      <c r="I11" s="246"/>
      <c r="J11" s="247"/>
      <c r="K11" s="234"/>
      <c r="L11" s="234"/>
      <c r="M11" s="234"/>
      <c r="N11" s="234"/>
      <c r="O11" s="234"/>
      <c r="P11" s="234"/>
    </row>
    <row r="12" spans="1:16" x14ac:dyDescent="0.25">
      <c r="A12" s="242">
        <v>43127</v>
      </c>
      <c r="B12" s="243">
        <v>180152497</v>
      </c>
      <c r="C12" s="248">
        <v>3</v>
      </c>
      <c r="D12" s="247">
        <v>283500</v>
      </c>
      <c r="E12" s="245"/>
      <c r="F12" s="248"/>
      <c r="G12" s="247"/>
      <c r="H12" s="245"/>
      <c r="I12" s="246"/>
      <c r="J12" s="247"/>
      <c r="K12" s="234"/>
      <c r="L12" s="234"/>
      <c r="M12" s="234"/>
      <c r="N12" s="234"/>
      <c r="O12" s="234"/>
      <c r="P12" s="234"/>
    </row>
    <row r="13" spans="1:16" x14ac:dyDescent="0.25">
      <c r="A13" s="242">
        <v>43127</v>
      </c>
      <c r="B13" s="243">
        <v>180152498</v>
      </c>
      <c r="C13" s="248">
        <v>2</v>
      </c>
      <c r="D13" s="247">
        <v>88550</v>
      </c>
      <c r="E13" s="245"/>
      <c r="F13" s="248"/>
      <c r="G13" s="247"/>
      <c r="H13" s="245"/>
      <c r="I13" s="246">
        <v>40425</v>
      </c>
      <c r="J13" s="247" t="s">
        <v>17</v>
      </c>
      <c r="K13" s="234"/>
      <c r="L13" s="234"/>
      <c r="M13" s="234"/>
      <c r="N13" s="234"/>
      <c r="O13" s="234"/>
      <c r="P13" s="234"/>
    </row>
    <row r="14" spans="1:16" x14ac:dyDescent="0.25">
      <c r="A14" s="242">
        <v>43129</v>
      </c>
      <c r="B14" s="243">
        <v>180152595</v>
      </c>
      <c r="C14" s="248">
        <v>15</v>
      </c>
      <c r="D14" s="247">
        <v>953138</v>
      </c>
      <c r="E14" s="245">
        <v>180040107</v>
      </c>
      <c r="F14" s="248">
        <v>5</v>
      </c>
      <c r="G14" s="247">
        <v>537688</v>
      </c>
      <c r="H14" s="245"/>
      <c r="I14" s="246"/>
      <c r="J14" s="247"/>
      <c r="K14" s="234"/>
      <c r="L14" s="234"/>
      <c r="M14" s="234"/>
      <c r="N14" s="234"/>
      <c r="O14" s="234"/>
      <c r="P14" s="234"/>
    </row>
    <row r="15" spans="1:16" x14ac:dyDescent="0.25">
      <c r="A15" s="242">
        <v>43129</v>
      </c>
      <c r="B15" s="243">
        <v>180152607</v>
      </c>
      <c r="C15" s="248">
        <v>11</v>
      </c>
      <c r="D15" s="247">
        <v>1313375</v>
      </c>
      <c r="E15" s="245"/>
      <c r="F15" s="248"/>
      <c r="G15" s="247"/>
      <c r="H15" s="245"/>
      <c r="I15" s="246"/>
      <c r="J15" s="247"/>
      <c r="K15" s="234"/>
      <c r="L15" s="234"/>
      <c r="M15" s="234"/>
      <c r="N15" s="234"/>
      <c r="O15" s="234"/>
      <c r="P15" s="234"/>
    </row>
    <row r="16" spans="1:16" x14ac:dyDescent="0.25">
      <c r="A16" s="242">
        <v>43129</v>
      </c>
      <c r="B16" s="243">
        <v>180152616</v>
      </c>
      <c r="C16" s="248">
        <v>2</v>
      </c>
      <c r="D16" s="247">
        <v>181038</v>
      </c>
      <c r="E16" s="245"/>
      <c r="F16" s="248"/>
      <c r="G16" s="247"/>
      <c r="H16" s="245"/>
      <c r="I16" s="246"/>
      <c r="J16" s="247"/>
      <c r="K16" s="234"/>
      <c r="L16" s="234"/>
      <c r="M16" s="234"/>
      <c r="N16" s="234"/>
      <c r="O16" s="234"/>
      <c r="P16" s="234"/>
    </row>
    <row r="17" spans="1:16" x14ac:dyDescent="0.25">
      <c r="A17" s="242">
        <v>43129</v>
      </c>
      <c r="B17" s="243">
        <v>180152644</v>
      </c>
      <c r="C17" s="248">
        <v>3</v>
      </c>
      <c r="D17" s="247">
        <v>238000</v>
      </c>
      <c r="E17" s="245"/>
      <c r="F17" s="248"/>
      <c r="G17" s="247"/>
      <c r="H17" s="245"/>
      <c r="I17" s="246">
        <v>2147863</v>
      </c>
      <c r="J17" s="247" t="s">
        <v>17</v>
      </c>
      <c r="K17" s="234"/>
      <c r="L17" s="234"/>
      <c r="M17" s="234"/>
      <c r="N17" s="234"/>
      <c r="O17" s="234"/>
      <c r="P17" s="234"/>
    </row>
    <row r="18" spans="1:16" x14ac:dyDescent="0.25">
      <c r="A18" s="242">
        <v>43130</v>
      </c>
      <c r="B18" s="243">
        <v>180152667</v>
      </c>
      <c r="C18" s="248">
        <v>6</v>
      </c>
      <c r="D18" s="247">
        <v>481425</v>
      </c>
      <c r="E18" s="245">
        <v>180040116</v>
      </c>
      <c r="F18" s="248">
        <v>4</v>
      </c>
      <c r="G18" s="247">
        <v>345975</v>
      </c>
      <c r="H18" s="245"/>
      <c r="I18" s="246"/>
      <c r="J18" s="247"/>
      <c r="K18" s="234"/>
      <c r="L18" s="234"/>
      <c r="M18" s="234"/>
      <c r="N18" s="234"/>
      <c r="O18" s="234"/>
      <c r="P18" s="234"/>
    </row>
    <row r="19" spans="1:16" x14ac:dyDescent="0.25">
      <c r="A19" s="242">
        <v>43130</v>
      </c>
      <c r="B19" s="243">
        <v>180152684</v>
      </c>
      <c r="C19" s="248">
        <v>9</v>
      </c>
      <c r="D19" s="247">
        <v>835275</v>
      </c>
      <c r="E19" s="245"/>
      <c r="F19" s="248"/>
      <c r="G19" s="247"/>
      <c r="H19" s="245"/>
      <c r="I19" s="246"/>
      <c r="J19" s="247"/>
      <c r="K19" s="234"/>
      <c r="L19" s="234"/>
      <c r="M19" s="234"/>
      <c r="N19" s="234"/>
      <c r="O19" s="234"/>
      <c r="P19" s="234"/>
    </row>
    <row r="20" spans="1:16" x14ac:dyDescent="0.25">
      <c r="A20" s="242">
        <v>43130</v>
      </c>
      <c r="B20" s="243">
        <v>180152690</v>
      </c>
      <c r="C20" s="248">
        <v>4</v>
      </c>
      <c r="D20" s="247">
        <v>385175</v>
      </c>
      <c r="E20" s="245"/>
      <c r="F20" s="248"/>
      <c r="G20" s="247"/>
      <c r="H20" s="245"/>
      <c r="I20" s="246"/>
      <c r="J20" s="247"/>
      <c r="K20" s="234"/>
      <c r="L20" s="234"/>
      <c r="M20" s="234"/>
      <c r="N20" s="234"/>
      <c r="O20" s="234"/>
      <c r="P20" s="234"/>
    </row>
    <row r="21" spans="1:16" x14ac:dyDescent="0.25">
      <c r="A21" s="242">
        <v>43130</v>
      </c>
      <c r="B21" s="243">
        <v>180152723</v>
      </c>
      <c r="C21" s="248">
        <v>3</v>
      </c>
      <c r="D21" s="247">
        <v>131425</v>
      </c>
      <c r="E21" s="245"/>
      <c r="F21" s="248"/>
      <c r="G21" s="247"/>
      <c r="H21" s="245"/>
      <c r="I21" s="246"/>
      <c r="J21" s="247"/>
      <c r="K21" s="234"/>
      <c r="L21" s="234"/>
      <c r="M21" s="234"/>
      <c r="N21" s="234"/>
      <c r="O21" s="234"/>
      <c r="P21" s="234"/>
    </row>
    <row r="22" spans="1:16" x14ac:dyDescent="0.25">
      <c r="A22" s="242">
        <v>43130</v>
      </c>
      <c r="B22" s="243">
        <v>180152725</v>
      </c>
      <c r="C22" s="248">
        <v>3</v>
      </c>
      <c r="D22" s="247">
        <v>325150</v>
      </c>
      <c r="E22" s="245"/>
      <c r="F22" s="248"/>
      <c r="G22" s="247"/>
      <c r="H22" s="245"/>
      <c r="I22" s="246">
        <v>1812475</v>
      </c>
      <c r="J22" s="247" t="s">
        <v>17</v>
      </c>
      <c r="K22" s="234"/>
      <c r="L22" s="234"/>
      <c r="M22" s="234"/>
      <c r="N22" s="234"/>
      <c r="O22" s="234"/>
      <c r="P22" s="234"/>
    </row>
    <row r="23" spans="1:16" x14ac:dyDescent="0.25">
      <c r="A23" s="242">
        <v>43131</v>
      </c>
      <c r="B23" s="243">
        <v>180152741</v>
      </c>
      <c r="C23" s="248">
        <v>13</v>
      </c>
      <c r="D23" s="247">
        <v>988050</v>
      </c>
      <c r="E23" s="245">
        <v>180040129</v>
      </c>
      <c r="F23" s="248">
        <v>9</v>
      </c>
      <c r="G23" s="247">
        <v>928113</v>
      </c>
      <c r="H23" s="245"/>
      <c r="I23" s="246"/>
      <c r="J23" s="247"/>
      <c r="K23" s="234"/>
      <c r="L23" s="234"/>
      <c r="M23" s="234"/>
      <c r="N23" s="234"/>
      <c r="O23" s="234"/>
      <c r="P23" s="234"/>
    </row>
    <row r="24" spans="1:16" x14ac:dyDescent="0.25">
      <c r="A24" s="242">
        <v>43131</v>
      </c>
      <c r="B24" s="243">
        <v>180152743</v>
      </c>
      <c r="C24" s="248">
        <v>1</v>
      </c>
      <c r="D24" s="247">
        <v>91963</v>
      </c>
      <c r="E24" s="245"/>
      <c r="F24" s="248"/>
      <c r="G24" s="247"/>
      <c r="H24" s="245"/>
      <c r="I24" s="246"/>
      <c r="J24" s="247"/>
      <c r="K24" s="234"/>
      <c r="L24" s="234"/>
      <c r="M24" s="234"/>
      <c r="N24" s="234"/>
      <c r="O24" s="234"/>
      <c r="P24" s="234"/>
    </row>
    <row r="25" spans="1:16" x14ac:dyDescent="0.25">
      <c r="A25" s="242">
        <v>43131</v>
      </c>
      <c r="B25" s="243">
        <v>180152764</v>
      </c>
      <c r="C25" s="248">
        <v>5</v>
      </c>
      <c r="D25" s="247">
        <v>527713</v>
      </c>
      <c r="E25" s="245"/>
      <c r="F25" s="248"/>
      <c r="G25" s="247"/>
      <c r="H25" s="245"/>
      <c r="I25" s="246"/>
      <c r="J25" s="247"/>
      <c r="K25" s="234"/>
      <c r="L25" s="234"/>
      <c r="M25" s="234"/>
      <c r="N25" s="234"/>
      <c r="O25" s="234"/>
      <c r="P25" s="234"/>
    </row>
    <row r="26" spans="1:16" x14ac:dyDescent="0.25">
      <c r="A26" s="242">
        <v>43131</v>
      </c>
      <c r="B26" s="243">
        <v>180152770</v>
      </c>
      <c r="C26" s="248">
        <v>3</v>
      </c>
      <c r="D26" s="247">
        <v>236688</v>
      </c>
      <c r="E26" s="245"/>
      <c r="F26" s="248"/>
      <c r="G26" s="247"/>
      <c r="H26" s="245"/>
      <c r="I26" s="246"/>
      <c r="J26" s="247"/>
      <c r="K26" s="234"/>
      <c r="L26" s="234"/>
      <c r="M26" s="234"/>
      <c r="N26" s="234"/>
      <c r="O26" s="234"/>
      <c r="P26" s="234"/>
    </row>
    <row r="27" spans="1:16" x14ac:dyDescent="0.25">
      <c r="A27" s="242">
        <v>43131</v>
      </c>
      <c r="B27" s="243">
        <v>180152792</v>
      </c>
      <c r="C27" s="248">
        <v>1</v>
      </c>
      <c r="D27" s="247">
        <v>91963</v>
      </c>
      <c r="E27" s="245"/>
      <c r="F27" s="248"/>
      <c r="G27" s="247"/>
      <c r="H27" s="245"/>
      <c r="I27" s="246"/>
      <c r="J27" s="247"/>
      <c r="K27" s="234"/>
      <c r="L27" s="234"/>
      <c r="M27" s="234"/>
      <c r="N27" s="234"/>
      <c r="O27" s="234"/>
      <c r="P27" s="234"/>
    </row>
    <row r="28" spans="1:16" x14ac:dyDescent="0.25">
      <c r="A28" s="242">
        <v>43131</v>
      </c>
      <c r="B28" s="243">
        <v>180152797</v>
      </c>
      <c r="C28" s="248">
        <v>3</v>
      </c>
      <c r="D28" s="247">
        <v>466988</v>
      </c>
      <c r="E28" s="245"/>
      <c r="F28" s="248"/>
      <c r="G28" s="247"/>
      <c r="H28" s="245"/>
      <c r="I28" s="246"/>
      <c r="J28" s="247"/>
      <c r="K28" s="234"/>
      <c r="L28" s="234"/>
      <c r="M28" s="234"/>
      <c r="N28" s="234"/>
      <c r="O28" s="234"/>
      <c r="P28" s="234"/>
    </row>
    <row r="29" spans="1:16" x14ac:dyDescent="0.25">
      <c r="A29" s="242">
        <v>43131</v>
      </c>
      <c r="B29" s="243">
        <v>180152798</v>
      </c>
      <c r="C29" s="248">
        <v>2</v>
      </c>
      <c r="D29" s="247">
        <v>185675</v>
      </c>
      <c r="E29" s="245"/>
      <c r="F29" s="248"/>
      <c r="G29" s="247"/>
      <c r="H29" s="245"/>
      <c r="I29" s="246">
        <v>1660927</v>
      </c>
      <c r="J29" s="247" t="s">
        <v>17</v>
      </c>
      <c r="K29" s="234"/>
      <c r="L29" s="234"/>
      <c r="M29" s="234"/>
      <c r="N29" s="234"/>
      <c r="O29" s="234"/>
      <c r="P29" s="234"/>
    </row>
    <row r="30" spans="1:16" x14ac:dyDescent="0.25">
      <c r="A30" s="242">
        <v>43132</v>
      </c>
      <c r="B30" s="243">
        <v>180152814</v>
      </c>
      <c r="C30" s="248">
        <v>9</v>
      </c>
      <c r="D30" s="247">
        <v>868350</v>
      </c>
      <c r="E30" s="245">
        <v>180040141</v>
      </c>
      <c r="F30" s="248">
        <v>2</v>
      </c>
      <c r="G30" s="247">
        <v>195738</v>
      </c>
      <c r="H30" s="245"/>
      <c r="I30" s="246"/>
      <c r="J30" s="247"/>
      <c r="K30" s="234"/>
      <c r="L30" s="234"/>
      <c r="M30" s="234"/>
      <c r="N30" s="234"/>
      <c r="O30" s="234"/>
      <c r="P30" s="234"/>
    </row>
    <row r="31" spans="1:16" x14ac:dyDescent="0.25">
      <c r="A31" s="242">
        <v>43132</v>
      </c>
      <c r="B31" s="243">
        <v>180152817</v>
      </c>
      <c r="C31" s="248">
        <v>12</v>
      </c>
      <c r="D31" s="247">
        <v>826788</v>
      </c>
      <c r="E31" s="245"/>
      <c r="F31" s="248"/>
      <c r="G31" s="247"/>
      <c r="H31" s="245"/>
      <c r="I31" s="246"/>
      <c r="J31" s="247"/>
      <c r="K31" s="234"/>
      <c r="L31" s="234"/>
      <c r="M31" s="234"/>
      <c r="N31" s="234"/>
      <c r="O31" s="234"/>
      <c r="P31" s="234"/>
    </row>
    <row r="32" spans="1:16" x14ac:dyDescent="0.25">
      <c r="A32" s="242">
        <v>43132</v>
      </c>
      <c r="B32" s="243">
        <v>180152840</v>
      </c>
      <c r="C32" s="248">
        <v>4</v>
      </c>
      <c r="D32" s="247">
        <v>378525</v>
      </c>
      <c r="E32" s="245"/>
      <c r="F32" s="248"/>
      <c r="G32" s="247"/>
      <c r="H32" s="245"/>
      <c r="I32" s="246"/>
      <c r="J32" s="247"/>
      <c r="K32" s="234"/>
      <c r="L32" s="234"/>
      <c r="M32" s="234"/>
      <c r="N32" s="234"/>
      <c r="O32" s="234"/>
      <c r="P32" s="234"/>
    </row>
    <row r="33" spans="1:16" x14ac:dyDescent="0.25">
      <c r="A33" s="242">
        <v>43132</v>
      </c>
      <c r="B33" s="243">
        <v>180152865</v>
      </c>
      <c r="C33" s="248">
        <v>2</v>
      </c>
      <c r="D33" s="247">
        <v>134225</v>
      </c>
      <c r="E33" s="245"/>
      <c r="F33" s="248"/>
      <c r="G33" s="247"/>
      <c r="H33" s="245"/>
      <c r="I33" s="246"/>
      <c r="J33" s="247"/>
      <c r="K33" s="234"/>
      <c r="L33" s="234"/>
      <c r="M33" s="234"/>
      <c r="N33" s="234"/>
      <c r="O33" s="234"/>
      <c r="P33" s="234"/>
    </row>
    <row r="34" spans="1:16" x14ac:dyDescent="0.25">
      <c r="A34" s="242">
        <v>43132</v>
      </c>
      <c r="B34" s="243">
        <v>180152871</v>
      </c>
      <c r="C34" s="248">
        <v>3</v>
      </c>
      <c r="D34" s="247">
        <v>350175</v>
      </c>
      <c r="E34" s="245"/>
      <c r="F34" s="248"/>
      <c r="G34" s="247"/>
      <c r="H34" s="245"/>
      <c r="I34" s="246">
        <v>2362325</v>
      </c>
      <c r="J34" s="247" t="s">
        <v>17</v>
      </c>
      <c r="K34" s="234"/>
      <c r="L34" s="234"/>
      <c r="M34" s="234"/>
      <c r="N34" s="234"/>
      <c r="O34" s="234"/>
      <c r="P34" s="234"/>
    </row>
    <row r="35" spans="1:16" x14ac:dyDescent="0.25">
      <c r="A35" s="242">
        <v>43133</v>
      </c>
      <c r="B35" s="243">
        <v>180152888</v>
      </c>
      <c r="C35" s="248">
        <v>12</v>
      </c>
      <c r="D35" s="247">
        <v>879025</v>
      </c>
      <c r="E35" s="245">
        <v>180040159</v>
      </c>
      <c r="F35" s="248">
        <v>2</v>
      </c>
      <c r="G35" s="247">
        <v>219100</v>
      </c>
      <c r="H35" s="245"/>
      <c r="I35" s="246"/>
      <c r="J35" s="247"/>
      <c r="K35" s="234"/>
      <c r="L35" s="234"/>
      <c r="M35" s="234"/>
      <c r="N35" s="234"/>
      <c r="O35" s="234"/>
      <c r="P35" s="234"/>
    </row>
    <row r="36" spans="1:16" x14ac:dyDescent="0.25">
      <c r="A36" s="242">
        <v>43133</v>
      </c>
      <c r="B36" s="243">
        <v>180152914</v>
      </c>
      <c r="C36" s="248">
        <v>7</v>
      </c>
      <c r="D36" s="247">
        <v>667888</v>
      </c>
      <c r="E36" s="245"/>
      <c r="F36" s="248"/>
      <c r="G36" s="247"/>
      <c r="H36" s="245"/>
      <c r="I36" s="246"/>
      <c r="J36" s="247"/>
      <c r="K36" s="234"/>
      <c r="L36" s="234"/>
      <c r="M36" s="234"/>
      <c r="N36" s="234"/>
      <c r="O36" s="234"/>
      <c r="P36" s="234"/>
    </row>
    <row r="37" spans="1:16" x14ac:dyDescent="0.25">
      <c r="A37" s="242">
        <v>43133</v>
      </c>
      <c r="B37" s="243">
        <v>180152927</v>
      </c>
      <c r="C37" s="248">
        <v>5</v>
      </c>
      <c r="D37" s="247">
        <v>403725</v>
      </c>
      <c r="E37" s="245"/>
      <c r="F37" s="248"/>
      <c r="G37" s="247"/>
      <c r="H37" s="245"/>
      <c r="I37" s="246"/>
      <c r="J37" s="247"/>
      <c r="K37" s="234"/>
      <c r="L37" s="234"/>
      <c r="M37" s="234"/>
      <c r="N37" s="234"/>
      <c r="O37" s="234"/>
      <c r="P37" s="234"/>
    </row>
    <row r="38" spans="1:16" x14ac:dyDescent="0.25">
      <c r="A38" s="242">
        <v>43133</v>
      </c>
      <c r="B38" s="243">
        <v>180152937</v>
      </c>
      <c r="C38" s="248">
        <v>4</v>
      </c>
      <c r="D38" s="247">
        <v>343613</v>
      </c>
      <c r="E38" s="245"/>
      <c r="F38" s="248"/>
      <c r="G38" s="247"/>
      <c r="H38" s="245"/>
      <c r="I38" s="246"/>
      <c r="J38" s="247"/>
      <c r="K38" s="234"/>
      <c r="L38" s="234"/>
      <c r="M38" s="234"/>
      <c r="N38" s="234"/>
      <c r="O38" s="234"/>
      <c r="P38" s="234"/>
    </row>
    <row r="39" spans="1:16" x14ac:dyDescent="0.25">
      <c r="A39" s="242">
        <v>43133</v>
      </c>
      <c r="B39" s="243">
        <v>180152946</v>
      </c>
      <c r="C39" s="248">
        <v>1</v>
      </c>
      <c r="D39" s="247">
        <v>112000</v>
      </c>
      <c r="E39" s="245"/>
      <c r="F39" s="248"/>
      <c r="G39" s="247"/>
      <c r="H39" s="245"/>
      <c r="I39" s="246">
        <v>2187151</v>
      </c>
      <c r="J39" s="247" t="s">
        <v>17</v>
      </c>
      <c r="K39" s="234"/>
      <c r="L39" s="234"/>
      <c r="M39" s="234"/>
      <c r="N39" s="234"/>
      <c r="O39" s="234"/>
      <c r="P39" s="234"/>
    </row>
    <row r="40" spans="1:16" x14ac:dyDescent="0.25">
      <c r="A40" s="242">
        <v>43134</v>
      </c>
      <c r="B40" s="243">
        <v>180152889</v>
      </c>
      <c r="C40" s="248">
        <v>12</v>
      </c>
      <c r="D40" s="247">
        <v>676200</v>
      </c>
      <c r="E40" s="245">
        <v>180040171</v>
      </c>
      <c r="F40" s="248">
        <v>6</v>
      </c>
      <c r="G40" s="247">
        <v>788725</v>
      </c>
      <c r="H40" s="245"/>
      <c r="I40" s="246"/>
      <c r="J40" s="247"/>
      <c r="K40" s="234"/>
      <c r="L40" s="234"/>
      <c r="M40" s="234"/>
      <c r="N40" s="234"/>
      <c r="O40" s="234"/>
      <c r="P40" s="234"/>
    </row>
    <row r="41" spans="1:16" x14ac:dyDescent="0.25">
      <c r="A41" s="242">
        <v>43134</v>
      </c>
      <c r="B41" s="243">
        <v>180152998</v>
      </c>
      <c r="C41" s="248">
        <v>1</v>
      </c>
      <c r="D41" s="247">
        <v>98613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</row>
    <row r="42" spans="1:16" x14ac:dyDescent="0.25">
      <c r="A42" s="242">
        <v>43134</v>
      </c>
      <c r="B42" s="243">
        <v>180153021</v>
      </c>
      <c r="C42" s="248">
        <v>11</v>
      </c>
      <c r="D42" s="247">
        <v>1009225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</row>
    <row r="43" spans="1:16" x14ac:dyDescent="0.25">
      <c r="A43" s="242">
        <v>43134</v>
      </c>
      <c r="B43" s="243">
        <v>180153038</v>
      </c>
      <c r="C43" s="248">
        <v>1</v>
      </c>
      <c r="D43" s="247">
        <v>105963</v>
      </c>
      <c r="E43" s="245"/>
      <c r="F43" s="248"/>
      <c r="G43" s="247"/>
      <c r="H43" s="245"/>
      <c r="I43" s="246">
        <v>1101276</v>
      </c>
      <c r="J43" s="247" t="s">
        <v>17</v>
      </c>
      <c r="K43" s="234"/>
      <c r="L43" s="234"/>
      <c r="M43" s="234"/>
      <c r="N43" s="234"/>
      <c r="O43" s="234"/>
      <c r="P43" s="234"/>
    </row>
    <row r="44" spans="1:16" x14ac:dyDescent="0.25">
      <c r="A44" s="242">
        <v>43136</v>
      </c>
      <c r="B44" s="243">
        <v>180153129</v>
      </c>
      <c r="C44" s="248">
        <v>11</v>
      </c>
      <c r="D44" s="247">
        <v>1022613</v>
      </c>
      <c r="E44" s="245">
        <v>180040200</v>
      </c>
      <c r="F44" s="248">
        <v>4</v>
      </c>
      <c r="G44" s="247">
        <v>374150</v>
      </c>
      <c r="H44" s="245"/>
      <c r="I44" s="246"/>
      <c r="J44" s="247"/>
      <c r="K44" s="234"/>
      <c r="L44" s="234"/>
      <c r="M44" s="234"/>
      <c r="N44" s="234"/>
      <c r="O44" s="234"/>
      <c r="P44" s="234"/>
    </row>
    <row r="45" spans="1:16" x14ac:dyDescent="0.25">
      <c r="A45" s="242">
        <v>43136</v>
      </c>
      <c r="B45" s="243">
        <v>180153147</v>
      </c>
      <c r="C45" s="248">
        <v>23</v>
      </c>
      <c r="D45" s="247">
        <v>2483600</v>
      </c>
      <c r="E45" s="245"/>
      <c r="F45" s="248"/>
      <c r="G45" s="247"/>
      <c r="H45" s="245"/>
      <c r="I45" s="246"/>
      <c r="J45" s="247"/>
      <c r="K45" s="234"/>
      <c r="L45" s="234"/>
      <c r="M45" s="234"/>
      <c r="N45" s="234"/>
      <c r="O45" s="234"/>
      <c r="P45" s="234"/>
    </row>
    <row r="46" spans="1:16" x14ac:dyDescent="0.25">
      <c r="A46" s="242">
        <v>43136</v>
      </c>
      <c r="B46" s="243">
        <v>180153164</v>
      </c>
      <c r="C46" s="248">
        <v>2</v>
      </c>
      <c r="D46" s="247">
        <v>202738</v>
      </c>
      <c r="E46" s="245"/>
      <c r="F46" s="248"/>
      <c r="G46" s="247"/>
      <c r="H46" s="245"/>
      <c r="I46" s="246"/>
      <c r="J46" s="247"/>
      <c r="K46" s="234"/>
      <c r="L46" s="234"/>
      <c r="M46" s="234"/>
      <c r="N46" s="234"/>
      <c r="O46" s="234"/>
      <c r="P46" s="234"/>
    </row>
    <row r="47" spans="1:16" x14ac:dyDescent="0.25">
      <c r="A47" s="242">
        <v>43136</v>
      </c>
      <c r="B47" s="243">
        <v>180153193</v>
      </c>
      <c r="C47" s="248">
        <v>2</v>
      </c>
      <c r="D47" s="247">
        <v>194163</v>
      </c>
      <c r="E47" s="245"/>
      <c r="F47" s="248"/>
      <c r="G47" s="247"/>
      <c r="H47" s="245"/>
      <c r="I47" s="246"/>
      <c r="J47" s="247"/>
      <c r="K47" s="234"/>
      <c r="L47" s="234"/>
      <c r="M47" s="234"/>
      <c r="N47" s="234"/>
      <c r="O47" s="234"/>
      <c r="P47" s="234"/>
    </row>
    <row r="48" spans="1:16" x14ac:dyDescent="0.25">
      <c r="A48" s="242">
        <v>43136</v>
      </c>
      <c r="B48" s="243">
        <v>180153194</v>
      </c>
      <c r="C48" s="248">
        <v>2</v>
      </c>
      <c r="D48" s="247">
        <v>259963</v>
      </c>
      <c r="E48" s="245"/>
      <c r="F48" s="248"/>
      <c r="G48" s="247"/>
      <c r="H48" s="245"/>
      <c r="I48" s="246">
        <v>3788927</v>
      </c>
      <c r="J48" s="247" t="s">
        <v>17</v>
      </c>
      <c r="K48" s="234"/>
      <c r="L48" s="234"/>
      <c r="M48" s="234"/>
      <c r="N48" s="234"/>
      <c r="O48" s="234"/>
      <c r="P48" s="234"/>
    </row>
    <row r="49" spans="1:16" x14ac:dyDescent="0.25">
      <c r="A49" s="242">
        <v>43137</v>
      </c>
      <c r="B49" s="243">
        <v>180153219</v>
      </c>
      <c r="C49" s="248">
        <v>7</v>
      </c>
      <c r="D49" s="247">
        <v>407750</v>
      </c>
      <c r="E49" s="245">
        <v>180040217</v>
      </c>
      <c r="F49" s="248">
        <v>3</v>
      </c>
      <c r="G49" s="247">
        <v>406525</v>
      </c>
      <c r="H49" s="245"/>
      <c r="I49" s="246"/>
      <c r="J49" s="247"/>
      <c r="K49" s="234"/>
      <c r="L49" s="234"/>
      <c r="M49" s="234"/>
      <c r="N49" s="234"/>
      <c r="O49" s="234"/>
      <c r="P49" s="234"/>
    </row>
    <row r="50" spans="1:16" x14ac:dyDescent="0.25">
      <c r="A50" s="242">
        <v>43137</v>
      </c>
      <c r="B50" s="243">
        <v>180153246</v>
      </c>
      <c r="C50" s="248">
        <v>12</v>
      </c>
      <c r="D50" s="247">
        <v>1030838</v>
      </c>
      <c r="E50" s="245"/>
      <c r="F50" s="248"/>
      <c r="G50" s="247"/>
      <c r="H50" s="245"/>
      <c r="I50" s="246"/>
      <c r="J50" s="247"/>
      <c r="K50" s="234"/>
      <c r="L50" s="234"/>
      <c r="M50" s="234"/>
      <c r="N50" s="234"/>
      <c r="O50" s="234"/>
      <c r="P50" s="234"/>
    </row>
    <row r="51" spans="1:16" x14ac:dyDescent="0.25">
      <c r="A51" s="242">
        <v>43137</v>
      </c>
      <c r="B51" s="243">
        <v>180153253</v>
      </c>
      <c r="C51" s="248">
        <v>3</v>
      </c>
      <c r="D51" s="247">
        <v>259613</v>
      </c>
      <c r="E51" s="245"/>
      <c r="F51" s="248"/>
      <c r="G51" s="247"/>
      <c r="H51" s="245"/>
      <c r="I51" s="246"/>
      <c r="J51" s="247"/>
      <c r="K51" s="234"/>
      <c r="L51" s="234"/>
      <c r="M51" s="234"/>
      <c r="N51" s="234"/>
      <c r="O51" s="234"/>
      <c r="P51" s="234"/>
    </row>
    <row r="52" spans="1:16" x14ac:dyDescent="0.25">
      <c r="A52" s="242">
        <v>43137</v>
      </c>
      <c r="B52" s="243">
        <v>180153287</v>
      </c>
      <c r="C52" s="248">
        <v>1</v>
      </c>
      <c r="D52" s="247">
        <v>44275</v>
      </c>
      <c r="E52" s="245"/>
      <c r="F52" s="248"/>
      <c r="G52" s="247"/>
      <c r="H52" s="245"/>
      <c r="I52" s="246"/>
      <c r="J52" s="247"/>
      <c r="K52" s="234"/>
      <c r="L52" s="234"/>
      <c r="M52" s="234"/>
      <c r="N52" s="234"/>
      <c r="O52" s="234"/>
      <c r="P52" s="234"/>
    </row>
    <row r="53" spans="1:16" x14ac:dyDescent="0.25">
      <c r="A53" s="242">
        <v>43137</v>
      </c>
      <c r="B53" s="243">
        <v>180153289</v>
      </c>
      <c r="C53" s="248">
        <v>4</v>
      </c>
      <c r="D53" s="247">
        <v>262500</v>
      </c>
      <c r="E53" s="245"/>
      <c r="F53" s="248"/>
      <c r="G53" s="247"/>
      <c r="H53" s="245"/>
      <c r="I53" s="246">
        <v>1598451</v>
      </c>
      <c r="J53" s="247" t="s">
        <v>17</v>
      </c>
      <c r="K53" s="234"/>
      <c r="L53" s="234"/>
      <c r="M53" s="234"/>
      <c r="N53" s="234"/>
      <c r="O53" s="234"/>
      <c r="P53" s="234"/>
    </row>
    <row r="54" spans="1:16" x14ac:dyDescent="0.25">
      <c r="A54" s="242">
        <v>43138</v>
      </c>
      <c r="B54" s="243">
        <v>180153311</v>
      </c>
      <c r="C54" s="248">
        <v>6</v>
      </c>
      <c r="D54" s="247">
        <v>424988</v>
      </c>
      <c r="E54" s="245">
        <v>180040231</v>
      </c>
      <c r="F54" s="248">
        <v>3</v>
      </c>
      <c r="G54" s="247">
        <v>222600</v>
      </c>
      <c r="H54" s="245"/>
      <c r="I54" s="246"/>
      <c r="J54" s="247"/>
      <c r="K54" s="234"/>
      <c r="L54" s="234"/>
      <c r="M54" s="234"/>
      <c r="N54" s="234"/>
      <c r="O54" s="234"/>
      <c r="P54" s="234"/>
    </row>
    <row r="55" spans="1:16" x14ac:dyDescent="0.25">
      <c r="A55" s="242">
        <v>43138</v>
      </c>
      <c r="B55" s="243">
        <v>180153343</v>
      </c>
      <c r="C55" s="248">
        <v>8</v>
      </c>
      <c r="D55" s="247">
        <v>803775</v>
      </c>
      <c r="E55" s="245"/>
      <c r="F55" s="248"/>
      <c r="G55" s="247"/>
      <c r="H55" s="245"/>
      <c r="I55" s="246"/>
      <c r="J55" s="247"/>
      <c r="K55" s="234"/>
      <c r="L55" s="234"/>
      <c r="M55" s="234"/>
      <c r="N55" s="234"/>
      <c r="O55" s="234"/>
      <c r="P55" s="234"/>
    </row>
    <row r="56" spans="1:16" x14ac:dyDescent="0.25">
      <c r="A56" s="242">
        <v>43138</v>
      </c>
      <c r="B56" s="243">
        <v>180153372</v>
      </c>
      <c r="C56" s="248">
        <v>1</v>
      </c>
      <c r="D56" s="247">
        <v>91963</v>
      </c>
      <c r="E56" s="245"/>
      <c r="F56" s="248"/>
      <c r="G56" s="247"/>
      <c r="H56" s="245"/>
      <c r="I56" s="246">
        <v>1098126</v>
      </c>
      <c r="J56" s="247" t="s">
        <v>17</v>
      </c>
      <c r="K56" s="234"/>
      <c r="L56" s="234"/>
      <c r="M56" s="234"/>
      <c r="N56" s="234"/>
      <c r="O56" s="234"/>
      <c r="P56" s="234"/>
    </row>
    <row r="57" spans="1:16" x14ac:dyDescent="0.25">
      <c r="A57" s="242">
        <v>43139</v>
      </c>
      <c r="B57" s="243">
        <v>180153394</v>
      </c>
      <c r="C57" s="248">
        <v>6</v>
      </c>
      <c r="D57" s="247">
        <v>429888</v>
      </c>
      <c r="E57" s="245">
        <v>180040249</v>
      </c>
      <c r="F57" s="248">
        <v>3</v>
      </c>
      <c r="G57" s="247">
        <v>319375</v>
      </c>
      <c r="H57" s="245"/>
      <c r="I57" s="246"/>
      <c r="J57" s="247"/>
      <c r="K57" s="234"/>
      <c r="L57" s="234"/>
      <c r="M57" s="234"/>
      <c r="N57" s="234"/>
      <c r="O57" s="234"/>
      <c r="P57" s="234"/>
    </row>
    <row r="58" spans="1:16" x14ac:dyDescent="0.25">
      <c r="A58" s="242">
        <v>43139</v>
      </c>
      <c r="B58" s="243">
        <v>180153417</v>
      </c>
      <c r="C58" s="248">
        <v>9</v>
      </c>
      <c r="D58" s="247">
        <v>892938</v>
      </c>
      <c r="E58" s="245"/>
      <c r="F58" s="248"/>
      <c r="G58" s="247"/>
      <c r="H58" s="245"/>
      <c r="I58" s="246"/>
      <c r="J58" s="247"/>
      <c r="K58" s="234"/>
      <c r="L58" s="234"/>
      <c r="M58" s="234"/>
      <c r="N58" s="234"/>
      <c r="O58" s="234"/>
      <c r="P58" s="234"/>
    </row>
    <row r="59" spans="1:16" x14ac:dyDescent="0.25">
      <c r="A59" s="242">
        <v>43139</v>
      </c>
      <c r="B59" s="243">
        <v>180153425</v>
      </c>
      <c r="C59" s="248">
        <v>3</v>
      </c>
      <c r="D59" s="247">
        <v>220763</v>
      </c>
      <c r="E59" s="245"/>
      <c r="F59" s="248"/>
      <c r="G59" s="247"/>
      <c r="H59" s="245"/>
      <c r="I59" s="246"/>
      <c r="J59" s="247"/>
      <c r="K59" s="234"/>
      <c r="L59" s="234"/>
      <c r="M59" s="234"/>
      <c r="N59" s="234"/>
      <c r="O59" s="234"/>
      <c r="P59" s="234"/>
    </row>
    <row r="60" spans="1:16" x14ac:dyDescent="0.25">
      <c r="A60" s="242">
        <v>43139</v>
      </c>
      <c r="B60" s="243">
        <v>180153454</v>
      </c>
      <c r="C60" s="248">
        <v>3</v>
      </c>
      <c r="D60" s="247">
        <v>265738</v>
      </c>
      <c r="E60" s="245"/>
      <c r="F60" s="248"/>
      <c r="G60" s="247"/>
      <c r="H60" s="245"/>
      <c r="I60" s="246"/>
      <c r="J60" s="247"/>
      <c r="K60" s="234"/>
      <c r="L60" s="234"/>
      <c r="M60" s="234"/>
      <c r="N60" s="234"/>
      <c r="O60" s="234"/>
      <c r="P60" s="234"/>
    </row>
    <row r="61" spans="1:16" x14ac:dyDescent="0.25">
      <c r="A61" s="242">
        <v>43139</v>
      </c>
      <c r="B61" s="243">
        <v>180153459</v>
      </c>
      <c r="C61" s="248">
        <v>2</v>
      </c>
      <c r="D61" s="247">
        <v>128713</v>
      </c>
      <c r="E61" s="245"/>
      <c r="F61" s="248"/>
      <c r="G61" s="247"/>
      <c r="H61" s="245"/>
      <c r="I61" s="246">
        <v>1618665</v>
      </c>
      <c r="J61" s="247" t="s">
        <v>17</v>
      </c>
      <c r="K61" s="234"/>
      <c r="L61" s="234"/>
      <c r="M61" s="234"/>
      <c r="N61" s="234"/>
      <c r="O61" s="234"/>
      <c r="P61" s="234"/>
    </row>
    <row r="62" spans="1:16" x14ac:dyDescent="0.25">
      <c r="A62" s="242">
        <v>43140</v>
      </c>
      <c r="B62" s="243">
        <v>180153492</v>
      </c>
      <c r="C62" s="248">
        <v>8</v>
      </c>
      <c r="D62" s="247">
        <v>720913</v>
      </c>
      <c r="E62" s="245">
        <v>180040269</v>
      </c>
      <c r="F62" s="248">
        <v>3</v>
      </c>
      <c r="G62" s="247">
        <v>334513</v>
      </c>
      <c r="H62" s="245"/>
      <c r="I62" s="246"/>
      <c r="J62" s="247"/>
      <c r="K62" s="234"/>
      <c r="L62" s="234"/>
      <c r="M62" s="234"/>
      <c r="N62" s="234"/>
      <c r="O62" s="234"/>
      <c r="P62" s="234"/>
    </row>
    <row r="63" spans="1:16" x14ac:dyDescent="0.25">
      <c r="A63" s="242">
        <v>43140</v>
      </c>
      <c r="B63" s="243">
        <v>180153506</v>
      </c>
      <c r="C63" s="248">
        <v>2</v>
      </c>
      <c r="D63" s="247">
        <v>92138</v>
      </c>
      <c r="E63" s="245"/>
      <c r="F63" s="248"/>
      <c r="G63" s="247"/>
      <c r="H63" s="245"/>
      <c r="I63" s="246"/>
      <c r="J63" s="247"/>
      <c r="K63" s="234"/>
      <c r="L63" s="234"/>
      <c r="M63" s="234"/>
      <c r="N63" s="234"/>
      <c r="O63" s="234"/>
      <c r="P63" s="234"/>
    </row>
    <row r="64" spans="1:16" x14ac:dyDescent="0.25">
      <c r="A64" s="242">
        <v>43140</v>
      </c>
      <c r="B64" s="243">
        <v>180153508</v>
      </c>
      <c r="C64" s="248">
        <v>4</v>
      </c>
      <c r="D64" s="247">
        <v>364438</v>
      </c>
      <c r="E64" s="245"/>
      <c r="F64" s="248"/>
      <c r="G64" s="247"/>
      <c r="H64" s="245"/>
      <c r="I64" s="246"/>
      <c r="J64" s="247"/>
      <c r="K64" s="234"/>
      <c r="L64" s="234"/>
      <c r="M64" s="234"/>
      <c r="N64" s="234"/>
      <c r="O64" s="234"/>
      <c r="P64" s="234"/>
    </row>
    <row r="65" spans="1:16" x14ac:dyDescent="0.25">
      <c r="A65" s="242">
        <v>43140</v>
      </c>
      <c r="B65" s="243">
        <v>180153540</v>
      </c>
      <c r="C65" s="248">
        <v>1</v>
      </c>
      <c r="D65" s="247">
        <v>108063</v>
      </c>
      <c r="E65" s="245"/>
      <c r="F65" s="248"/>
      <c r="G65" s="247"/>
      <c r="H65" s="245"/>
      <c r="I65" s="246"/>
      <c r="J65" s="247"/>
      <c r="K65" s="234"/>
      <c r="L65" s="234"/>
      <c r="M65" s="234"/>
      <c r="N65" s="234"/>
      <c r="O65" s="234"/>
      <c r="P65" s="234"/>
    </row>
    <row r="66" spans="1:16" x14ac:dyDescent="0.25">
      <c r="A66" s="242">
        <v>43140</v>
      </c>
      <c r="B66" s="243">
        <v>180153545</v>
      </c>
      <c r="C66" s="248">
        <v>4</v>
      </c>
      <c r="D66" s="247">
        <v>379050</v>
      </c>
      <c r="E66" s="245"/>
      <c r="F66" s="248"/>
      <c r="G66" s="247"/>
      <c r="H66" s="245"/>
      <c r="I66" s="246">
        <v>1330089</v>
      </c>
      <c r="J66" s="247" t="s">
        <v>17</v>
      </c>
      <c r="K66" s="234"/>
      <c r="L66" s="234"/>
      <c r="M66" s="234"/>
      <c r="N66" s="234"/>
      <c r="O66" s="234"/>
      <c r="P66" s="234"/>
    </row>
    <row r="67" spans="1:16" x14ac:dyDescent="0.25">
      <c r="A67" s="242">
        <v>43141</v>
      </c>
      <c r="B67" s="243">
        <v>180153595</v>
      </c>
      <c r="C67" s="248">
        <v>7</v>
      </c>
      <c r="D67" s="247">
        <v>645050</v>
      </c>
      <c r="E67" s="245">
        <v>180040294</v>
      </c>
      <c r="F67" s="248">
        <v>3</v>
      </c>
      <c r="G67" s="247">
        <v>317800</v>
      </c>
      <c r="H67" s="245"/>
      <c r="I67" s="246"/>
      <c r="J67" s="247"/>
      <c r="K67" s="234"/>
      <c r="L67" s="234"/>
      <c r="M67" s="234"/>
      <c r="N67" s="234"/>
      <c r="O67" s="234"/>
      <c r="P67" s="234"/>
    </row>
    <row r="68" spans="1:16" x14ac:dyDescent="0.25">
      <c r="A68" s="242">
        <v>43141</v>
      </c>
      <c r="B68" s="243">
        <v>180153641</v>
      </c>
      <c r="C68" s="248">
        <v>2</v>
      </c>
      <c r="D68" s="247">
        <v>125300</v>
      </c>
      <c r="E68" s="245"/>
      <c r="F68" s="248"/>
      <c r="G68" s="247"/>
      <c r="H68" s="245"/>
      <c r="I68" s="246"/>
      <c r="J68" s="247"/>
      <c r="K68" s="234"/>
      <c r="L68" s="234"/>
      <c r="M68" s="234"/>
      <c r="N68" s="234"/>
      <c r="O68" s="234"/>
      <c r="P68" s="234"/>
    </row>
    <row r="69" spans="1:16" x14ac:dyDescent="0.25">
      <c r="A69" s="242">
        <v>43141</v>
      </c>
      <c r="B69" s="243">
        <v>180153645</v>
      </c>
      <c r="C69" s="248">
        <v>7</v>
      </c>
      <c r="D69" s="247">
        <v>836938</v>
      </c>
      <c r="E69" s="245"/>
      <c r="F69" s="248"/>
      <c r="G69" s="247"/>
      <c r="H69" s="245"/>
      <c r="I69" s="246">
        <v>1289488</v>
      </c>
      <c r="J69" s="247" t="s">
        <v>17</v>
      </c>
      <c r="K69" s="234"/>
      <c r="L69" s="234"/>
      <c r="M69" s="234"/>
      <c r="N69" s="234"/>
      <c r="O69" s="234"/>
      <c r="P69" s="234"/>
    </row>
    <row r="70" spans="1:16" x14ac:dyDescent="0.25">
      <c r="A70" s="242">
        <v>43143</v>
      </c>
      <c r="B70" s="243">
        <v>180153754</v>
      </c>
      <c r="C70" s="248">
        <v>14</v>
      </c>
      <c r="D70" s="247">
        <v>1413038</v>
      </c>
      <c r="E70" s="245">
        <v>180040336</v>
      </c>
      <c r="F70" s="248">
        <v>5</v>
      </c>
      <c r="G70" s="247">
        <v>520013</v>
      </c>
      <c r="H70" s="245"/>
      <c r="I70" s="246"/>
      <c r="J70" s="247"/>
      <c r="K70" s="234"/>
      <c r="L70" s="234"/>
      <c r="M70" s="234"/>
      <c r="N70" s="234"/>
      <c r="O70" s="234"/>
      <c r="P70" s="234"/>
    </row>
    <row r="71" spans="1:16" x14ac:dyDescent="0.25">
      <c r="A71" s="242">
        <v>43143</v>
      </c>
      <c r="B71" s="243">
        <v>180153772</v>
      </c>
      <c r="C71" s="248">
        <v>10</v>
      </c>
      <c r="D71" s="247">
        <v>993475</v>
      </c>
      <c r="E71" s="245"/>
      <c r="F71" s="248"/>
      <c r="G71" s="247"/>
      <c r="H71" s="245"/>
      <c r="I71" s="246"/>
      <c r="J71" s="247"/>
      <c r="K71" s="234"/>
      <c r="L71" s="234"/>
      <c r="M71" s="234"/>
      <c r="N71" s="234"/>
      <c r="O71" s="234"/>
      <c r="P71" s="234"/>
    </row>
    <row r="72" spans="1:16" x14ac:dyDescent="0.25">
      <c r="A72" s="242">
        <v>43143</v>
      </c>
      <c r="B72" s="243">
        <v>180153779</v>
      </c>
      <c r="C72" s="248">
        <v>9</v>
      </c>
      <c r="D72" s="247">
        <v>955588</v>
      </c>
      <c r="E72" s="245"/>
      <c r="F72" s="248"/>
      <c r="G72" s="247"/>
      <c r="H72" s="245"/>
      <c r="I72" s="246"/>
      <c r="J72" s="247"/>
      <c r="K72" s="234"/>
      <c r="L72" s="234"/>
      <c r="M72" s="234"/>
      <c r="N72" s="234"/>
      <c r="O72" s="234"/>
      <c r="P72" s="234"/>
    </row>
    <row r="73" spans="1:16" x14ac:dyDescent="0.25">
      <c r="A73" s="242">
        <v>43143</v>
      </c>
      <c r="B73" s="243">
        <v>180153805</v>
      </c>
      <c r="C73" s="248">
        <v>2</v>
      </c>
      <c r="D73" s="247">
        <v>268100</v>
      </c>
      <c r="E73" s="245"/>
      <c r="F73" s="248"/>
      <c r="G73" s="247"/>
      <c r="H73" s="245"/>
      <c r="I73" s="246"/>
      <c r="J73" s="247"/>
      <c r="K73" s="234"/>
      <c r="L73" s="234"/>
      <c r="M73" s="234"/>
      <c r="N73" s="234"/>
      <c r="O73" s="234"/>
      <c r="P73" s="234"/>
    </row>
    <row r="74" spans="1:16" x14ac:dyDescent="0.25">
      <c r="A74" s="242">
        <v>43143</v>
      </c>
      <c r="B74" s="243">
        <v>180153813</v>
      </c>
      <c r="C74" s="248">
        <v>3</v>
      </c>
      <c r="D74" s="247">
        <v>193813</v>
      </c>
      <c r="E74" s="245"/>
      <c r="F74" s="248"/>
      <c r="G74" s="247"/>
      <c r="H74" s="245"/>
      <c r="I74" s="246">
        <v>3304001</v>
      </c>
      <c r="J74" s="247" t="s">
        <v>17</v>
      </c>
      <c r="K74" s="234"/>
      <c r="L74" s="234"/>
      <c r="M74" s="234"/>
      <c r="N74" s="234"/>
      <c r="O74" s="234"/>
      <c r="P74" s="234"/>
    </row>
    <row r="75" spans="1:16" x14ac:dyDescent="0.25">
      <c r="A75" s="242">
        <v>43144</v>
      </c>
      <c r="B75" s="243">
        <v>180153846</v>
      </c>
      <c r="C75" s="248">
        <v>5</v>
      </c>
      <c r="D75" s="247">
        <v>409238</v>
      </c>
      <c r="E75" s="245">
        <v>180040360</v>
      </c>
      <c r="F75" s="248">
        <v>5</v>
      </c>
      <c r="G75" s="247">
        <v>501200</v>
      </c>
      <c r="H75" s="245"/>
      <c r="I75" s="246"/>
      <c r="J75" s="247"/>
      <c r="K75" s="234"/>
      <c r="L75" s="234"/>
      <c r="M75" s="234"/>
      <c r="N75" s="234"/>
      <c r="O75" s="234"/>
      <c r="P75" s="234"/>
    </row>
    <row r="76" spans="1:16" x14ac:dyDescent="0.25">
      <c r="A76" s="242">
        <v>43144</v>
      </c>
      <c r="B76" s="243">
        <v>180153877</v>
      </c>
      <c r="C76" s="248">
        <v>10</v>
      </c>
      <c r="D76" s="247">
        <v>791000</v>
      </c>
      <c r="E76" s="245"/>
      <c r="F76" s="248"/>
      <c r="G76" s="247"/>
      <c r="H76" s="245"/>
      <c r="I76" s="246"/>
      <c r="J76" s="247"/>
      <c r="K76" s="234"/>
      <c r="L76" s="234"/>
      <c r="M76" s="234"/>
      <c r="N76" s="234"/>
      <c r="O76" s="234"/>
      <c r="P76" s="234"/>
    </row>
    <row r="77" spans="1:16" x14ac:dyDescent="0.25">
      <c r="A77" s="242">
        <v>43144</v>
      </c>
      <c r="B77" s="243">
        <v>180153882</v>
      </c>
      <c r="C77" s="248">
        <v>4</v>
      </c>
      <c r="D77" s="247">
        <v>394188</v>
      </c>
      <c r="E77" s="245"/>
      <c r="F77" s="248"/>
      <c r="G77" s="247"/>
      <c r="H77" s="245"/>
      <c r="I77" s="246"/>
      <c r="J77" s="247"/>
      <c r="K77" s="234"/>
      <c r="L77" s="234"/>
      <c r="M77" s="234"/>
      <c r="N77" s="234"/>
      <c r="O77" s="234"/>
      <c r="P77" s="234"/>
    </row>
    <row r="78" spans="1:16" x14ac:dyDescent="0.25">
      <c r="A78" s="242">
        <v>43144</v>
      </c>
      <c r="B78" s="243">
        <v>180153918</v>
      </c>
      <c r="C78" s="248">
        <v>3</v>
      </c>
      <c r="D78" s="247">
        <v>368900</v>
      </c>
      <c r="E78" s="245"/>
      <c r="F78" s="248"/>
      <c r="G78" s="247"/>
      <c r="H78" s="245"/>
      <c r="I78" s="246"/>
      <c r="J78" s="247"/>
      <c r="K78" s="234"/>
      <c r="L78" s="234"/>
      <c r="M78" s="234"/>
      <c r="N78" s="234"/>
      <c r="O78" s="234"/>
      <c r="P78" s="234"/>
    </row>
    <row r="79" spans="1:16" x14ac:dyDescent="0.25">
      <c r="A79" s="242">
        <v>43144</v>
      </c>
      <c r="B79" s="243">
        <v>180153923</v>
      </c>
      <c r="C79" s="248">
        <v>6</v>
      </c>
      <c r="D79" s="247">
        <v>577588</v>
      </c>
      <c r="E79" s="245"/>
      <c r="F79" s="248"/>
      <c r="G79" s="247"/>
      <c r="H79" s="245"/>
      <c r="I79" s="246">
        <v>2039714</v>
      </c>
      <c r="J79" s="247" t="s">
        <v>17</v>
      </c>
      <c r="K79" s="234"/>
      <c r="L79" s="234"/>
      <c r="M79" s="234"/>
      <c r="N79" s="234"/>
      <c r="O79" s="234"/>
      <c r="P79" s="234"/>
    </row>
    <row r="80" spans="1:16" x14ac:dyDescent="0.25">
      <c r="A80" s="242">
        <v>43145</v>
      </c>
      <c r="B80" s="243">
        <v>180153949</v>
      </c>
      <c r="C80" s="248">
        <v>3</v>
      </c>
      <c r="D80" s="247">
        <v>313950</v>
      </c>
      <c r="E80" s="245">
        <v>180040390</v>
      </c>
      <c r="F80" s="248">
        <v>4</v>
      </c>
      <c r="G80" s="247">
        <v>358488</v>
      </c>
      <c r="H80" s="245"/>
      <c r="I80" s="246"/>
      <c r="J80" s="247"/>
      <c r="K80" s="234"/>
      <c r="L80" s="234"/>
      <c r="M80" s="234"/>
      <c r="N80" s="234"/>
      <c r="O80" s="234"/>
      <c r="P80" s="234"/>
    </row>
    <row r="81" spans="1:16" x14ac:dyDescent="0.25">
      <c r="A81" s="242">
        <v>43145</v>
      </c>
      <c r="B81" s="243">
        <v>180153966</v>
      </c>
      <c r="C81" s="248">
        <v>9</v>
      </c>
      <c r="D81" s="247">
        <v>893200</v>
      </c>
      <c r="E81" s="245"/>
      <c r="F81" s="248"/>
      <c r="G81" s="247"/>
      <c r="H81" s="245"/>
      <c r="I81" s="246"/>
      <c r="J81" s="247"/>
      <c r="K81" s="234"/>
      <c r="L81" s="234"/>
      <c r="M81" s="234"/>
      <c r="N81" s="234"/>
      <c r="O81" s="234"/>
      <c r="P81" s="234"/>
    </row>
    <row r="82" spans="1:16" x14ac:dyDescent="0.25">
      <c r="A82" s="242">
        <v>43145</v>
      </c>
      <c r="B82" s="243">
        <v>180153984</v>
      </c>
      <c r="C82" s="248">
        <v>3</v>
      </c>
      <c r="D82" s="247">
        <v>289625</v>
      </c>
      <c r="E82" s="245"/>
      <c r="F82" s="248"/>
      <c r="G82" s="247"/>
      <c r="H82" s="245"/>
      <c r="I82" s="246"/>
      <c r="J82" s="247"/>
      <c r="K82" s="234"/>
      <c r="L82" s="234"/>
      <c r="M82" s="234"/>
      <c r="N82" s="234"/>
      <c r="O82" s="234"/>
      <c r="P82" s="234"/>
    </row>
    <row r="83" spans="1:16" x14ac:dyDescent="0.25">
      <c r="A83" s="242">
        <v>43145</v>
      </c>
      <c r="B83" s="243">
        <v>180154020</v>
      </c>
      <c r="C83" s="248">
        <v>1</v>
      </c>
      <c r="D83" s="247">
        <v>83563</v>
      </c>
      <c r="E83" s="245"/>
      <c r="F83" s="248"/>
      <c r="G83" s="247"/>
      <c r="H83" s="245"/>
      <c r="I83" s="246"/>
      <c r="J83" s="247"/>
      <c r="K83" s="234"/>
      <c r="L83" s="234"/>
      <c r="M83" s="234"/>
      <c r="N83" s="234"/>
      <c r="O83" s="234"/>
      <c r="P83" s="234"/>
    </row>
    <row r="84" spans="1:16" x14ac:dyDescent="0.25">
      <c r="A84" s="242">
        <v>43145</v>
      </c>
      <c r="B84" s="243">
        <v>180154024</v>
      </c>
      <c r="C84" s="248">
        <v>12</v>
      </c>
      <c r="D84" s="247">
        <v>1288438</v>
      </c>
      <c r="E84" s="245"/>
      <c r="F84" s="248"/>
      <c r="G84" s="247"/>
      <c r="H84" s="245"/>
      <c r="I84" s="246"/>
      <c r="J84" s="247"/>
      <c r="K84" s="234"/>
      <c r="L84" s="234"/>
      <c r="M84" s="234"/>
      <c r="N84" s="234"/>
      <c r="O84" s="234"/>
      <c r="P84" s="234"/>
    </row>
    <row r="85" spans="1:16" x14ac:dyDescent="0.25">
      <c r="A85" s="242">
        <v>43145</v>
      </c>
      <c r="B85" s="243">
        <v>180154034</v>
      </c>
      <c r="C85" s="248">
        <v>1</v>
      </c>
      <c r="D85" s="247">
        <v>90563</v>
      </c>
      <c r="E85" s="245"/>
      <c r="F85" s="248"/>
      <c r="G85" s="247"/>
      <c r="H85" s="245"/>
      <c r="I85" s="246">
        <v>2600851</v>
      </c>
      <c r="J85" s="247" t="s">
        <v>17</v>
      </c>
      <c r="K85" s="234"/>
      <c r="L85" s="234"/>
      <c r="M85" s="234"/>
      <c r="N85" s="234"/>
      <c r="O85" s="234"/>
      <c r="P85" s="234"/>
    </row>
    <row r="86" spans="1:16" x14ac:dyDescent="0.25">
      <c r="A86" s="242">
        <v>43146</v>
      </c>
      <c r="B86" s="243">
        <v>180154054</v>
      </c>
      <c r="C86" s="248">
        <v>6</v>
      </c>
      <c r="D86" s="247">
        <v>626063</v>
      </c>
      <c r="E86" s="245">
        <v>180040410</v>
      </c>
      <c r="F86" s="248">
        <v>3</v>
      </c>
      <c r="G86" s="247">
        <v>420088</v>
      </c>
      <c r="H86" s="245"/>
      <c r="I86" s="246"/>
      <c r="J86" s="247"/>
      <c r="K86" s="234"/>
      <c r="L86" s="234"/>
      <c r="M86" s="234"/>
      <c r="N86" s="234"/>
      <c r="O86" s="234"/>
      <c r="P86" s="234"/>
    </row>
    <row r="87" spans="1:16" x14ac:dyDescent="0.25">
      <c r="A87" s="242">
        <v>43146</v>
      </c>
      <c r="B87" s="243">
        <v>180154069</v>
      </c>
      <c r="C87" s="248">
        <v>5</v>
      </c>
      <c r="D87" s="247">
        <v>485800</v>
      </c>
      <c r="E87" s="245"/>
      <c r="F87" s="248"/>
      <c r="G87" s="247"/>
      <c r="H87" s="245"/>
      <c r="I87" s="246"/>
      <c r="J87" s="247"/>
      <c r="K87" s="234"/>
      <c r="L87" s="234"/>
      <c r="M87" s="234"/>
      <c r="N87" s="234"/>
      <c r="O87" s="234"/>
      <c r="P87" s="234"/>
    </row>
    <row r="88" spans="1:16" x14ac:dyDescent="0.25">
      <c r="A88" s="242">
        <v>43146</v>
      </c>
      <c r="B88" s="243">
        <v>180154073</v>
      </c>
      <c r="C88" s="248">
        <v>7</v>
      </c>
      <c r="D88" s="247">
        <v>681100</v>
      </c>
      <c r="E88" s="245"/>
      <c r="F88" s="248"/>
      <c r="G88" s="247"/>
      <c r="H88" s="245"/>
      <c r="I88" s="246"/>
      <c r="J88" s="247"/>
      <c r="K88" s="234"/>
      <c r="L88" s="234"/>
      <c r="M88" s="234"/>
      <c r="N88" s="234"/>
      <c r="O88" s="234"/>
      <c r="P88" s="234"/>
    </row>
    <row r="89" spans="1:16" x14ac:dyDescent="0.25">
      <c r="A89" s="242">
        <v>43146</v>
      </c>
      <c r="B89" s="243">
        <v>180154097</v>
      </c>
      <c r="C89" s="248">
        <v>5</v>
      </c>
      <c r="D89" s="247">
        <v>651350</v>
      </c>
      <c r="E89" s="245"/>
      <c r="F89" s="248"/>
      <c r="G89" s="247"/>
      <c r="H89" s="245"/>
      <c r="I89" s="246"/>
      <c r="J89" s="247"/>
      <c r="K89" s="234"/>
      <c r="L89" s="234"/>
      <c r="M89" s="234"/>
      <c r="N89" s="234"/>
      <c r="O89" s="234"/>
      <c r="P89" s="234"/>
    </row>
    <row r="90" spans="1:16" x14ac:dyDescent="0.25">
      <c r="A90" s="242">
        <v>43146</v>
      </c>
      <c r="B90" s="243">
        <v>180154110</v>
      </c>
      <c r="C90" s="248">
        <v>1</v>
      </c>
      <c r="D90" s="247">
        <v>145775</v>
      </c>
      <c r="E90" s="245"/>
      <c r="F90" s="248"/>
      <c r="G90" s="247"/>
      <c r="H90" s="245"/>
      <c r="I90" s="246">
        <v>2170000</v>
      </c>
      <c r="J90" s="247" t="s">
        <v>17</v>
      </c>
      <c r="K90" s="234"/>
      <c r="L90" s="234"/>
      <c r="M90" s="234"/>
      <c r="N90" s="234"/>
      <c r="O90" s="234"/>
      <c r="P90" s="234"/>
    </row>
    <row r="91" spans="1:16" x14ac:dyDescent="0.25">
      <c r="A91" s="242">
        <v>43147</v>
      </c>
      <c r="B91" s="243">
        <v>180154140</v>
      </c>
      <c r="C91" s="248">
        <v>3</v>
      </c>
      <c r="D91" s="247">
        <v>203088</v>
      </c>
      <c r="E91" s="245">
        <v>180040423</v>
      </c>
      <c r="F91" s="248">
        <v>5</v>
      </c>
      <c r="G91" s="247">
        <v>622650</v>
      </c>
      <c r="H91" s="245"/>
      <c r="I91" s="246"/>
      <c r="J91" s="247"/>
      <c r="K91" s="234"/>
      <c r="L91" s="234"/>
      <c r="M91" s="234"/>
      <c r="N91" s="234"/>
      <c r="O91" s="234"/>
      <c r="P91" s="234"/>
    </row>
    <row r="92" spans="1:16" x14ac:dyDescent="0.25">
      <c r="A92" s="242">
        <v>43147</v>
      </c>
      <c r="B92" s="243">
        <v>180154164</v>
      </c>
      <c r="C92" s="248">
        <v>13</v>
      </c>
      <c r="D92" s="247">
        <v>1284238</v>
      </c>
      <c r="E92" s="245"/>
      <c r="F92" s="248"/>
      <c r="G92" s="247"/>
      <c r="H92" s="245"/>
      <c r="I92" s="246"/>
      <c r="J92" s="247"/>
      <c r="K92" s="234"/>
      <c r="L92" s="234"/>
      <c r="M92" s="234"/>
      <c r="N92" s="234"/>
      <c r="O92" s="234"/>
      <c r="P92" s="234"/>
    </row>
    <row r="93" spans="1:16" x14ac:dyDescent="0.25">
      <c r="A93" s="242">
        <v>43147</v>
      </c>
      <c r="B93" s="243">
        <v>180154172</v>
      </c>
      <c r="C93" s="248">
        <v>2</v>
      </c>
      <c r="D93" s="247">
        <v>141225</v>
      </c>
      <c r="E93" s="245"/>
      <c r="F93" s="248"/>
      <c r="G93" s="247"/>
      <c r="H93" s="245"/>
      <c r="I93" s="246">
        <v>1005901</v>
      </c>
      <c r="J93" s="247" t="s">
        <v>17</v>
      </c>
      <c r="K93" s="234"/>
      <c r="L93" s="234"/>
      <c r="M93" s="234"/>
      <c r="N93" s="234"/>
      <c r="O93" s="234"/>
      <c r="P93" s="234"/>
    </row>
    <row r="94" spans="1:16" x14ac:dyDescent="0.25">
      <c r="A94" s="242">
        <v>43148</v>
      </c>
      <c r="B94" s="243">
        <v>180154237</v>
      </c>
      <c r="C94" s="248">
        <v>3</v>
      </c>
      <c r="D94" s="247">
        <v>264775</v>
      </c>
      <c r="E94" s="245">
        <v>180040445</v>
      </c>
      <c r="F94" s="248">
        <v>11</v>
      </c>
      <c r="G94" s="247">
        <v>1131025</v>
      </c>
      <c r="H94" s="245"/>
      <c r="I94" s="246"/>
      <c r="J94" s="247"/>
      <c r="K94" s="234"/>
      <c r="L94" s="234"/>
      <c r="M94" s="234"/>
      <c r="N94" s="234"/>
      <c r="O94" s="234"/>
      <c r="P94" s="234"/>
    </row>
    <row r="95" spans="1:16" x14ac:dyDescent="0.25">
      <c r="A95" s="242">
        <v>43148</v>
      </c>
      <c r="B95" s="243">
        <v>180154256</v>
      </c>
      <c r="C95" s="248">
        <v>14</v>
      </c>
      <c r="D95" s="247">
        <v>1366225</v>
      </c>
      <c r="E95" s="245"/>
      <c r="F95" s="248"/>
      <c r="G95" s="247"/>
      <c r="H95" s="245"/>
      <c r="I95" s="246"/>
      <c r="J95" s="247"/>
      <c r="K95" s="234"/>
      <c r="L95" s="234"/>
      <c r="M95" s="234"/>
      <c r="N95" s="234"/>
      <c r="O95" s="234"/>
      <c r="P95" s="234"/>
    </row>
    <row r="96" spans="1:16" x14ac:dyDescent="0.25">
      <c r="A96" s="242">
        <v>43148</v>
      </c>
      <c r="B96" s="243">
        <v>180154274</v>
      </c>
      <c r="C96" s="248">
        <v>6</v>
      </c>
      <c r="D96" s="247">
        <v>586338</v>
      </c>
      <c r="E96" s="245"/>
      <c r="F96" s="248"/>
      <c r="G96" s="247"/>
      <c r="H96" s="245"/>
      <c r="I96" s="246"/>
      <c r="J96" s="247"/>
      <c r="K96" s="234"/>
      <c r="L96" s="234"/>
      <c r="M96" s="234"/>
      <c r="N96" s="234"/>
      <c r="O96" s="234"/>
      <c r="P96" s="234"/>
    </row>
    <row r="97" spans="1:16" x14ac:dyDescent="0.25">
      <c r="A97" s="242">
        <v>43148</v>
      </c>
      <c r="B97" s="243">
        <v>180154285</v>
      </c>
      <c r="C97" s="248">
        <v>2</v>
      </c>
      <c r="D97" s="247">
        <v>190663</v>
      </c>
      <c r="E97" s="245"/>
      <c r="F97" s="248"/>
      <c r="G97" s="247"/>
      <c r="H97" s="245"/>
      <c r="I97" s="246">
        <v>1276976</v>
      </c>
      <c r="J97" s="247" t="s">
        <v>17</v>
      </c>
      <c r="K97" s="234"/>
      <c r="L97" s="234"/>
      <c r="M97" s="234"/>
      <c r="N97" s="234"/>
      <c r="O97" s="234"/>
      <c r="P97" s="234"/>
    </row>
    <row r="98" spans="1:16" x14ac:dyDescent="0.25">
      <c r="A98" s="242">
        <v>43150</v>
      </c>
      <c r="B98" s="243">
        <v>180154372</v>
      </c>
      <c r="C98" s="248">
        <v>7</v>
      </c>
      <c r="D98" s="247">
        <v>499800</v>
      </c>
      <c r="E98" s="245">
        <v>180040480</v>
      </c>
      <c r="F98" s="248">
        <v>5</v>
      </c>
      <c r="G98" s="247">
        <v>483088</v>
      </c>
      <c r="H98" s="245"/>
      <c r="I98" s="246"/>
      <c r="J98" s="247"/>
      <c r="K98" s="234"/>
      <c r="L98" s="234"/>
      <c r="M98" s="234"/>
      <c r="N98" s="234"/>
      <c r="O98" s="234"/>
      <c r="P98" s="234"/>
    </row>
    <row r="99" spans="1:16" x14ac:dyDescent="0.25">
      <c r="A99" s="242">
        <v>43150</v>
      </c>
      <c r="B99" s="243">
        <v>180154402</v>
      </c>
      <c r="C99" s="248">
        <v>12</v>
      </c>
      <c r="D99" s="247">
        <v>1216688</v>
      </c>
      <c r="E99" s="245"/>
      <c r="F99" s="248"/>
      <c r="G99" s="247"/>
      <c r="H99" s="245"/>
      <c r="I99" s="246"/>
      <c r="J99" s="247"/>
      <c r="K99" s="234"/>
      <c r="L99" s="234"/>
      <c r="M99" s="234"/>
      <c r="N99" s="234"/>
      <c r="O99" s="234"/>
      <c r="P99" s="234"/>
    </row>
    <row r="100" spans="1:16" x14ac:dyDescent="0.25">
      <c r="A100" s="242">
        <v>43150</v>
      </c>
      <c r="B100" s="243">
        <v>180154405</v>
      </c>
      <c r="C100" s="248">
        <v>2</v>
      </c>
      <c r="D100" s="247">
        <v>170450</v>
      </c>
      <c r="E100" s="245"/>
      <c r="F100" s="248"/>
      <c r="G100" s="247"/>
      <c r="H100" s="245"/>
      <c r="I100" s="246"/>
      <c r="J100" s="247"/>
      <c r="K100" s="234"/>
      <c r="L100" s="234"/>
      <c r="M100" s="234"/>
      <c r="N100" s="234"/>
      <c r="O100" s="234"/>
      <c r="P100" s="234"/>
    </row>
    <row r="101" spans="1:16" x14ac:dyDescent="0.25">
      <c r="A101" s="242">
        <v>43150</v>
      </c>
      <c r="B101" s="243">
        <v>180154449</v>
      </c>
      <c r="C101" s="248">
        <v>4</v>
      </c>
      <c r="D101" s="247">
        <v>381238</v>
      </c>
      <c r="E101" s="245"/>
      <c r="F101" s="248"/>
      <c r="G101" s="247"/>
      <c r="H101" s="245"/>
      <c r="I101" s="246"/>
      <c r="J101" s="247"/>
      <c r="K101" s="234"/>
      <c r="L101" s="234"/>
      <c r="M101" s="234"/>
      <c r="N101" s="234"/>
      <c r="O101" s="234"/>
      <c r="P101" s="234"/>
    </row>
    <row r="102" spans="1:16" x14ac:dyDescent="0.25">
      <c r="A102" s="242">
        <v>43150</v>
      </c>
      <c r="B102" s="243">
        <v>180154451</v>
      </c>
      <c r="C102" s="248">
        <v>4</v>
      </c>
      <c r="D102" s="247">
        <v>307388</v>
      </c>
      <c r="E102" s="245"/>
      <c r="F102" s="248"/>
      <c r="G102" s="247"/>
      <c r="H102" s="245"/>
      <c r="I102" s="246">
        <v>2092476</v>
      </c>
      <c r="J102" s="247" t="s">
        <v>17</v>
      </c>
      <c r="K102" s="234"/>
      <c r="L102" s="234"/>
      <c r="M102" s="234"/>
      <c r="N102" s="234"/>
      <c r="O102" s="234"/>
      <c r="P102" s="234"/>
    </row>
    <row r="103" spans="1:16" x14ac:dyDescent="0.25">
      <c r="A103" s="242">
        <v>43151</v>
      </c>
      <c r="B103" s="243">
        <v>180154479</v>
      </c>
      <c r="C103" s="248">
        <v>2</v>
      </c>
      <c r="D103" s="247">
        <v>190575</v>
      </c>
      <c r="E103" s="245">
        <v>180040505</v>
      </c>
      <c r="F103" s="248">
        <v>14</v>
      </c>
      <c r="G103" s="247">
        <v>1458625</v>
      </c>
      <c r="H103" s="245"/>
      <c r="I103" s="246"/>
      <c r="J103" s="247"/>
      <c r="K103" s="234"/>
      <c r="L103" s="234"/>
      <c r="M103" s="234"/>
      <c r="N103" s="234"/>
      <c r="O103" s="234"/>
      <c r="P103" s="234"/>
    </row>
    <row r="104" spans="1:16" x14ac:dyDescent="0.25">
      <c r="A104" s="242">
        <v>43151</v>
      </c>
      <c r="B104" s="243">
        <v>180154501</v>
      </c>
      <c r="C104" s="248">
        <v>28</v>
      </c>
      <c r="D104" s="247">
        <v>2775413</v>
      </c>
      <c r="E104" s="245"/>
      <c r="F104" s="248"/>
      <c r="G104" s="247"/>
      <c r="H104" s="245"/>
      <c r="I104" s="246"/>
      <c r="J104" s="247"/>
      <c r="K104" s="234"/>
      <c r="L104" s="234"/>
      <c r="M104" s="234"/>
      <c r="N104" s="234"/>
      <c r="O104" s="234"/>
      <c r="P104" s="234"/>
    </row>
    <row r="105" spans="1:16" x14ac:dyDescent="0.25">
      <c r="A105" s="242">
        <v>43151</v>
      </c>
      <c r="B105" s="243">
        <v>180154528</v>
      </c>
      <c r="C105" s="248">
        <v>1</v>
      </c>
      <c r="D105" s="247">
        <v>144288</v>
      </c>
      <c r="E105" s="245"/>
      <c r="F105" s="248"/>
      <c r="G105" s="247"/>
      <c r="H105" s="245"/>
      <c r="I105" s="246">
        <v>1651651</v>
      </c>
      <c r="J105" s="247" t="s">
        <v>17</v>
      </c>
      <c r="K105" s="234"/>
      <c r="L105" s="234"/>
      <c r="M105" s="234"/>
      <c r="N105" s="234"/>
      <c r="O105" s="234"/>
      <c r="P105" s="234"/>
    </row>
    <row r="106" spans="1:16" x14ac:dyDescent="0.25">
      <c r="A106" s="242">
        <v>43152</v>
      </c>
      <c r="B106" s="243">
        <v>180154566</v>
      </c>
      <c r="C106" s="248">
        <v>3</v>
      </c>
      <c r="D106" s="247">
        <v>242113</v>
      </c>
      <c r="E106" s="245">
        <v>180040527</v>
      </c>
      <c r="F106" s="248">
        <v>9</v>
      </c>
      <c r="G106" s="247">
        <v>834313</v>
      </c>
      <c r="H106" s="245"/>
      <c r="I106" s="246"/>
      <c r="J106" s="247"/>
      <c r="K106" s="234"/>
      <c r="L106" s="234"/>
      <c r="M106" s="234"/>
      <c r="N106" s="234"/>
      <c r="O106" s="234"/>
      <c r="P106" s="234"/>
    </row>
    <row r="107" spans="1:16" x14ac:dyDescent="0.25">
      <c r="A107" s="242">
        <v>43152</v>
      </c>
      <c r="B107" s="243">
        <v>180154582</v>
      </c>
      <c r="C107" s="248">
        <v>16</v>
      </c>
      <c r="D107" s="247">
        <v>1707125</v>
      </c>
      <c r="E107" s="245"/>
      <c r="F107" s="248"/>
      <c r="G107" s="247"/>
      <c r="H107" s="245"/>
      <c r="I107" s="246"/>
      <c r="J107" s="247"/>
      <c r="K107" s="234"/>
      <c r="L107" s="234"/>
      <c r="M107" s="234"/>
      <c r="N107" s="234"/>
      <c r="O107" s="234"/>
      <c r="P107" s="234"/>
    </row>
    <row r="108" spans="1:16" x14ac:dyDescent="0.25">
      <c r="A108" s="242">
        <v>43152</v>
      </c>
      <c r="B108" s="243">
        <v>180154599</v>
      </c>
      <c r="C108" s="248">
        <v>5</v>
      </c>
      <c r="D108" s="247">
        <v>526225</v>
      </c>
      <c r="E108" s="245"/>
      <c r="F108" s="248"/>
      <c r="G108" s="247"/>
      <c r="H108" s="245"/>
      <c r="I108" s="246"/>
      <c r="J108" s="247"/>
      <c r="K108" s="234"/>
      <c r="L108" s="234"/>
      <c r="M108" s="234"/>
      <c r="N108" s="234"/>
      <c r="O108" s="234"/>
      <c r="P108" s="234"/>
    </row>
    <row r="109" spans="1:16" x14ac:dyDescent="0.25">
      <c r="A109" s="242">
        <v>43152</v>
      </c>
      <c r="B109" s="243">
        <v>180154627</v>
      </c>
      <c r="C109" s="248">
        <v>2</v>
      </c>
      <c r="D109" s="247">
        <v>205713</v>
      </c>
      <c r="E109" s="245"/>
      <c r="F109" s="248"/>
      <c r="G109" s="247"/>
      <c r="H109" s="245"/>
      <c r="I109" s="246"/>
      <c r="J109" s="247"/>
      <c r="K109" s="234"/>
      <c r="L109" s="234"/>
      <c r="M109" s="234"/>
      <c r="N109" s="234"/>
      <c r="O109" s="234"/>
      <c r="P109" s="234"/>
    </row>
    <row r="110" spans="1:16" x14ac:dyDescent="0.25">
      <c r="A110" s="242">
        <v>43152</v>
      </c>
      <c r="B110" s="243">
        <v>180154628</v>
      </c>
      <c r="C110" s="248">
        <v>6</v>
      </c>
      <c r="D110" s="247">
        <v>650300</v>
      </c>
      <c r="E110" s="245"/>
      <c r="F110" s="248"/>
      <c r="G110" s="247"/>
      <c r="H110" s="245"/>
      <c r="I110" s="246">
        <v>2497163</v>
      </c>
      <c r="J110" s="247" t="s">
        <v>17</v>
      </c>
      <c r="K110" s="234"/>
      <c r="L110" s="234"/>
      <c r="M110" s="234"/>
      <c r="N110" s="234"/>
      <c r="O110" s="234"/>
      <c r="P110" s="234"/>
    </row>
    <row r="111" spans="1:16" x14ac:dyDescent="0.25">
      <c r="A111" s="242">
        <v>43153</v>
      </c>
      <c r="B111" s="243">
        <v>180154664</v>
      </c>
      <c r="C111" s="248">
        <v>3</v>
      </c>
      <c r="D111" s="247">
        <v>320425</v>
      </c>
      <c r="E111" s="245">
        <v>180040564</v>
      </c>
      <c r="F111" s="248">
        <v>3</v>
      </c>
      <c r="G111" s="247">
        <v>273700</v>
      </c>
      <c r="H111" s="245"/>
      <c r="I111" s="246"/>
      <c r="J111" s="247"/>
      <c r="K111" s="234"/>
      <c r="L111" s="234"/>
      <c r="M111" s="234"/>
      <c r="N111" s="234"/>
      <c r="O111" s="234"/>
      <c r="P111" s="234"/>
    </row>
    <row r="112" spans="1:16" x14ac:dyDescent="0.25">
      <c r="A112" s="242">
        <v>43153</v>
      </c>
      <c r="B112" s="243">
        <v>180154691</v>
      </c>
      <c r="C112" s="248">
        <v>21</v>
      </c>
      <c r="D112" s="247">
        <v>2227575</v>
      </c>
      <c r="E112" s="245"/>
      <c r="F112" s="248"/>
      <c r="G112" s="247"/>
      <c r="H112" s="245"/>
      <c r="I112" s="246"/>
      <c r="J112" s="247"/>
      <c r="K112" s="234"/>
      <c r="L112" s="234"/>
      <c r="M112" s="234"/>
      <c r="N112" s="234"/>
      <c r="O112" s="234"/>
      <c r="P112" s="234"/>
    </row>
    <row r="113" spans="1:16" x14ac:dyDescent="0.25">
      <c r="A113" s="242">
        <v>43153</v>
      </c>
      <c r="B113" s="243">
        <v>180154722</v>
      </c>
      <c r="C113" s="248">
        <v>3</v>
      </c>
      <c r="D113" s="247">
        <v>335738</v>
      </c>
      <c r="E113" s="245"/>
      <c r="F113" s="248"/>
      <c r="G113" s="247"/>
      <c r="H113" s="245"/>
      <c r="I113" s="246"/>
      <c r="J113" s="247"/>
      <c r="K113" s="234"/>
      <c r="L113" s="234"/>
      <c r="M113" s="234"/>
      <c r="N113" s="234"/>
      <c r="O113" s="234"/>
      <c r="P113" s="234"/>
    </row>
    <row r="114" spans="1:16" x14ac:dyDescent="0.25">
      <c r="A114" s="242">
        <v>43153</v>
      </c>
      <c r="B114" s="243">
        <v>180154733</v>
      </c>
      <c r="C114" s="248">
        <v>3</v>
      </c>
      <c r="D114" s="247">
        <v>251475</v>
      </c>
      <c r="E114" s="245"/>
      <c r="F114" s="248"/>
      <c r="G114" s="247"/>
      <c r="H114" s="245"/>
      <c r="I114" s="246">
        <v>2861513</v>
      </c>
      <c r="J114" s="247" t="s">
        <v>17</v>
      </c>
      <c r="K114" s="234"/>
      <c r="L114" s="234"/>
      <c r="M114" s="234"/>
      <c r="N114" s="234"/>
      <c r="O114" s="234"/>
      <c r="P114" s="234"/>
    </row>
    <row r="115" spans="1:16" x14ac:dyDescent="0.25">
      <c r="A115" s="242">
        <v>43154</v>
      </c>
      <c r="B115" s="243">
        <v>180154758</v>
      </c>
      <c r="C115" s="248">
        <v>9</v>
      </c>
      <c r="D115" s="247">
        <v>711463</v>
      </c>
      <c r="E115" s="245">
        <v>180040590</v>
      </c>
      <c r="F115" s="248">
        <v>5</v>
      </c>
      <c r="G115" s="247">
        <v>433213</v>
      </c>
      <c r="H115" s="245"/>
      <c r="I115" s="246"/>
      <c r="J115" s="247"/>
      <c r="K115" s="234"/>
      <c r="L115" s="234"/>
      <c r="M115" s="234"/>
      <c r="N115" s="234"/>
      <c r="O115" s="234"/>
      <c r="P115" s="234"/>
    </row>
    <row r="116" spans="1:16" x14ac:dyDescent="0.25">
      <c r="A116" s="242">
        <v>43154</v>
      </c>
      <c r="B116" s="243">
        <v>180154784</v>
      </c>
      <c r="C116" s="248">
        <v>14</v>
      </c>
      <c r="D116" s="247">
        <v>1383900</v>
      </c>
      <c r="E116" s="245"/>
      <c r="F116" s="248"/>
      <c r="G116" s="247"/>
      <c r="H116" s="245"/>
      <c r="I116" s="246"/>
      <c r="J116" s="247"/>
      <c r="K116" s="234"/>
      <c r="L116" s="234"/>
      <c r="M116" s="234"/>
      <c r="N116" s="234"/>
      <c r="O116" s="234"/>
      <c r="P116" s="234"/>
    </row>
    <row r="117" spans="1:16" x14ac:dyDescent="0.25">
      <c r="A117" s="242">
        <v>43154</v>
      </c>
      <c r="B117" s="243">
        <v>180154790</v>
      </c>
      <c r="C117" s="248">
        <v>2</v>
      </c>
      <c r="D117" s="247">
        <v>199150</v>
      </c>
      <c r="E117" s="245"/>
      <c r="F117" s="248"/>
      <c r="G117" s="247"/>
      <c r="H117" s="245"/>
      <c r="I117" s="246"/>
      <c r="J117" s="247"/>
      <c r="K117" s="234"/>
      <c r="L117" s="234"/>
      <c r="M117" s="234"/>
      <c r="N117" s="234"/>
      <c r="O117" s="234"/>
      <c r="P117" s="234"/>
    </row>
    <row r="118" spans="1:16" x14ac:dyDescent="0.25">
      <c r="A118" s="242">
        <v>43154</v>
      </c>
      <c r="B118" s="243">
        <v>180154818</v>
      </c>
      <c r="C118" s="248">
        <v>4</v>
      </c>
      <c r="D118" s="247">
        <v>254450</v>
      </c>
      <c r="E118" s="245"/>
      <c r="F118" s="248"/>
      <c r="G118" s="247"/>
      <c r="H118" s="245"/>
      <c r="I118" s="246"/>
      <c r="J118" s="247"/>
      <c r="K118" s="234"/>
      <c r="L118" s="234"/>
      <c r="M118" s="234"/>
      <c r="N118" s="234"/>
      <c r="O118" s="234"/>
      <c r="P118" s="234"/>
    </row>
    <row r="119" spans="1:16" x14ac:dyDescent="0.25">
      <c r="A119" s="242">
        <v>43154</v>
      </c>
      <c r="B119" s="243">
        <v>180154822</v>
      </c>
      <c r="C119" s="248">
        <v>8</v>
      </c>
      <c r="D119" s="247">
        <v>811125</v>
      </c>
      <c r="E119" s="245"/>
      <c r="F119" s="248"/>
      <c r="G119" s="247"/>
      <c r="H119" s="245"/>
      <c r="I119" s="246">
        <v>2926875</v>
      </c>
      <c r="J119" s="247" t="s">
        <v>17</v>
      </c>
      <c r="K119" s="234"/>
      <c r="L119" s="234"/>
      <c r="M119" s="234"/>
      <c r="N119" s="234"/>
      <c r="O119" s="234"/>
      <c r="P119" s="234"/>
    </row>
    <row r="120" spans="1:16" x14ac:dyDescent="0.25">
      <c r="A120" s="242">
        <v>43155</v>
      </c>
      <c r="B120" s="243">
        <v>180154863</v>
      </c>
      <c r="C120" s="248">
        <v>5</v>
      </c>
      <c r="D120" s="247">
        <v>444675</v>
      </c>
      <c r="E120" s="245">
        <v>180040612</v>
      </c>
      <c r="F120" s="248">
        <v>3</v>
      </c>
      <c r="G120" s="247">
        <v>275275</v>
      </c>
      <c r="H120" s="245"/>
      <c r="I120" s="246"/>
      <c r="J120" s="247"/>
      <c r="K120" s="234"/>
      <c r="L120" s="234"/>
      <c r="M120" s="234"/>
      <c r="N120" s="234"/>
      <c r="O120" s="234"/>
      <c r="P120" s="234"/>
    </row>
    <row r="121" spans="1:16" x14ac:dyDescent="0.25">
      <c r="A121" s="242">
        <v>43155</v>
      </c>
      <c r="B121" s="243">
        <v>180154886</v>
      </c>
      <c r="C121" s="248">
        <v>23</v>
      </c>
      <c r="D121" s="247">
        <v>2606713</v>
      </c>
      <c r="E121" s="245"/>
      <c r="F121" s="248"/>
      <c r="G121" s="247"/>
      <c r="H121" s="245"/>
      <c r="I121" s="246"/>
      <c r="J121" s="247"/>
      <c r="K121" s="234"/>
      <c r="L121" s="234"/>
      <c r="M121" s="234"/>
      <c r="N121" s="234"/>
      <c r="O121" s="234"/>
      <c r="P121" s="234"/>
    </row>
    <row r="122" spans="1:16" x14ac:dyDescent="0.25">
      <c r="A122" s="242">
        <v>43155</v>
      </c>
      <c r="B122" s="243">
        <v>180154923</v>
      </c>
      <c r="C122" s="248">
        <v>2</v>
      </c>
      <c r="D122" s="247">
        <v>246838</v>
      </c>
      <c r="E122" s="245"/>
      <c r="F122" s="248"/>
      <c r="G122" s="247"/>
      <c r="H122" s="245"/>
      <c r="I122" s="246"/>
      <c r="J122" s="247"/>
      <c r="K122" s="234"/>
      <c r="L122" s="234"/>
      <c r="M122" s="234"/>
      <c r="N122" s="234"/>
      <c r="O122" s="234"/>
      <c r="P122" s="234"/>
    </row>
    <row r="123" spans="1:16" x14ac:dyDescent="0.25">
      <c r="A123" s="242">
        <v>43155</v>
      </c>
      <c r="B123" s="243">
        <v>180154925</v>
      </c>
      <c r="C123" s="248">
        <v>8</v>
      </c>
      <c r="D123" s="247">
        <v>898888</v>
      </c>
      <c r="E123" s="245"/>
      <c r="F123" s="248"/>
      <c r="G123" s="247"/>
      <c r="H123" s="245"/>
      <c r="I123" s="246">
        <v>3921839</v>
      </c>
      <c r="J123" s="247" t="s">
        <v>17</v>
      </c>
      <c r="K123" s="234"/>
      <c r="L123" s="234"/>
      <c r="M123" s="234"/>
      <c r="N123" s="234"/>
      <c r="O123" s="234"/>
      <c r="P123" s="234"/>
    </row>
    <row r="124" spans="1:16" x14ac:dyDescent="0.25">
      <c r="A124" s="242">
        <v>43157</v>
      </c>
      <c r="B124" s="243">
        <v>180155036</v>
      </c>
      <c r="C124" s="248">
        <v>10</v>
      </c>
      <c r="D124" s="247">
        <v>783825</v>
      </c>
      <c r="E124" s="245">
        <v>180040646</v>
      </c>
      <c r="F124" s="248">
        <v>12</v>
      </c>
      <c r="G124" s="247">
        <v>1223950</v>
      </c>
      <c r="H124" s="245"/>
      <c r="I124" s="246"/>
      <c r="J124" s="247"/>
      <c r="K124" s="234"/>
      <c r="L124" s="234"/>
      <c r="M124" s="234"/>
      <c r="N124" s="234"/>
      <c r="O124" s="234"/>
      <c r="P124" s="234"/>
    </row>
    <row r="125" spans="1:16" x14ac:dyDescent="0.25">
      <c r="A125" s="242">
        <v>43157</v>
      </c>
      <c r="B125" s="243">
        <v>180155068</v>
      </c>
      <c r="C125" s="248">
        <v>32</v>
      </c>
      <c r="D125" s="247">
        <v>3462550</v>
      </c>
      <c r="E125" s="245"/>
      <c r="F125" s="248"/>
      <c r="G125" s="247"/>
      <c r="H125" s="245"/>
      <c r="I125" s="246"/>
      <c r="J125" s="247"/>
      <c r="K125" s="234"/>
      <c r="L125" s="234"/>
      <c r="M125" s="234"/>
      <c r="N125" s="234"/>
      <c r="O125" s="234"/>
      <c r="P125" s="234"/>
    </row>
    <row r="126" spans="1:16" x14ac:dyDescent="0.25">
      <c r="A126" s="242">
        <v>43157</v>
      </c>
      <c r="B126" s="243">
        <v>180155098</v>
      </c>
      <c r="C126" s="248">
        <v>5</v>
      </c>
      <c r="D126" s="247">
        <v>525175</v>
      </c>
      <c r="E126" s="245"/>
      <c r="F126" s="248"/>
      <c r="G126" s="247"/>
      <c r="H126" s="245"/>
      <c r="I126" s="246"/>
      <c r="J126" s="247"/>
      <c r="K126" s="234"/>
      <c r="L126" s="234"/>
      <c r="M126" s="234"/>
      <c r="N126" s="234"/>
      <c r="O126" s="234"/>
      <c r="P126" s="234"/>
    </row>
    <row r="127" spans="1:16" x14ac:dyDescent="0.25">
      <c r="A127" s="242">
        <v>43157</v>
      </c>
      <c r="B127" s="243">
        <v>180155121</v>
      </c>
      <c r="C127" s="248">
        <v>11</v>
      </c>
      <c r="D127" s="247">
        <v>1167950</v>
      </c>
      <c r="E127" s="245"/>
      <c r="F127" s="248"/>
      <c r="G127" s="247"/>
      <c r="H127" s="245"/>
      <c r="I127" s="246"/>
      <c r="J127" s="247"/>
      <c r="K127" s="234"/>
      <c r="L127" s="234"/>
      <c r="M127" s="234"/>
      <c r="N127" s="234"/>
      <c r="O127" s="234"/>
      <c r="P127" s="234"/>
    </row>
    <row r="128" spans="1:16" x14ac:dyDescent="0.25">
      <c r="A128" s="242">
        <v>43157</v>
      </c>
      <c r="B128" s="243">
        <v>180155127</v>
      </c>
      <c r="C128" s="248">
        <v>6</v>
      </c>
      <c r="D128" s="247">
        <v>640850</v>
      </c>
      <c r="E128" s="245"/>
      <c r="F128" s="248"/>
      <c r="G128" s="247"/>
      <c r="H128" s="245"/>
      <c r="I128" s="246">
        <v>5356400</v>
      </c>
      <c r="J128" s="247" t="s">
        <v>17</v>
      </c>
      <c r="K128" s="234"/>
      <c r="L128" s="234"/>
      <c r="M128" s="234"/>
      <c r="N128" s="234"/>
      <c r="O128" s="234"/>
      <c r="P128" s="234"/>
    </row>
    <row r="129" spans="1:16" x14ac:dyDescent="0.25">
      <c r="A129" s="242">
        <v>43158</v>
      </c>
      <c r="B129" s="243">
        <v>180155162</v>
      </c>
      <c r="C129" s="248">
        <v>6</v>
      </c>
      <c r="D129" s="247">
        <v>493063</v>
      </c>
      <c r="E129" s="245">
        <v>180040637</v>
      </c>
      <c r="F129" s="248">
        <v>10</v>
      </c>
      <c r="G129" s="247">
        <v>1099438</v>
      </c>
      <c r="H129" s="245"/>
      <c r="I129" s="246"/>
      <c r="J129" s="247"/>
      <c r="K129" s="234"/>
      <c r="L129" s="234"/>
      <c r="M129" s="234"/>
      <c r="N129" s="234"/>
      <c r="O129" s="234"/>
      <c r="P129" s="234"/>
    </row>
    <row r="130" spans="1:16" x14ac:dyDescent="0.25">
      <c r="A130" s="242">
        <v>43158</v>
      </c>
      <c r="B130" s="243">
        <v>180155192</v>
      </c>
      <c r="C130" s="248">
        <v>2</v>
      </c>
      <c r="D130" s="247">
        <v>170100</v>
      </c>
      <c r="E130" s="245"/>
      <c r="F130" s="248"/>
      <c r="G130" s="247"/>
      <c r="H130" s="245"/>
      <c r="I130" s="246"/>
      <c r="J130" s="247"/>
      <c r="K130" s="234"/>
      <c r="L130" s="234"/>
      <c r="M130" s="234"/>
      <c r="N130" s="234"/>
      <c r="O130" s="234"/>
      <c r="P130" s="234"/>
    </row>
    <row r="131" spans="1:16" x14ac:dyDescent="0.25">
      <c r="A131" s="242">
        <v>43158</v>
      </c>
      <c r="B131" s="243">
        <v>180155194</v>
      </c>
      <c r="C131" s="248">
        <v>18</v>
      </c>
      <c r="D131" s="247">
        <v>1786225</v>
      </c>
      <c r="E131" s="245"/>
      <c r="F131" s="248"/>
      <c r="G131" s="247"/>
      <c r="H131" s="245"/>
      <c r="I131" s="246"/>
      <c r="J131" s="247"/>
      <c r="K131" s="234"/>
      <c r="L131" s="234"/>
      <c r="M131" s="234"/>
      <c r="N131" s="234"/>
      <c r="O131" s="234"/>
      <c r="P131" s="234"/>
    </row>
    <row r="132" spans="1:16" x14ac:dyDescent="0.25">
      <c r="A132" s="242">
        <v>43158</v>
      </c>
      <c r="B132" s="243">
        <v>180155224</v>
      </c>
      <c r="C132" s="248">
        <v>3</v>
      </c>
      <c r="D132" s="247">
        <v>290150</v>
      </c>
      <c r="E132" s="245"/>
      <c r="F132" s="248"/>
      <c r="G132" s="247"/>
      <c r="H132" s="245"/>
      <c r="I132" s="246"/>
      <c r="J132" s="247"/>
      <c r="K132" s="234"/>
      <c r="L132" s="234"/>
      <c r="M132" s="234"/>
      <c r="N132" s="234"/>
      <c r="O132" s="234"/>
      <c r="P132" s="234"/>
    </row>
    <row r="133" spans="1:16" x14ac:dyDescent="0.25">
      <c r="A133" s="242">
        <v>43158</v>
      </c>
      <c r="B133" s="243">
        <v>180155230</v>
      </c>
      <c r="C133" s="248">
        <v>4</v>
      </c>
      <c r="D133" s="247">
        <v>437850</v>
      </c>
      <c r="E133" s="245"/>
      <c r="F133" s="248"/>
      <c r="G133" s="247"/>
      <c r="H133" s="245"/>
      <c r="I133" s="246">
        <v>2077950</v>
      </c>
      <c r="J133" s="247" t="s">
        <v>17</v>
      </c>
      <c r="K133" s="234"/>
      <c r="L133" s="234"/>
      <c r="M133" s="234"/>
      <c r="N133" s="234"/>
      <c r="O133" s="234"/>
      <c r="P133" s="234"/>
    </row>
    <row r="134" spans="1:16" x14ac:dyDescent="0.25">
      <c r="A134" s="242">
        <v>43159</v>
      </c>
      <c r="B134" s="243">
        <v>180155259</v>
      </c>
      <c r="C134" s="248">
        <v>7</v>
      </c>
      <c r="D134" s="247">
        <v>486238</v>
      </c>
      <c r="E134" s="245">
        <v>180040702</v>
      </c>
      <c r="F134" s="248">
        <v>10</v>
      </c>
      <c r="G134" s="247">
        <v>914375</v>
      </c>
      <c r="H134" s="245"/>
      <c r="I134" s="246"/>
      <c r="J134" s="247"/>
      <c r="K134" s="234"/>
      <c r="L134" s="234"/>
      <c r="M134" s="234"/>
      <c r="N134" s="234"/>
      <c r="O134" s="234"/>
      <c r="P134" s="234"/>
    </row>
    <row r="135" spans="1:16" x14ac:dyDescent="0.25">
      <c r="A135" s="242">
        <v>43159</v>
      </c>
      <c r="B135" s="243">
        <v>180155277</v>
      </c>
      <c r="C135" s="248">
        <v>20</v>
      </c>
      <c r="D135" s="247">
        <v>1796200</v>
      </c>
      <c r="E135" s="245"/>
      <c r="F135" s="248"/>
      <c r="G135" s="247"/>
      <c r="H135" s="245"/>
      <c r="I135" s="246"/>
      <c r="J135" s="247"/>
      <c r="K135" s="234"/>
      <c r="L135" s="234"/>
      <c r="M135" s="234"/>
      <c r="N135" s="234"/>
      <c r="O135" s="234"/>
      <c r="P135" s="234"/>
    </row>
    <row r="136" spans="1:16" x14ac:dyDescent="0.25">
      <c r="A136" s="242">
        <v>43159</v>
      </c>
      <c r="B136" s="243">
        <v>180155284</v>
      </c>
      <c r="C136" s="248">
        <v>1</v>
      </c>
      <c r="D136" s="247">
        <v>75513</v>
      </c>
      <c r="E136" s="245"/>
      <c r="F136" s="248"/>
      <c r="G136" s="247"/>
      <c r="H136" s="245"/>
      <c r="I136" s="246"/>
      <c r="J136" s="247"/>
      <c r="K136" s="234"/>
      <c r="L136" s="234"/>
      <c r="M136" s="234"/>
      <c r="N136" s="234"/>
      <c r="O136" s="234"/>
      <c r="P136" s="234"/>
    </row>
    <row r="137" spans="1:16" x14ac:dyDescent="0.25">
      <c r="A137" s="242">
        <v>43159</v>
      </c>
      <c r="B137" s="243">
        <v>180155337</v>
      </c>
      <c r="C137" s="248">
        <v>12</v>
      </c>
      <c r="D137" s="247">
        <v>1389325</v>
      </c>
      <c r="E137" s="245"/>
      <c r="F137" s="248"/>
      <c r="G137" s="247"/>
      <c r="H137" s="245"/>
      <c r="I137" s="246"/>
      <c r="J137" s="247"/>
      <c r="K137" s="234"/>
      <c r="L137" s="234"/>
      <c r="M137" s="234"/>
      <c r="N137" s="234"/>
      <c r="O137" s="234"/>
      <c r="P137" s="234"/>
    </row>
    <row r="138" spans="1:16" x14ac:dyDescent="0.25">
      <c r="A138" s="242">
        <v>43159</v>
      </c>
      <c r="B138" s="243">
        <v>180155343</v>
      </c>
      <c r="C138" s="248">
        <v>3</v>
      </c>
      <c r="D138" s="247">
        <v>243600</v>
      </c>
      <c r="E138" s="245"/>
      <c r="F138" s="248"/>
      <c r="G138" s="247"/>
      <c r="H138" s="245"/>
      <c r="I138" s="246"/>
      <c r="J138" s="247"/>
      <c r="K138" s="234"/>
      <c r="L138" s="234"/>
      <c r="M138" s="234"/>
      <c r="N138" s="234"/>
      <c r="O138" s="234"/>
      <c r="P138" s="234"/>
    </row>
    <row r="139" spans="1:16" x14ac:dyDescent="0.25">
      <c r="A139" s="242">
        <v>43159</v>
      </c>
      <c r="B139" s="243">
        <v>180155356</v>
      </c>
      <c r="C139" s="248">
        <v>2</v>
      </c>
      <c r="D139" s="247">
        <v>189175</v>
      </c>
      <c r="E139" s="245"/>
      <c r="F139" s="248"/>
      <c r="G139" s="247"/>
      <c r="H139" s="245"/>
      <c r="I139" s="246">
        <v>3265676</v>
      </c>
      <c r="J139" s="247" t="s">
        <v>17</v>
      </c>
      <c r="K139" s="234"/>
      <c r="L139" s="234"/>
      <c r="M139" s="234"/>
      <c r="N139" s="234"/>
      <c r="O139" s="234"/>
      <c r="P139" s="234"/>
    </row>
    <row r="140" spans="1:16" x14ac:dyDescent="0.25">
      <c r="A140" s="242">
        <v>43160</v>
      </c>
      <c r="B140" s="243">
        <v>180155385</v>
      </c>
      <c r="C140" s="248">
        <v>4</v>
      </c>
      <c r="D140" s="247">
        <v>370475</v>
      </c>
      <c r="E140" s="245">
        <v>180040715</v>
      </c>
      <c r="F140" s="248">
        <v>8</v>
      </c>
      <c r="G140" s="247">
        <v>735000</v>
      </c>
      <c r="H140" s="245"/>
      <c r="I140" s="246"/>
      <c r="J140" s="247"/>
      <c r="K140" s="234"/>
      <c r="L140" s="234"/>
      <c r="M140" s="234"/>
      <c r="N140" s="234"/>
      <c r="O140" s="234"/>
      <c r="P140" s="234"/>
    </row>
    <row r="141" spans="1:16" x14ac:dyDescent="0.25">
      <c r="A141" s="242">
        <v>43160</v>
      </c>
      <c r="B141" s="243">
        <v>180155410</v>
      </c>
      <c r="C141" s="248">
        <v>18</v>
      </c>
      <c r="D141" s="247">
        <v>1811950</v>
      </c>
      <c r="E141" s="245"/>
      <c r="F141" s="248"/>
      <c r="G141" s="247"/>
      <c r="H141" s="245"/>
      <c r="I141" s="246"/>
      <c r="J141" s="247"/>
      <c r="K141" s="234"/>
      <c r="L141" s="234"/>
      <c r="M141" s="234"/>
      <c r="N141" s="234"/>
      <c r="O141" s="234"/>
      <c r="P141" s="234"/>
    </row>
    <row r="142" spans="1:16" x14ac:dyDescent="0.25">
      <c r="A142" s="242">
        <v>43160</v>
      </c>
      <c r="B142" s="243">
        <v>180155457</v>
      </c>
      <c r="C142" s="248">
        <v>9</v>
      </c>
      <c r="D142" s="247">
        <v>792575</v>
      </c>
      <c r="E142" s="245"/>
      <c r="F142" s="248"/>
      <c r="G142" s="247"/>
      <c r="H142" s="245"/>
      <c r="I142" s="246"/>
      <c r="J142" s="247"/>
      <c r="K142" s="234"/>
      <c r="L142" s="234"/>
      <c r="M142" s="234"/>
      <c r="N142" s="234"/>
      <c r="O142" s="234"/>
      <c r="P142" s="234"/>
    </row>
    <row r="143" spans="1:16" x14ac:dyDescent="0.25">
      <c r="A143" s="242">
        <v>43160</v>
      </c>
      <c r="B143" s="243">
        <v>180155474</v>
      </c>
      <c r="C143" s="248">
        <v>4</v>
      </c>
      <c r="D143" s="247">
        <v>440038</v>
      </c>
      <c r="E143" s="245"/>
      <c r="F143" s="248"/>
      <c r="G143" s="247"/>
      <c r="H143" s="245"/>
      <c r="I143" s="246">
        <v>2680038</v>
      </c>
      <c r="J143" s="247" t="s">
        <v>17</v>
      </c>
      <c r="K143" s="234"/>
      <c r="L143" s="234"/>
      <c r="M143" s="234"/>
      <c r="N143" s="234"/>
      <c r="O143" s="234"/>
      <c r="P143" s="234"/>
    </row>
    <row r="144" spans="1:16" x14ac:dyDescent="0.25">
      <c r="A144" s="242">
        <v>43161</v>
      </c>
      <c r="B144" s="243">
        <v>180155500</v>
      </c>
      <c r="C144" s="248">
        <v>8</v>
      </c>
      <c r="D144" s="247">
        <v>491488</v>
      </c>
      <c r="E144" s="245">
        <v>180040747</v>
      </c>
      <c r="F144" s="248">
        <v>14</v>
      </c>
      <c r="G144" s="247">
        <v>1501938</v>
      </c>
      <c r="H144" s="245"/>
      <c r="I144" s="246"/>
      <c r="J144" s="247"/>
      <c r="K144" s="234"/>
      <c r="L144" s="234"/>
      <c r="M144" s="234"/>
      <c r="N144" s="234"/>
      <c r="O144" s="234"/>
      <c r="P144" s="234"/>
    </row>
    <row r="145" spans="1:16" x14ac:dyDescent="0.25">
      <c r="A145" s="242">
        <v>43161</v>
      </c>
      <c r="B145" s="243">
        <v>180155521</v>
      </c>
      <c r="C145" s="248">
        <v>14</v>
      </c>
      <c r="D145" s="247">
        <v>1317925</v>
      </c>
      <c r="E145" s="245"/>
      <c r="F145" s="248"/>
      <c r="G145" s="247"/>
      <c r="H145" s="245"/>
      <c r="I145" s="246"/>
      <c r="J145" s="247"/>
      <c r="K145" s="234"/>
      <c r="L145" s="234"/>
      <c r="M145" s="234"/>
      <c r="N145" s="234"/>
      <c r="O145" s="234"/>
      <c r="P145" s="234"/>
    </row>
    <row r="146" spans="1:16" x14ac:dyDescent="0.25">
      <c r="A146" s="242">
        <v>43161</v>
      </c>
      <c r="B146" s="243">
        <v>180155527</v>
      </c>
      <c r="C146" s="248">
        <v>1</v>
      </c>
      <c r="D146" s="247">
        <v>125738</v>
      </c>
      <c r="E146" s="245"/>
      <c r="F146" s="248"/>
      <c r="G146" s="247"/>
      <c r="H146" s="245"/>
      <c r="I146" s="246"/>
      <c r="J146" s="247"/>
      <c r="K146" s="234"/>
      <c r="L146" s="234"/>
      <c r="M146" s="234"/>
      <c r="N146" s="234"/>
      <c r="O146" s="234"/>
      <c r="P146" s="234"/>
    </row>
    <row r="147" spans="1:16" x14ac:dyDescent="0.25">
      <c r="A147" s="242">
        <v>43161</v>
      </c>
      <c r="B147" s="243">
        <v>180155551</v>
      </c>
      <c r="C147" s="248">
        <v>5</v>
      </c>
      <c r="D147" s="247">
        <v>506100</v>
      </c>
      <c r="E147" s="245"/>
      <c r="F147" s="248"/>
      <c r="G147" s="247"/>
      <c r="H147" s="245"/>
      <c r="I147" s="246">
        <v>939313</v>
      </c>
      <c r="J147" s="247" t="s">
        <v>17</v>
      </c>
      <c r="K147" s="234"/>
      <c r="L147" s="234"/>
      <c r="M147" s="234"/>
      <c r="N147" s="234"/>
      <c r="O147" s="234"/>
      <c r="P147" s="234"/>
    </row>
    <row r="148" spans="1:16" x14ac:dyDescent="0.25">
      <c r="A148" s="242">
        <v>43162</v>
      </c>
      <c r="B148" s="243">
        <v>180155627</v>
      </c>
      <c r="C148" s="248">
        <v>6</v>
      </c>
      <c r="D148" s="247">
        <v>342388</v>
      </c>
      <c r="E148" s="245">
        <v>180040780</v>
      </c>
      <c r="F148" s="248">
        <v>14</v>
      </c>
      <c r="G148" s="247">
        <v>1625225</v>
      </c>
      <c r="H148" s="245"/>
      <c r="I148" s="246"/>
      <c r="J148" s="247"/>
      <c r="K148" s="234"/>
      <c r="L148" s="234"/>
      <c r="M148" s="234"/>
      <c r="N148" s="234"/>
      <c r="O148" s="234"/>
      <c r="P148" s="234"/>
    </row>
    <row r="149" spans="1:16" x14ac:dyDescent="0.25">
      <c r="A149" s="242">
        <v>43162</v>
      </c>
      <c r="B149" s="243">
        <v>180155652</v>
      </c>
      <c r="C149" s="248">
        <v>11</v>
      </c>
      <c r="D149" s="247">
        <v>1432900</v>
      </c>
      <c r="E149" s="245"/>
      <c r="F149" s="248"/>
      <c r="G149" s="247"/>
      <c r="H149" s="245"/>
      <c r="I149" s="246"/>
      <c r="J149" s="247"/>
      <c r="K149" s="234"/>
      <c r="L149" s="234"/>
      <c r="M149" s="234"/>
      <c r="N149" s="234"/>
      <c r="O149" s="234"/>
      <c r="P149" s="234"/>
    </row>
    <row r="150" spans="1:16" x14ac:dyDescent="0.25">
      <c r="A150" s="242">
        <v>43162</v>
      </c>
      <c r="B150" s="243">
        <v>180155670</v>
      </c>
      <c r="C150" s="248">
        <v>4</v>
      </c>
      <c r="D150" s="247">
        <v>476963</v>
      </c>
      <c r="E150" s="245"/>
      <c r="F150" s="248"/>
      <c r="G150" s="247"/>
      <c r="H150" s="245"/>
      <c r="I150" s="246"/>
      <c r="J150" s="247"/>
      <c r="K150" s="234"/>
      <c r="L150" s="234"/>
      <c r="M150" s="234"/>
      <c r="N150" s="234"/>
      <c r="O150" s="234"/>
      <c r="P150" s="234"/>
    </row>
    <row r="151" spans="1:16" x14ac:dyDescent="0.25">
      <c r="A151" s="242">
        <v>43162</v>
      </c>
      <c r="B151" s="243">
        <v>180155677</v>
      </c>
      <c r="C151" s="248">
        <v>4</v>
      </c>
      <c r="D151" s="247">
        <v>459025</v>
      </c>
      <c r="E151" s="245"/>
      <c r="F151" s="248"/>
      <c r="G151" s="247"/>
      <c r="H151" s="245"/>
      <c r="I151" s="246"/>
      <c r="J151" s="247"/>
      <c r="K151" s="234"/>
      <c r="L151" s="234"/>
      <c r="M151" s="234"/>
      <c r="N151" s="234"/>
      <c r="O151" s="234"/>
      <c r="P151" s="234"/>
    </row>
    <row r="152" spans="1:16" x14ac:dyDescent="0.25">
      <c r="A152" s="242">
        <v>43162</v>
      </c>
      <c r="B152" s="243">
        <v>180155679</v>
      </c>
      <c r="C152" s="248">
        <v>1</v>
      </c>
      <c r="D152" s="247">
        <v>92575</v>
      </c>
      <c r="E152" s="245"/>
      <c r="F152" s="248"/>
      <c r="G152" s="247"/>
      <c r="H152" s="245"/>
      <c r="I152" s="246">
        <v>1178626</v>
      </c>
      <c r="J152" s="247" t="s">
        <v>17</v>
      </c>
      <c r="K152" s="234"/>
      <c r="L152" s="234"/>
      <c r="M152" s="234"/>
      <c r="N152" s="234"/>
      <c r="O152" s="234"/>
      <c r="P152" s="234"/>
    </row>
    <row r="153" spans="1:16" x14ac:dyDescent="0.25">
      <c r="A153" s="242">
        <v>43164</v>
      </c>
      <c r="B153" s="243">
        <v>180155811</v>
      </c>
      <c r="C153" s="248">
        <v>8</v>
      </c>
      <c r="D153" s="247">
        <v>714525</v>
      </c>
      <c r="E153" s="245">
        <v>180040823</v>
      </c>
      <c r="F153" s="248">
        <v>10</v>
      </c>
      <c r="G153" s="247">
        <v>936250</v>
      </c>
      <c r="H153" s="245"/>
      <c r="I153" s="246"/>
      <c r="J153" s="247"/>
      <c r="K153" s="234"/>
      <c r="L153" s="234"/>
      <c r="M153" s="234"/>
      <c r="N153" s="234"/>
      <c r="O153" s="234"/>
      <c r="P153" s="234"/>
    </row>
    <row r="154" spans="1:16" x14ac:dyDescent="0.25">
      <c r="A154" s="242">
        <v>43164</v>
      </c>
      <c r="B154" s="243">
        <v>180155839</v>
      </c>
      <c r="C154" s="248">
        <v>29</v>
      </c>
      <c r="D154" s="247">
        <v>2853813</v>
      </c>
      <c r="E154" s="245"/>
      <c r="F154" s="248"/>
      <c r="G154" s="247"/>
      <c r="H154" s="245"/>
      <c r="I154" s="246"/>
      <c r="J154" s="247"/>
      <c r="K154" s="234"/>
      <c r="L154" s="234"/>
      <c r="M154" s="234"/>
      <c r="N154" s="234"/>
      <c r="O154" s="234"/>
      <c r="P154" s="234"/>
    </row>
    <row r="155" spans="1:16" x14ac:dyDescent="0.25">
      <c r="A155" s="242">
        <v>43164</v>
      </c>
      <c r="B155" s="243">
        <v>180155849</v>
      </c>
      <c r="C155" s="248">
        <v>5</v>
      </c>
      <c r="D155" s="247">
        <v>543200</v>
      </c>
      <c r="E155" s="245"/>
      <c r="F155" s="248"/>
      <c r="G155" s="247"/>
      <c r="H155" s="245"/>
      <c r="I155" s="246"/>
      <c r="J155" s="247"/>
      <c r="K155" s="234"/>
      <c r="L155" s="234"/>
      <c r="M155" s="234"/>
      <c r="N155" s="234"/>
      <c r="O155" s="234"/>
      <c r="P155" s="234"/>
    </row>
    <row r="156" spans="1:16" x14ac:dyDescent="0.25">
      <c r="A156" s="242">
        <v>43164</v>
      </c>
      <c r="B156" s="243">
        <v>180155875</v>
      </c>
      <c r="C156" s="248">
        <v>8</v>
      </c>
      <c r="D156" s="247">
        <v>909738</v>
      </c>
      <c r="E156" s="245"/>
      <c r="F156" s="248"/>
      <c r="G156" s="247"/>
      <c r="H156" s="245"/>
      <c r="I156" s="246"/>
      <c r="J156" s="247"/>
      <c r="K156" s="234"/>
      <c r="L156" s="234"/>
      <c r="M156" s="234"/>
      <c r="N156" s="234"/>
      <c r="O156" s="234"/>
      <c r="P156" s="234"/>
    </row>
    <row r="157" spans="1:16" x14ac:dyDescent="0.25">
      <c r="A157" s="242">
        <v>43164</v>
      </c>
      <c r="B157" s="243">
        <v>180155879</v>
      </c>
      <c r="C157" s="248">
        <v>1</v>
      </c>
      <c r="D157" s="247">
        <v>92575</v>
      </c>
      <c r="E157" s="245"/>
      <c r="F157" s="248"/>
      <c r="G157" s="247"/>
      <c r="H157" s="245"/>
      <c r="I157" s="246">
        <v>4177601</v>
      </c>
      <c r="J157" s="247" t="s">
        <v>17</v>
      </c>
      <c r="K157" s="234"/>
      <c r="L157" s="234"/>
      <c r="M157" s="234"/>
      <c r="N157" s="234"/>
      <c r="O157" s="234"/>
      <c r="P157" s="234"/>
    </row>
    <row r="158" spans="1:16" x14ac:dyDescent="0.25">
      <c r="A158" s="242">
        <v>43165</v>
      </c>
      <c r="B158" s="243">
        <v>180155903</v>
      </c>
      <c r="C158" s="248">
        <v>7</v>
      </c>
      <c r="D158" s="247">
        <v>325238</v>
      </c>
      <c r="E158" s="245">
        <v>180040852</v>
      </c>
      <c r="F158" s="248">
        <v>10</v>
      </c>
      <c r="G158" s="247">
        <v>973263</v>
      </c>
      <c r="H158" s="245"/>
      <c r="I158" s="246"/>
      <c r="J158" s="247"/>
      <c r="K158" s="234"/>
      <c r="L158" s="234"/>
      <c r="M158" s="234"/>
      <c r="N158" s="234"/>
      <c r="O158" s="234"/>
      <c r="P158" s="234"/>
    </row>
    <row r="159" spans="1:16" x14ac:dyDescent="0.25">
      <c r="A159" s="242">
        <v>43165</v>
      </c>
      <c r="B159" s="243">
        <v>180155923</v>
      </c>
      <c r="C159" s="248">
        <v>16</v>
      </c>
      <c r="D159" s="247">
        <v>1532038</v>
      </c>
      <c r="E159" s="245"/>
      <c r="F159" s="248"/>
      <c r="G159" s="247"/>
      <c r="H159" s="245"/>
      <c r="I159" s="246"/>
      <c r="J159" s="247"/>
      <c r="K159" s="234"/>
      <c r="L159" s="234"/>
      <c r="M159" s="234"/>
      <c r="N159" s="234"/>
      <c r="O159" s="234"/>
      <c r="P159" s="234"/>
    </row>
    <row r="160" spans="1:16" x14ac:dyDescent="0.25">
      <c r="A160" s="242">
        <v>43165</v>
      </c>
      <c r="B160" s="243">
        <v>180155941</v>
      </c>
      <c r="C160" s="248">
        <v>2</v>
      </c>
      <c r="D160" s="247">
        <v>188300</v>
      </c>
      <c r="E160" s="245"/>
      <c r="F160" s="248"/>
      <c r="G160" s="247"/>
      <c r="H160" s="245"/>
      <c r="I160" s="246"/>
      <c r="J160" s="247"/>
      <c r="K160" s="234"/>
      <c r="L160" s="234"/>
      <c r="M160" s="234"/>
      <c r="N160" s="234"/>
      <c r="O160" s="234"/>
      <c r="P160" s="234"/>
    </row>
    <row r="161" spans="1:16" x14ac:dyDescent="0.25">
      <c r="A161" s="242">
        <v>43165</v>
      </c>
      <c r="B161" s="243">
        <v>180155979</v>
      </c>
      <c r="C161" s="248">
        <v>3</v>
      </c>
      <c r="D161" s="247">
        <v>230213</v>
      </c>
      <c r="E161" s="245"/>
      <c r="F161" s="248"/>
      <c r="G161" s="247"/>
      <c r="H161" s="245"/>
      <c r="I161" s="246"/>
      <c r="J161" s="247"/>
      <c r="K161" s="234"/>
      <c r="L161" s="234"/>
      <c r="M161" s="234"/>
      <c r="N161" s="234"/>
      <c r="O161" s="234"/>
      <c r="P161" s="234"/>
    </row>
    <row r="162" spans="1:16" x14ac:dyDescent="0.25">
      <c r="A162" s="242">
        <v>43165</v>
      </c>
      <c r="B162" s="243">
        <v>180155989</v>
      </c>
      <c r="C162" s="248">
        <v>12</v>
      </c>
      <c r="D162" s="247">
        <v>1007213</v>
      </c>
      <c r="E162" s="245"/>
      <c r="F162" s="248"/>
      <c r="G162" s="247"/>
      <c r="H162" s="245"/>
      <c r="I162" s="246">
        <v>2309739</v>
      </c>
      <c r="J162" s="247" t="s">
        <v>17</v>
      </c>
      <c r="K162" s="234"/>
      <c r="L162" s="234"/>
      <c r="M162" s="234"/>
      <c r="N162" s="234"/>
      <c r="O162" s="234"/>
      <c r="P162" s="234"/>
    </row>
    <row r="163" spans="1:16" x14ac:dyDescent="0.25">
      <c r="A163" s="242">
        <v>43166</v>
      </c>
      <c r="B163" s="243">
        <v>180156032</v>
      </c>
      <c r="C163" s="248">
        <v>6</v>
      </c>
      <c r="D163" s="247">
        <v>527975</v>
      </c>
      <c r="E163" s="245">
        <v>180040889</v>
      </c>
      <c r="F163" s="248">
        <v>7</v>
      </c>
      <c r="G163" s="247">
        <v>720825</v>
      </c>
      <c r="H163" s="245"/>
      <c r="I163" s="246"/>
      <c r="J163" s="247"/>
      <c r="K163" s="234"/>
      <c r="L163" s="234"/>
      <c r="M163" s="234"/>
      <c r="N163" s="234"/>
      <c r="O163" s="234"/>
      <c r="P163" s="234"/>
    </row>
    <row r="164" spans="1:16" x14ac:dyDescent="0.25">
      <c r="A164" s="242">
        <v>43166</v>
      </c>
      <c r="B164" s="243">
        <v>180156060</v>
      </c>
      <c r="C164" s="248">
        <v>23</v>
      </c>
      <c r="D164" s="247">
        <v>2344913</v>
      </c>
      <c r="E164" s="245"/>
      <c r="F164" s="248"/>
      <c r="G164" s="247"/>
      <c r="H164" s="245"/>
      <c r="I164" s="246"/>
      <c r="J164" s="247"/>
      <c r="K164" s="234"/>
      <c r="L164" s="234"/>
      <c r="M164" s="234"/>
      <c r="N164" s="234"/>
      <c r="O164" s="234"/>
      <c r="P164" s="234"/>
    </row>
    <row r="165" spans="1:16" x14ac:dyDescent="0.25">
      <c r="A165" s="242">
        <v>43166</v>
      </c>
      <c r="B165" s="243">
        <v>180156064</v>
      </c>
      <c r="C165" s="248">
        <v>3</v>
      </c>
      <c r="D165" s="247">
        <v>307913</v>
      </c>
      <c r="E165" s="245"/>
      <c r="F165" s="248"/>
      <c r="G165" s="247"/>
      <c r="H165" s="245"/>
      <c r="I165" s="246"/>
      <c r="J165" s="247"/>
      <c r="K165" s="234"/>
      <c r="L165" s="234"/>
      <c r="M165" s="234"/>
      <c r="N165" s="234"/>
      <c r="O165" s="234"/>
      <c r="P165" s="234"/>
    </row>
    <row r="166" spans="1:16" x14ac:dyDescent="0.25">
      <c r="A166" s="242">
        <v>43166</v>
      </c>
      <c r="B166" s="243">
        <v>180156091</v>
      </c>
      <c r="C166" s="248">
        <v>4</v>
      </c>
      <c r="D166" s="247">
        <v>361638</v>
      </c>
      <c r="E166" s="245"/>
      <c r="F166" s="248"/>
      <c r="G166" s="247"/>
      <c r="H166" s="245"/>
      <c r="I166" s="246"/>
      <c r="J166" s="247"/>
      <c r="K166" s="234"/>
      <c r="L166" s="234"/>
      <c r="M166" s="234"/>
      <c r="N166" s="234"/>
      <c r="O166" s="234"/>
      <c r="P166" s="234"/>
    </row>
    <row r="167" spans="1:16" x14ac:dyDescent="0.25">
      <c r="A167" s="242">
        <v>43166</v>
      </c>
      <c r="B167" s="243">
        <v>180156092</v>
      </c>
      <c r="C167" s="248">
        <v>5</v>
      </c>
      <c r="D167" s="247">
        <v>462963</v>
      </c>
      <c r="E167" s="245"/>
      <c r="F167" s="248"/>
      <c r="G167" s="247"/>
      <c r="H167" s="245"/>
      <c r="I167" s="246">
        <v>3284577</v>
      </c>
      <c r="J167" s="247" t="s">
        <v>17</v>
      </c>
      <c r="K167" s="234"/>
      <c r="L167" s="234"/>
      <c r="M167" s="234"/>
      <c r="N167" s="234"/>
      <c r="O167" s="234"/>
      <c r="P167" s="234"/>
    </row>
    <row r="168" spans="1:16" x14ac:dyDescent="0.25">
      <c r="A168" s="242">
        <v>43167</v>
      </c>
      <c r="B168" s="243">
        <v>180156118</v>
      </c>
      <c r="C168" s="248">
        <v>6</v>
      </c>
      <c r="D168" s="247">
        <v>668500</v>
      </c>
      <c r="E168" s="245">
        <v>180040912</v>
      </c>
      <c r="F168" s="248">
        <v>4</v>
      </c>
      <c r="G168" s="247">
        <v>407838</v>
      </c>
      <c r="H168" s="245"/>
      <c r="I168" s="246"/>
      <c r="J168" s="247"/>
      <c r="K168" s="234"/>
      <c r="L168" s="234"/>
      <c r="M168" s="234"/>
      <c r="N168" s="234"/>
      <c r="O168" s="234"/>
      <c r="P168" s="234"/>
    </row>
    <row r="169" spans="1:16" x14ac:dyDescent="0.25">
      <c r="A169" s="242">
        <v>43167</v>
      </c>
      <c r="B169" s="243">
        <v>180156156</v>
      </c>
      <c r="C169" s="248">
        <v>2</v>
      </c>
      <c r="D169" s="247">
        <v>161788</v>
      </c>
      <c r="E169" s="245"/>
      <c r="F169" s="248"/>
      <c r="G169" s="247"/>
      <c r="H169" s="245"/>
      <c r="I169" s="246"/>
      <c r="J169" s="247"/>
      <c r="K169" s="234"/>
      <c r="L169" s="234"/>
      <c r="M169" s="234"/>
      <c r="N169" s="234"/>
      <c r="O169" s="234"/>
      <c r="P169" s="234"/>
    </row>
    <row r="170" spans="1:16" x14ac:dyDescent="0.25">
      <c r="A170" s="242">
        <v>43167</v>
      </c>
      <c r="B170" s="243">
        <v>180156157</v>
      </c>
      <c r="C170" s="248">
        <v>12</v>
      </c>
      <c r="D170" s="247">
        <v>1296488</v>
      </c>
      <c r="E170" s="245"/>
      <c r="F170" s="248"/>
      <c r="G170" s="247"/>
      <c r="H170" s="245"/>
      <c r="I170" s="246"/>
      <c r="J170" s="247"/>
      <c r="K170" s="234"/>
      <c r="L170" s="234"/>
      <c r="M170" s="234"/>
      <c r="N170" s="234"/>
      <c r="O170" s="234"/>
      <c r="P170" s="234"/>
    </row>
    <row r="171" spans="1:16" x14ac:dyDescent="0.25">
      <c r="A171" s="242">
        <v>43167</v>
      </c>
      <c r="B171" s="243">
        <v>180156212</v>
      </c>
      <c r="C171" s="248">
        <v>3</v>
      </c>
      <c r="D171" s="247">
        <v>310100</v>
      </c>
      <c r="E171" s="245"/>
      <c r="F171" s="248"/>
      <c r="G171" s="247"/>
      <c r="H171" s="245"/>
      <c r="I171" s="246">
        <v>2029038</v>
      </c>
      <c r="J171" s="247" t="s">
        <v>17</v>
      </c>
      <c r="K171" s="234"/>
      <c r="L171" s="234"/>
      <c r="M171" s="234"/>
      <c r="N171" s="234"/>
      <c r="O171" s="234"/>
      <c r="P171" s="234"/>
    </row>
    <row r="172" spans="1:16" x14ac:dyDescent="0.25">
      <c r="A172" s="242">
        <v>43168</v>
      </c>
      <c r="B172" s="243">
        <v>180156238</v>
      </c>
      <c r="C172" s="248">
        <v>8</v>
      </c>
      <c r="D172" s="247">
        <v>560000</v>
      </c>
      <c r="E172" s="245">
        <v>180040933</v>
      </c>
      <c r="F172" s="248">
        <v>1</v>
      </c>
      <c r="G172" s="247">
        <v>92575</v>
      </c>
      <c r="H172" s="245"/>
      <c r="I172" s="246"/>
      <c r="J172" s="247"/>
      <c r="K172" s="234"/>
      <c r="L172" s="234"/>
      <c r="M172" s="234"/>
      <c r="N172" s="234"/>
      <c r="O172" s="234"/>
      <c r="P172" s="234"/>
    </row>
    <row r="173" spans="1:16" x14ac:dyDescent="0.25">
      <c r="A173" s="242">
        <v>43168</v>
      </c>
      <c r="B173" s="243">
        <v>180156259</v>
      </c>
      <c r="C173" s="248">
        <v>3</v>
      </c>
      <c r="D173" s="247">
        <v>137288</v>
      </c>
      <c r="E173" s="245"/>
      <c r="F173" s="248"/>
      <c r="G173" s="247"/>
      <c r="H173" s="245"/>
      <c r="I173" s="246"/>
      <c r="J173" s="247"/>
      <c r="K173" s="234"/>
      <c r="L173" s="234"/>
      <c r="M173" s="234"/>
      <c r="N173" s="234"/>
      <c r="O173" s="234"/>
      <c r="P173" s="234"/>
    </row>
    <row r="174" spans="1:16" x14ac:dyDescent="0.25">
      <c r="A174" s="242">
        <v>43168</v>
      </c>
      <c r="B174" s="243">
        <v>180156274</v>
      </c>
      <c r="C174" s="248">
        <v>18</v>
      </c>
      <c r="D174" s="247">
        <v>1929900</v>
      </c>
      <c r="E174" s="245"/>
      <c r="F174" s="248"/>
      <c r="G174" s="247"/>
      <c r="H174" s="245"/>
      <c r="I174" s="246"/>
      <c r="J174" s="247"/>
      <c r="K174" s="234"/>
      <c r="L174" s="234"/>
      <c r="M174" s="234"/>
      <c r="N174" s="234"/>
      <c r="O174" s="234"/>
      <c r="P174" s="234"/>
    </row>
    <row r="175" spans="1:16" x14ac:dyDescent="0.25">
      <c r="A175" s="242">
        <v>43168</v>
      </c>
      <c r="B175" s="243">
        <v>180156284</v>
      </c>
      <c r="C175" s="248">
        <v>4</v>
      </c>
      <c r="D175" s="247">
        <v>326113</v>
      </c>
      <c r="E175" s="245"/>
      <c r="F175" s="248"/>
      <c r="G175" s="247"/>
      <c r="H175" s="245"/>
      <c r="I175" s="246"/>
      <c r="J175" s="247"/>
      <c r="K175" s="234"/>
      <c r="L175" s="234"/>
      <c r="M175" s="234"/>
      <c r="N175" s="234"/>
      <c r="O175" s="234"/>
      <c r="P175" s="234"/>
    </row>
    <row r="176" spans="1:16" x14ac:dyDescent="0.25">
      <c r="A176" s="242">
        <v>43168</v>
      </c>
      <c r="B176" s="243">
        <v>180156320</v>
      </c>
      <c r="C176" s="248">
        <v>4</v>
      </c>
      <c r="D176" s="247">
        <v>305113</v>
      </c>
      <c r="E176" s="245"/>
      <c r="F176" s="248"/>
      <c r="G176" s="247"/>
      <c r="H176" s="245"/>
      <c r="I176" s="246"/>
      <c r="J176" s="247"/>
      <c r="K176" s="234"/>
      <c r="L176" s="234"/>
      <c r="M176" s="234"/>
      <c r="N176" s="234"/>
      <c r="O176" s="234"/>
      <c r="P176" s="234"/>
    </row>
    <row r="177" spans="1:16" x14ac:dyDescent="0.25">
      <c r="A177" s="242">
        <v>43168</v>
      </c>
      <c r="B177" s="243">
        <v>180156324</v>
      </c>
      <c r="C177" s="248">
        <v>21</v>
      </c>
      <c r="D177" s="247">
        <v>2064825</v>
      </c>
      <c r="E177" s="245"/>
      <c r="F177" s="248"/>
      <c r="G177" s="247"/>
      <c r="H177" s="245"/>
      <c r="I177" s="246">
        <v>5230664</v>
      </c>
      <c r="J177" s="247" t="s">
        <v>17</v>
      </c>
      <c r="K177" s="234"/>
      <c r="L177" s="234"/>
      <c r="M177" s="234"/>
      <c r="N177" s="234"/>
      <c r="O177" s="234"/>
      <c r="P177" s="234"/>
    </row>
    <row r="178" spans="1:16" x14ac:dyDescent="0.25">
      <c r="A178" s="242">
        <v>43169</v>
      </c>
      <c r="B178" s="243">
        <v>180156370</v>
      </c>
      <c r="C178" s="248">
        <v>8</v>
      </c>
      <c r="D178" s="247">
        <v>583363</v>
      </c>
      <c r="E178" s="245">
        <v>180040964</v>
      </c>
      <c r="F178" s="248">
        <v>7</v>
      </c>
      <c r="G178" s="247">
        <v>831688</v>
      </c>
      <c r="H178" s="245"/>
      <c r="I178" s="246"/>
      <c r="J178" s="247"/>
      <c r="K178" s="234"/>
      <c r="L178" s="234"/>
      <c r="M178" s="234"/>
      <c r="N178" s="234"/>
      <c r="O178" s="234"/>
      <c r="P178" s="234"/>
    </row>
    <row r="179" spans="1:16" x14ac:dyDescent="0.25">
      <c r="A179" s="242">
        <v>43169</v>
      </c>
      <c r="B179" s="243">
        <v>180156383</v>
      </c>
      <c r="C179" s="248">
        <v>27</v>
      </c>
      <c r="D179" s="247">
        <v>2836663</v>
      </c>
      <c r="E179" s="245"/>
      <c r="F179" s="248"/>
      <c r="G179" s="247"/>
      <c r="H179" s="245"/>
      <c r="I179" s="246"/>
      <c r="J179" s="247"/>
      <c r="K179" s="234"/>
      <c r="L179" s="234"/>
      <c r="M179" s="234"/>
      <c r="N179" s="234"/>
      <c r="O179" s="234"/>
      <c r="P179" s="234"/>
    </row>
    <row r="180" spans="1:16" x14ac:dyDescent="0.25">
      <c r="A180" s="242">
        <v>43169</v>
      </c>
      <c r="B180" s="243">
        <v>180156416</v>
      </c>
      <c r="C180" s="248">
        <v>2</v>
      </c>
      <c r="D180" s="247">
        <v>203263</v>
      </c>
      <c r="E180" s="245"/>
      <c r="F180" s="248"/>
      <c r="G180" s="247"/>
      <c r="H180" s="245"/>
      <c r="I180" s="246"/>
      <c r="J180" s="247"/>
      <c r="K180" s="234"/>
      <c r="L180" s="234"/>
      <c r="M180" s="234"/>
      <c r="N180" s="234"/>
      <c r="O180" s="234"/>
      <c r="P180" s="234"/>
    </row>
    <row r="181" spans="1:16" x14ac:dyDescent="0.25">
      <c r="A181" s="242">
        <v>43169</v>
      </c>
      <c r="B181" s="243">
        <v>180156426</v>
      </c>
      <c r="C181" s="248">
        <v>1</v>
      </c>
      <c r="D181" s="247">
        <v>100013</v>
      </c>
      <c r="E181" s="245"/>
      <c r="F181" s="248"/>
      <c r="G181" s="247"/>
      <c r="H181" s="245"/>
      <c r="I181" s="246">
        <v>2891614</v>
      </c>
      <c r="J181" s="247" t="s">
        <v>17</v>
      </c>
      <c r="K181" s="234"/>
      <c r="L181" s="234"/>
      <c r="M181" s="234"/>
      <c r="N181" s="234"/>
      <c r="O181" s="234"/>
      <c r="P181" s="234"/>
    </row>
    <row r="182" spans="1:16" x14ac:dyDescent="0.25">
      <c r="A182" s="242">
        <v>43171</v>
      </c>
      <c r="B182" s="243">
        <v>180156572</v>
      </c>
      <c r="C182" s="248">
        <v>12</v>
      </c>
      <c r="D182" s="247">
        <v>1021125</v>
      </c>
      <c r="E182" s="245">
        <v>180041011</v>
      </c>
      <c r="F182" s="248">
        <v>8</v>
      </c>
      <c r="G182" s="247">
        <v>831863</v>
      </c>
      <c r="H182" s="245"/>
      <c r="I182" s="246"/>
      <c r="J182" s="247"/>
      <c r="K182" s="234"/>
      <c r="L182" s="234"/>
      <c r="M182" s="234"/>
      <c r="N182" s="234"/>
      <c r="O182" s="234"/>
      <c r="P182" s="234"/>
    </row>
    <row r="183" spans="1:16" x14ac:dyDescent="0.25">
      <c r="A183" s="242">
        <v>43171</v>
      </c>
      <c r="B183" s="243">
        <v>180156599</v>
      </c>
      <c r="C183" s="248">
        <v>23</v>
      </c>
      <c r="D183" s="247">
        <v>2658425</v>
      </c>
      <c r="E183" s="245">
        <v>180041039</v>
      </c>
      <c r="F183" s="248">
        <v>1</v>
      </c>
      <c r="G183" s="247">
        <v>250075</v>
      </c>
      <c r="H183" s="245"/>
      <c r="I183" s="246"/>
      <c r="J183" s="247"/>
      <c r="K183" s="234"/>
      <c r="L183" s="234"/>
      <c r="M183" s="234"/>
      <c r="N183" s="234"/>
      <c r="O183" s="234"/>
      <c r="P183" s="234"/>
    </row>
    <row r="184" spans="1:16" x14ac:dyDescent="0.25">
      <c r="A184" s="242">
        <v>43171</v>
      </c>
      <c r="B184" s="243">
        <v>180156604</v>
      </c>
      <c r="C184" s="248">
        <v>1</v>
      </c>
      <c r="D184" s="247">
        <v>56000</v>
      </c>
      <c r="E184" s="245"/>
      <c r="F184" s="248"/>
      <c r="G184" s="247"/>
      <c r="H184" s="245"/>
      <c r="I184" s="246"/>
      <c r="J184" s="247"/>
      <c r="K184" s="234"/>
      <c r="L184" s="234"/>
      <c r="M184" s="234"/>
      <c r="N184" s="234"/>
      <c r="O184" s="234"/>
      <c r="P184" s="234"/>
    </row>
    <row r="185" spans="1:16" x14ac:dyDescent="0.25">
      <c r="A185" s="242">
        <v>43171</v>
      </c>
      <c r="B185" s="243">
        <v>180156649</v>
      </c>
      <c r="C185" s="248">
        <v>12</v>
      </c>
      <c r="D185" s="247">
        <v>1430013</v>
      </c>
      <c r="E185" s="245"/>
      <c r="F185" s="248"/>
      <c r="G185" s="247"/>
      <c r="H185" s="245"/>
      <c r="I185" s="246"/>
      <c r="J185" s="247"/>
      <c r="K185" s="234"/>
      <c r="L185" s="234"/>
      <c r="M185" s="234"/>
      <c r="N185" s="234"/>
      <c r="O185" s="234"/>
      <c r="P185" s="234"/>
    </row>
    <row r="186" spans="1:16" x14ac:dyDescent="0.25">
      <c r="A186" s="242">
        <v>43171</v>
      </c>
      <c r="B186" s="243">
        <v>180156652</v>
      </c>
      <c r="C186" s="248">
        <v>1</v>
      </c>
      <c r="D186" s="247">
        <v>93013</v>
      </c>
      <c r="E186" s="245"/>
      <c r="F186" s="248"/>
      <c r="G186" s="247"/>
      <c r="H186" s="245"/>
      <c r="I186" s="246">
        <v>4426713</v>
      </c>
      <c r="J186" s="247" t="s">
        <v>17</v>
      </c>
      <c r="K186" s="234"/>
      <c r="L186" s="234"/>
      <c r="M186" s="234"/>
      <c r="N186" s="234"/>
      <c r="O186" s="234"/>
      <c r="P186" s="234"/>
    </row>
    <row r="187" spans="1:16" x14ac:dyDescent="0.25">
      <c r="A187" s="242">
        <v>43172</v>
      </c>
      <c r="B187" s="243">
        <v>180156680</v>
      </c>
      <c r="C187" s="248">
        <v>9</v>
      </c>
      <c r="D187" s="247">
        <v>685213</v>
      </c>
      <c r="E187" s="245">
        <v>180041040</v>
      </c>
      <c r="F187" s="248">
        <v>5</v>
      </c>
      <c r="G187" s="247">
        <v>615038</v>
      </c>
      <c r="H187" s="245"/>
      <c r="I187" s="246"/>
      <c r="J187" s="247"/>
      <c r="K187" s="234"/>
      <c r="L187" s="234"/>
      <c r="M187" s="234"/>
      <c r="N187" s="234"/>
      <c r="O187" s="234"/>
      <c r="P187" s="234"/>
    </row>
    <row r="188" spans="1:16" x14ac:dyDescent="0.25">
      <c r="A188" s="242">
        <v>43172</v>
      </c>
      <c r="B188" s="243">
        <v>180156715</v>
      </c>
      <c r="C188" s="248">
        <v>23</v>
      </c>
      <c r="D188" s="247">
        <v>2551325</v>
      </c>
      <c r="E188" s="245"/>
      <c r="F188" s="248"/>
      <c r="G188" s="247"/>
      <c r="H188" s="245"/>
      <c r="I188" s="246"/>
      <c r="J188" s="247"/>
      <c r="K188" s="234"/>
      <c r="L188" s="234"/>
      <c r="M188" s="234"/>
      <c r="N188" s="234"/>
      <c r="O188" s="234"/>
      <c r="P188" s="234"/>
    </row>
    <row r="189" spans="1:16" x14ac:dyDescent="0.25">
      <c r="A189" s="242">
        <v>43172</v>
      </c>
      <c r="B189" s="243">
        <v>180156721</v>
      </c>
      <c r="C189" s="248">
        <v>1</v>
      </c>
      <c r="D189" s="247">
        <v>80500</v>
      </c>
      <c r="E189" s="245"/>
      <c r="F189" s="248"/>
      <c r="G189" s="247"/>
      <c r="H189" s="245"/>
      <c r="I189" s="246"/>
      <c r="J189" s="247"/>
      <c r="K189" s="234"/>
      <c r="L189" s="234"/>
      <c r="M189" s="234"/>
      <c r="N189" s="234"/>
      <c r="O189" s="234"/>
      <c r="P189" s="234"/>
    </row>
    <row r="190" spans="1:16" x14ac:dyDescent="0.25">
      <c r="A190" s="242">
        <v>43172</v>
      </c>
      <c r="B190" s="243">
        <v>180156749</v>
      </c>
      <c r="C190" s="248">
        <v>6</v>
      </c>
      <c r="D190" s="247">
        <v>510213</v>
      </c>
      <c r="E190" s="245"/>
      <c r="F190" s="248"/>
      <c r="G190" s="247"/>
      <c r="H190" s="245"/>
      <c r="I190" s="246"/>
      <c r="J190" s="247"/>
      <c r="K190" s="234"/>
      <c r="L190" s="234"/>
      <c r="M190" s="234"/>
      <c r="N190" s="234"/>
      <c r="O190" s="234"/>
      <c r="P190" s="234"/>
    </row>
    <row r="191" spans="1:16" x14ac:dyDescent="0.25">
      <c r="A191" s="242">
        <v>43172</v>
      </c>
      <c r="B191" s="243">
        <v>180156752</v>
      </c>
      <c r="C191" s="248">
        <v>8</v>
      </c>
      <c r="D191" s="247">
        <v>902213</v>
      </c>
      <c r="E191" s="245"/>
      <c r="F191" s="248"/>
      <c r="G191" s="247"/>
      <c r="H191" s="245"/>
      <c r="I191" s="246">
        <v>3864351</v>
      </c>
      <c r="J191" s="247" t="s">
        <v>17</v>
      </c>
      <c r="K191" s="234"/>
      <c r="L191" s="234"/>
      <c r="M191" s="234"/>
      <c r="N191" s="234"/>
      <c r="O191" s="234"/>
      <c r="P191" s="234"/>
    </row>
    <row r="192" spans="1:16" x14ac:dyDescent="0.25">
      <c r="A192" s="242">
        <v>43173</v>
      </c>
      <c r="B192" s="243">
        <v>180156786</v>
      </c>
      <c r="C192" s="248">
        <v>12</v>
      </c>
      <c r="D192" s="247">
        <v>1014300</v>
      </c>
      <c r="E192" s="245">
        <v>180041065</v>
      </c>
      <c r="F192" s="248">
        <v>5</v>
      </c>
      <c r="G192" s="247">
        <v>553788</v>
      </c>
      <c r="H192" s="245"/>
      <c r="I192" s="246"/>
      <c r="J192" s="247"/>
      <c r="K192" s="234"/>
      <c r="L192" s="234"/>
      <c r="M192" s="234"/>
      <c r="N192" s="234"/>
      <c r="O192" s="234"/>
      <c r="P192" s="234"/>
    </row>
    <row r="193" spans="1:16" x14ac:dyDescent="0.25">
      <c r="A193" s="242">
        <v>43173</v>
      </c>
      <c r="B193" s="243">
        <v>180156813</v>
      </c>
      <c r="C193" s="248">
        <v>16</v>
      </c>
      <c r="D193" s="247">
        <v>1646138</v>
      </c>
      <c r="E193" s="245"/>
      <c r="F193" s="248"/>
      <c r="G193" s="247"/>
      <c r="H193" s="245"/>
      <c r="I193" s="246"/>
      <c r="J193" s="247"/>
      <c r="K193" s="234"/>
      <c r="L193" s="234"/>
      <c r="M193" s="234"/>
      <c r="N193" s="234"/>
      <c r="O193" s="234"/>
      <c r="P193" s="234"/>
    </row>
    <row r="194" spans="1:16" x14ac:dyDescent="0.25">
      <c r="A194" s="242">
        <v>43173</v>
      </c>
      <c r="B194" s="243">
        <v>180156820</v>
      </c>
      <c r="C194" s="248">
        <v>3</v>
      </c>
      <c r="D194" s="247">
        <v>373013</v>
      </c>
      <c r="E194" s="245"/>
      <c r="F194" s="248"/>
      <c r="G194" s="247"/>
      <c r="H194" s="245"/>
      <c r="I194" s="246"/>
      <c r="J194" s="247"/>
      <c r="K194" s="234"/>
      <c r="L194" s="234"/>
      <c r="M194" s="234"/>
      <c r="N194" s="234"/>
      <c r="O194" s="234"/>
      <c r="P194" s="234"/>
    </row>
    <row r="195" spans="1:16" x14ac:dyDescent="0.25">
      <c r="A195" s="242">
        <v>43173</v>
      </c>
      <c r="B195" s="243">
        <v>180156868</v>
      </c>
      <c r="C195" s="248">
        <v>1</v>
      </c>
      <c r="D195" s="247">
        <v>67900</v>
      </c>
      <c r="E195" s="245"/>
      <c r="F195" s="248"/>
      <c r="G195" s="247"/>
      <c r="H195" s="245"/>
      <c r="I195" s="246"/>
      <c r="J195" s="247"/>
      <c r="K195" s="234"/>
      <c r="L195" s="234"/>
      <c r="M195" s="234"/>
      <c r="N195" s="234"/>
      <c r="O195" s="234"/>
      <c r="P195" s="234"/>
    </row>
    <row r="196" spans="1:16" x14ac:dyDescent="0.25">
      <c r="A196" s="242">
        <v>43173</v>
      </c>
      <c r="B196" s="243">
        <v>180156870</v>
      </c>
      <c r="C196" s="248">
        <v>14</v>
      </c>
      <c r="D196" s="247">
        <v>1747638</v>
      </c>
      <c r="E196" s="245"/>
      <c r="F196" s="248"/>
      <c r="G196" s="247"/>
      <c r="H196" s="245"/>
      <c r="I196" s="246">
        <v>4295201</v>
      </c>
      <c r="J196" s="247" t="s">
        <v>17</v>
      </c>
      <c r="K196" s="234"/>
      <c r="L196" s="234"/>
      <c r="M196" s="234"/>
      <c r="N196" s="234"/>
      <c r="O196" s="234"/>
      <c r="P196" s="234"/>
    </row>
    <row r="197" spans="1:16" x14ac:dyDescent="0.25">
      <c r="A197" s="242">
        <v>43174</v>
      </c>
      <c r="B197" s="243">
        <v>180156914</v>
      </c>
      <c r="C197" s="248">
        <v>9</v>
      </c>
      <c r="D197" s="247">
        <v>708488</v>
      </c>
      <c r="E197" s="245">
        <v>180041089</v>
      </c>
      <c r="F197" s="248">
        <v>8</v>
      </c>
      <c r="G197" s="247">
        <v>883138</v>
      </c>
      <c r="H197" s="245"/>
      <c r="I197" s="246"/>
      <c r="J197" s="247"/>
      <c r="K197" s="234"/>
      <c r="L197" s="234"/>
      <c r="M197" s="234"/>
      <c r="N197" s="234"/>
      <c r="O197" s="234"/>
      <c r="P197" s="234"/>
    </row>
    <row r="198" spans="1:16" x14ac:dyDescent="0.25">
      <c r="A198" s="242">
        <v>43174</v>
      </c>
      <c r="B198" s="243">
        <v>180156938</v>
      </c>
      <c r="C198" s="248">
        <v>16</v>
      </c>
      <c r="D198" s="247">
        <v>1445850</v>
      </c>
      <c r="E198" s="245"/>
      <c r="F198" s="248"/>
      <c r="G198" s="247"/>
      <c r="H198" s="245"/>
      <c r="I198" s="246"/>
      <c r="J198" s="247"/>
      <c r="K198" s="234"/>
      <c r="L198" s="234"/>
      <c r="M198" s="234"/>
      <c r="N198" s="234"/>
      <c r="O198" s="234"/>
      <c r="P198" s="234"/>
    </row>
    <row r="199" spans="1:16" x14ac:dyDescent="0.25">
      <c r="A199" s="242">
        <v>43174</v>
      </c>
      <c r="B199" s="243">
        <v>180156986</v>
      </c>
      <c r="C199" s="248">
        <v>7</v>
      </c>
      <c r="D199" s="247">
        <v>718375</v>
      </c>
      <c r="E199" s="245"/>
      <c r="F199" s="248"/>
      <c r="G199" s="247"/>
      <c r="H199" s="245"/>
      <c r="I199" s="246"/>
      <c r="J199" s="247"/>
      <c r="K199" s="234"/>
      <c r="L199" s="234"/>
      <c r="M199" s="234"/>
      <c r="N199" s="234"/>
      <c r="O199" s="234"/>
      <c r="P199" s="234"/>
    </row>
    <row r="200" spans="1:16" x14ac:dyDescent="0.25">
      <c r="A200" s="242">
        <v>43174</v>
      </c>
      <c r="B200" s="243">
        <v>180156703</v>
      </c>
      <c r="C200" s="248">
        <v>3</v>
      </c>
      <c r="D200" s="247">
        <v>198625</v>
      </c>
      <c r="E200" s="245"/>
      <c r="F200" s="248"/>
      <c r="G200" s="247"/>
      <c r="H200" s="245"/>
      <c r="I200" s="246"/>
      <c r="J200" s="247"/>
      <c r="K200" s="234"/>
      <c r="L200" s="234"/>
      <c r="M200" s="234"/>
      <c r="N200" s="234"/>
      <c r="O200" s="234"/>
      <c r="P200" s="234"/>
    </row>
    <row r="201" spans="1:16" x14ac:dyDescent="0.25">
      <c r="A201" s="242">
        <v>43174</v>
      </c>
      <c r="B201" s="243">
        <v>180157004</v>
      </c>
      <c r="C201" s="248">
        <v>1</v>
      </c>
      <c r="D201" s="247">
        <v>47163</v>
      </c>
      <c r="E201" s="245"/>
      <c r="F201" s="248"/>
      <c r="G201" s="247"/>
      <c r="H201" s="245"/>
      <c r="I201" s="246"/>
      <c r="J201" s="247"/>
      <c r="K201" s="234"/>
      <c r="L201" s="234"/>
      <c r="M201" s="234"/>
      <c r="N201" s="234"/>
      <c r="O201" s="234"/>
      <c r="P201" s="234"/>
    </row>
    <row r="202" spans="1:16" x14ac:dyDescent="0.25">
      <c r="A202" s="242">
        <v>43174</v>
      </c>
      <c r="B202" s="243">
        <v>180157016</v>
      </c>
      <c r="C202" s="248">
        <v>1</v>
      </c>
      <c r="D202" s="247">
        <v>97125</v>
      </c>
      <c r="E202" s="245"/>
      <c r="F202" s="248"/>
      <c r="G202" s="247"/>
      <c r="H202" s="245"/>
      <c r="I202" s="246">
        <v>2332488</v>
      </c>
      <c r="J202" s="247" t="s">
        <v>17</v>
      </c>
      <c r="K202" s="234"/>
      <c r="L202" s="234"/>
      <c r="M202" s="234"/>
      <c r="N202" s="234"/>
      <c r="O202" s="234"/>
      <c r="P202" s="234"/>
    </row>
    <row r="203" spans="1:16" x14ac:dyDescent="0.25">
      <c r="A203" s="242">
        <v>43175</v>
      </c>
      <c r="B203" s="243">
        <v>180157037</v>
      </c>
      <c r="C203" s="248">
        <v>1</v>
      </c>
      <c r="D203" s="247">
        <v>72975</v>
      </c>
      <c r="E203" s="245">
        <v>180041127</v>
      </c>
      <c r="F203" s="248">
        <v>4</v>
      </c>
      <c r="G203" s="247">
        <v>359888</v>
      </c>
      <c r="H203" s="245"/>
      <c r="I203" s="246"/>
      <c r="J203" s="247"/>
      <c r="K203" s="234"/>
      <c r="L203" s="234"/>
      <c r="M203" s="234"/>
      <c r="N203" s="234"/>
      <c r="O203" s="234"/>
      <c r="P203" s="234"/>
    </row>
    <row r="204" spans="1:16" x14ac:dyDescent="0.25">
      <c r="A204" s="242">
        <v>43175</v>
      </c>
      <c r="B204" s="243">
        <v>180157073</v>
      </c>
      <c r="C204" s="248">
        <v>7</v>
      </c>
      <c r="D204" s="247">
        <v>700963</v>
      </c>
      <c r="E204" s="245"/>
      <c r="F204" s="248"/>
      <c r="G204" s="247"/>
      <c r="H204" s="245"/>
      <c r="I204" s="246"/>
      <c r="J204" s="247"/>
      <c r="K204" s="234"/>
      <c r="L204" s="234"/>
      <c r="M204" s="234"/>
      <c r="N204" s="234"/>
      <c r="O204" s="234"/>
      <c r="P204" s="234"/>
    </row>
    <row r="205" spans="1:16" x14ac:dyDescent="0.25">
      <c r="A205" s="242">
        <v>43175</v>
      </c>
      <c r="B205" s="243">
        <v>180157087</v>
      </c>
      <c r="C205" s="248">
        <v>4</v>
      </c>
      <c r="D205" s="247">
        <v>496038</v>
      </c>
      <c r="E205" s="245"/>
      <c r="F205" s="248"/>
      <c r="G205" s="247"/>
      <c r="H205" s="245"/>
      <c r="I205" s="246"/>
      <c r="J205" s="247"/>
      <c r="K205" s="234"/>
      <c r="L205" s="234"/>
      <c r="M205" s="234"/>
      <c r="N205" s="234"/>
      <c r="O205" s="234"/>
      <c r="P205" s="234"/>
    </row>
    <row r="206" spans="1:16" x14ac:dyDescent="0.25">
      <c r="A206" s="242">
        <v>43175</v>
      </c>
      <c r="B206" s="243">
        <v>180157112</v>
      </c>
      <c r="C206" s="248">
        <v>5</v>
      </c>
      <c r="D206" s="247">
        <v>379138</v>
      </c>
      <c r="E206" s="245"/>
      <c r="F206" s="248"/>
      <c r="G206" s="247"/>
      <c r="H206" s="245"/>
      <c r="I206" s="246">
        <v>1289226</v>
      </c>
      <c r="J206" s="247" t="s">
        <v>17</v>
      </c>
      <c r="K206" s="234"/>
      <c r="L206" s="234"/>
      <c r="M206" s="234"/>
      <c r="N206" s="234"/>
      <c r="O206" s="234"/>
      <c r="P206" s="234"/>
    </row>
    <row r="207" spans="1:16" x14ac:dyDescent="0.25">
      <c r="A207" s="242">
        <v>43176</v>
      </c>
      <c r="B207" s="243">
        <v>180157159</v>
      </c>
      <c r="C207" s="248">
        <v>4</v>
      </c>
      <c r="D207" s="247">
        <v>373888</v>
      </c>
      <c r="E207" s="245">
        <v>180041161</v>
      </c>
      <c r="F207" s="248">
        <v>6</v>
      </c>
      <c r="G207" s="247">
        <v>688450</v>
      </c>
      <c r="H207" s="245"/>
      <c r="I207" s="246"/>
      <c r="J207" s="247"/>
      <c r="K207" s="234"/>
      <c r="L207" s="234"/>
      <c r="M207" s="234"/>
      <c r="N207" s="234"/>
      <c r="O207" s="234"/>
      <c r="P207" s="234"/>
    </row>
    <row r="208" spans="1:16" x14ac:dyDescent="0.25">
      <c r="A208" s="242">
        <v>43176</v>
      </c>
      <c r="B208" s="243">
        <v>180157209</v>
      </c>
      <c r="C208" s="248">
        <v>18</v>
      </c>
      <c r="D208" s="247">
        <v>1788850</v>
      </c>
      <c r="E208" s="245"/>
      <c r="F208" s="248"/>
      <c r="G208" s="247"/>
      <c r="H208" s="245"/>
      <c r="I208" s="246"/>
      <c r="J208" s="247"/>
      <c r="K208" s="234"/>
      <c r="L208" s="234"/>
      <c r="M208" s="234"/>
      <c r="N208" s="234"/>
      <c r="O208" s="234"/>
      <c r="P208" s="234"/>
    </row>
    <row r="209" spans="1:16" x14ac:dyDescent="0.25">
      <c r="A209" s="242">
        <v>43176</v>
      </c>
      <c r="B209" s="243">
        <v>180157215</v>
      </c>
      <c r="C209" s="248">
        <v>2</v>
      </c>
      <c r="D209" s="247">
        <v>231875</v>
      </c>
      <c r="E209" s="245"/>
      <c r="F209" s="248"/>
      <c r="G209" s="247"/>
      <c r="H209" s="245"/>
      <c r="I209" s="246">
        <v>1706163</v>
      </c>
      <c r="J209" s="247" t="s">
        <v>17</v>
      </c>
      <c r="K209" s="234"/>
      <c r="L209" s="234"/>
      <c r="M209" s="234"/>
      <c r="N209" s="234"/>
      <c r="O209" s="234"/>
      <c r="P209" s="234"/>
    </row>
    <row r="210" spans="1:16" x14ac:dyDescent="0.25">
      <c r="A210" s="242">
        <v>43178</v>
      </c>
      <c r="B210" s="243">
        <v>180157379</v>
      </c>
      <c r="C210" s="248">
        <v>16</v>
      </c>
      <c r="D210" s="247">
        <v>1090863</v>
      </c>
      <c r="E210" s="245">
        <v>180041217</v>
      </c>
      <c r="F210" s="248">
        <v>3</v>
      </c>
      <c r="G210" s="247">
        <v>307213</v>
      </c>
      <c r="H210" s="245"/>
      <c r="I210" s="246"/>
      <c r="J210" s="247"/>
      <c r="K210" s="234"/>
      <c r="L210" s="234"/>
      <c r="M210" s="234"/>
      <c r="N210" s="234"/>
      <c r="O210" s="234"/>
      <c r="P210" s="234"/>
    </row>
    <row r="211" spans="1:16" x14ac:dyDescent="0.25">
      <c r="A211" s="242">
        <v>43178</v>
      </c>
      <c r="B211" s="243">
        <v>180157407</v>
      </c>
      <c r="C211" s="248">
        <v>25</v>
      </c>
      <c r="D211" s="247">
        <v>2681263</v>
      </c>
      <c r="E211" s="245"/>
      <c r="F211" s="248"/>
      <c r="G211" s="247"/>
      <c r="H211" s="245"/>
      <c r="I211" s="246"/>
      <c r="J211" s="247"/>
      <c r="K211" s="234"/>
      <c r="L211" s="234"/>
      <c r="M211" s="234"/>
      <c r="N211" s="234"/>
      <c r="O211" s="234"/>
      <c r="P211" s="234"/>
    </row>
    <row r="212" spans="1:16" x14ac:dyDescent="0.25">
      <c r="A212" s="242">
        <v>43178</v>
      </c>
      <c r="B212" s="243">
        <v>180157413</v>
      </c>
      <c r="C212" s="248">
        <v>4</v>
      </c>
      <c r="D212" s="247">
        <v>410113</v>
      </c>
      <c r="E212" s="245"/>
      <c r="F212" s="248"/>
      <c r="G212" s="247"/>
      <c r="H212" s="245"/>
      <c r="I212" s="246"/>
      <c r="J212" s="247"/>
      <c r="K212" s="234"/>
      <c r="L212" s="234"/>
      <c r="M212" s="234"/>
      <c r="N212" s="234"/>
      <c r="O212" s="234"/>
      <c r="P212" s="234"/>
    </row>
    <row r="213" spans="1:16" x14ac:dyDescent="0.25">
      <c r="A213" s="242">
        <v>43178</v>
      </c>
      <c r="B213" s="243">
        <v>180157459</v>
      </c>
      <c r="C213" s="248">
        <v>14</v>
      </c>
      <c r="D213" s="247">
        <v>1495375</v>
      </c>
      <c r="E213" s="245"/>
      <c r="F213" s="248"/>
      <c r="G213" s="247"/>
      <c r="H213" s="245"/>
      <c r="I213" s="246"/>
      <c r="J213" s="247"/>
      <c r="K213" s="234"/>
      <c r="L213" s="234"/>
      <c r="M213" s="234"/>
      <c r="N213" s="234"/>
      <c r="O213" s="234"/>
      <c r="P213" s="234"/>
    </row>
    <row r="214" spans="1:16" x14ac:dyDescent="0.25">
      <c r="A214" s="242">
        <v>43178</v>
      </c>
      <c r="B214" s="243">
        <v>180157462</v>
      </c>
      <c r="C214" s="248">
        <v>2</v>
      </c>
      <c r="D214" s="247">
        <v>172113</v>
      </c>
      <c r="E214" s="245"/>
      <c r="F214" s="248"/>
      <c r="G214" s="247"/>
      <c r="H214" s="245"/>
      <c r="I214" s="246">
        <v>5542514</v>
      </c>
      <c r="J214" s="247" t="s">
        <v>17</v>
      </c>
      <c r="K214" s="234"/>
      <c r="L214" s="234"/>
      <c r="M214" s="234"/>
      <c r="N214" s="234"/>
      <c r="O214" s="234"/>
      <c r="P214" s="234"/>
    </row>
    <row r="215" spans="1:16" x14ac:dyDescent="0.25">
      <c r="A215" s="242">
        <v>43179</v>
      </c>
      <c r="B215" s="243">
        <v>180157494</v>
      </c>
      <c r="C215" s="248">
        <v>6</v>
      </c>
      <c r="D215" s="247">
        <v>497963</v>
      </c>
      <c r="E215" s="245">
        <v>180041246</v>
      </c>
      <c r="F215" s="248">
        <v>6</v>
      </c>
      <c r="G215" s="247">
        <v>709188</v>
      </c>
      <c r="H215" s="245"/>
      <c r="I215" s="246"/>
      <c r="J215" s="247"/>
      <c r="K215" s="234"/>
      <c r="L215" s="234"/>
      <c r="M215" s="234"/>
      <c r="N215" s="234"/>
      <c r="O215" s="234"/>
      <c r="P215" s="234"/>
    </row>
    <row r="216" spans="1:16" x14ac:dyDescent="0.25">
      <c r="A216" s="242">
        <v>43179</v>
      </c>
      <c r="B216" s="243">
        <v>180157519</v>
      </c>
      <c r="C216" s="248">
        <v>19</v>
      </c>
      <c r="D216" s="247">
        <v>1687263</v>
      </c>
      <c r="E216" s="245"/>
      <c r="F216" s="248"/>
      <c r="G216" s="247"/>
      <c r="H216" s="245"/>
      <c r="I216" s="246"/>
      <c r="J216" s="247"/>
      <c r="K216" s="234"/>
      <c r="L216" s="234"/>
      <c r="M216" s="234"/>
      <c r="N216" s="234"/>
      <c r="O216" s="234"/>
      <c r="P216" s="234"/>
    </row>
    <row r="217" spans="1:16" x14ac:dyDescent="0.25">
      <c r="A217" s="242">
        <v>43179</v>
      </c>
      <c r="B217" s="243">
        <v>180157544</v>
      </c>
      <c r="C217" s="248">
        <v>3</v>
      </c>
      <c r="D217" s="247">
        <v>340113</v>
      </c>
      <c r="E217" s="245"/>
      <c r="F217" s="248"/>
      <c r="G217" s="247"/>
      <c r="H217" s="245"/>
      <c r="I217" s="246"/>
      <c r="J217" s="247"/>
      <c r="K217" s="234"/>
      <c r="L217" s="234"/>
      <c r="M217" s="234"/>
      <c r="N217" s="234"/>
      <c r="O217" s="234"/>
      <c r="P217" s="234"/>
    </row>
    <row r="218" spans="1:16" x14ac:dyDescent="0.25">
      <c r="A218" s="242">
        <v>43179</v>
      </c>
      <c r="B218" s="243">
        <v>180157576</v>
      </c>
      <c r="C218" s="248">
        <v>7</v>
      </c>
      <c r="D218" s="247">
        <v>660275</v>
      </c>
      <c r="E218" s="245"/>
      <c r="F218" s="248"/>
      <c r="G218" s="247"/>
      <c r="H218" s="245"/>
      <c r="I218" s="246"/>
      <c r="J218" s="247"/>
      <c r="K218" s="234"/>
      <c r="L218" s="234"/>
      <c r="M218" s="234"/>
      <c r="N218" s="234"/>
      <c r="O218" s="234"/>
      <c r="P218" s="234"/>
    </row>
    <row r="219" spans="1:16" x14ac:dyDescent="0.25">
      <c r="A219" s="242">
        <v>43179</v>
      </c>
      <c r="B219" s="243">
        <v>180157577</v>
      </c>
      <c r="C219" s="248">
        <v>1</v>
      </c>
      <c r="D219" s="247">
        <v>95025</v>
      </c>
      <c r="E219" s="245"/>
      <c r="F219" s="248"/>
      <c r="G219" s="247"/>
      <c r="H219" s="245"/>
      <c r="I219" s="246">
        <v>2571451</v>
      </c>
      <c r="J219" s="247" t="s">
        <v>17</v>
      </c>
      <c r="K219" s="234"/>
      <c r="L219" s="234"/>
      <c r="M219" s="234"/>
      <c r="N219" s="234"/>
      <c r="O219" s="234"/>
      <c r="P219" s="234"/>
    </row>
    <row r="220" spans="1:16" x14ac:dyDescent="0.25">
      <c r="A220" s="242">
        <v>43180</v>
      </c>
      <c r="B220" s="243">
        <v>180157607</v>
      </c>
      <c r="C220" s="248">
        <v>3</v>
      </c>
      <c r="D220" s="247">
        <v>205013</v>
      </c>
      <c r="E220" s="245">
        <v>180041267</v>
      </c>
      <c r="F220" s="248">
        <v>13</v>
      </c>
      <c r="G220" s="247">
        <v>1396500</v>
      </c>
      <c r="H220" s="245"/>
      <c r="I220" s="246"/>
      <c r="J220" s="247"/>
      <c r="K220" s="234"/>
      <c r="L220" s="234"/>
      <c r="M220" s="234"/>
      <c r="N220" s="234"/>
      <c r="O220" s="234"/>
      <c r="P220" s="234"/>
    </row>
    <row r="221" spans="1:16" x14ac:dyDescent="0.25">
      <c r="A221" s="242">
        <v>43180</v>
      </c>
      <c r="B221" s="243">
        <v>180157621</v>
      </c>
      <c r="C221" s="248">
        <v>12</v>
      </c>
      <c r="D221" s="247">
        <v>1284675</v>
      </c>
      <c r="E221" s="245"/>
      <c r="F221" s="248"/>
      <c r="G221" s="247"/>
      <c r="H221" s="245"/>
      <c r="I221" s="246"/>
      <c r="J221" s="247"/>
      <c r="K221" s="234"/>
      <c r="L221" s="234"/>
      <c r="M221" s="234"/>
      <c r="N221" s="234"/>
      <c r="O221" s="234"/>
      <c r="P221" s="234"/>
    </row>
    <row r="222" spans="1:16" x14ac:dyDescent="0.25">
      <c r="A222" s="242">
        <v>43180</v>
      </c>
      <c r="B222" s="243">
        <v>180157637</v>
      </c>
      <c r="C222" s="248">
        <v>1</v>
      </c>
      <c r="D222" s="247">
        <v>104038</v>
      </c>
      <c r="E222" s="245"/>
      <c r="F222" s="248"/>
      <c r="G222" s="247"/>
      <c r="H222" s="245"/>
      <c r="I222" s="246"/>
      <c r="J222" s="247"/>
      <c r="K222" s="234"/>
      <c r="L222" s="234"/>
      <c r="M222" s="234"/>
      <c r="N222" s="234"/>
      <c r="O222" s="234"/>
      <c r="P222" s="234"/>
    </row>
    <row r="223" spans="1:16" x14ac:dyDescent="0.25">
      <c r="A223" s="242">
        <v>43180</v>
      </c>
      <c r="B223" s="243">
        <v>180157667</v>
      </c>
      <c r="C223" s="248">
        <v>7</v>
      </c>
      <c r="D223" s="247">
        <v>689850</v>
      </c>
      <c r="E223" s="245"/>
      <c r="F223" s="248"/>
      <c r="G223" s="247"/>
      <c r="H223" s="245"/>
      <c r="I223" s="246"/>
      <c r="J223" s="247"/>
      <c r="K223" s="234"/>
      <c r="L223" s="234"/>
      <c r="M223" s="234"/>
      <c r="N223" s="234"/>
      <c r="O223" s="234"/>
      <c r="P223" s="234"/>
    </row>
    <row r="224" spans="1:16" x14ac:dyDescent="0.25">
      <c r="A224" s="242">
        <v>43180</v>
      </c>
      <c r="B224" s="243">
        <v>180157670</v>
      </c>
      <c r="C224" s="248">
        <v>7</v>
      </c>
      <c r="D224" s="247">
        <v>381063</v>
      </c>
      <c r="E224" s="245"/>
      <c r="F224" s="248"/>
      <c r="G224" s="247"/>
      <c r="H224" s="245"/>
      <c r="I224" s="246">
        <v>1268139</v>
      </c>
      <c r="J224" s="247" t="s">
        <v>17</v>
      </c>
      <c r="K224" s="234"/>
      <c r="L224" s="234"/>
      <c r="M224" s="234"/>
      <c r="N224" s="234"/>
      <c r="O224" s="234"/>
      <c r="P224" s="234"/>
    </row>
    <row r="225" spans="1:16" x14ac:dyDescent="0.25">
      <c r="A225" s="242">
        <v>43181</v>
      </c>
      <c r="B225" s="243">
        <v>180157700</v>
      </c>
      <c r="C225" s="248">
        <v>3</v>
      </c>
      <c r="D225" s="247">
        <v>269150</v>
      </c>
      <c r="E225" s="245">
        <v>180041284</v>
      </c>
      <c r="F225" s="248">
        <v>14</v>
      </c>
      <c r="G225" s="247">
        <v>1455563</v>
      </c>
      <c r="H225" s="245"/>
      <c r="I225" s="246"/>
      <c r="J225" s="247"/>
      <c r="K225" s="234"/>
      <c r="L225" s="234"/>
      <c r="M225" s="234"/>
      <c r="N225" s="234"/>
      <c r="O225" s="234"/>
      <c r="P225" s="234"/>
    </row>
    <row r="226" spans="1:16" x14ac:dyDescent="0.25">
      <c r="A226" s="242">
        <v>43181</v>
      </c>
      <c r="B226" s="243">
        <v>180157726</v>
      </c>
      <c r="C226" s="248">
        <v>10</v>
      </c>
      <c r="D226" s="247">
        <v>1061550</v>
      </c>
      <c r="E226" s="245"/>
      <c r="F226" s="248"/>
      <c r="G226" s="247"/>
      <c r="H226" s="245"/>
      <c r="I226" s="246"/>
      <c r="J226" s="247"/>
      <c r="K226" s="234"/>
      <c r="L226" s="234"/>
      <c r="M226" s="234"/>
      <c r="N226" s="234"/>
      <c r="O226" s="234"/>
      <c r="P226" s="234"/>
    </row>
    <row r="227" spans="1:16" x14ac:dyDescent="0.25">
      <c r="A227" s="242">
        <v>43181</v>
      </c>
      <c r="B227" s="243">
        <v>180157731</v>
      </c>
      <c r="C227" s="248">
        <v>4</v>
      </c>
      <c r="D227" s="247">
        <v>235638</v>
      </c>
      <c r="E227" s="245"/>
      <c r="F227" s="248"/>
      <c r="G227" s="247"/>
      <c r="H227" s="245"/>
      <c r="I227" s="246"/>
      <c r="J227" s="247"/>
      <c r="K227" s="234"/>
      <c r="L227" s="234"/>
      <c r="M227" s="234"/>
      <c r="N227" s="234"/>
      <c r="O227" s="234"/>
      <c r="P227" s="234"/>
    </row>
    <row r="228" spans="1:16" x14ac:dyDescent="0.25">
      <c r="A228" s="242">
        <v>43181</v>
      </c>
      <c r="B228" s="243">
        <v>180157771</v>
      </c>
      <c r="C228" s="248">
        <v>7</v>
      </c>
      <c r="D228" s="247">
        <v>678038</v>
      </c>
      <c r="E228" s="245"/>
      <c r="F228" s="248"/>
      <c r="G228" s="247"/>
      <c r="H228" s="245"/>
      <c r="I228" s="246">
        <v>788813</v>
      </c>
      <c r="J228" s="247" t="s">
        <v>17</v>
      </c>
      <c r="K228" s="234"/>
      <c r="L228" s="234"/>
      <c r="M228" s="234"/>
      <c r="N228" s="234"/>
      <c r="O228" s="234"/>
      <c r="P228" s="234"/>
    </row>
    <row r="229" spans="1:16" x14ac:dyDescent="0.25">
      <c r="A229" s="242">
        <v>43182</v>
      </c>
      <c r="B229" s="243">
        <v>180157807</v>
      </c>
      <c r="C229" s="248">
        <v>2</v>
      </c>
      <c r="D229" s="247">
        <v>147000</v>
      </c>
      <c r="E229" s="245">
        <v>180041316</v>
      </c>
      <c r="F229" s="248">
        <v>3</v>
      </c>
      <c r="G229" s="247">
        <v>376950</v>
      </c>
      <c r="H229" s="245"/>
      <c r="I229" s="246"/>
      <c r="J229" s="247"/>
      <c r="K229" s="234"/>
      <c r="L229" s="234"/>
      <c r="M229" s="234"/>
      <c r="N229" s="234"/>
      <c r="O229" s="234"/>
      <c r="P229" s="234"/>
    </row>
    <row r="230" spans="1:16" x14ac:dyDescent="0.25">
      <c r="A230" s="242">
        <v>43182</v>
      </c>
      <c r="B230" s="243">
        <v>180157830</v>
      </c>
      <c r="C230" s="248">
        <v>13</v>
      </c>
      <c r="D230" s="247">
        <v>1254400</v>
      </c>
      <c r="E230" s="245"/>
      <c r="F230" s="248"/>
      <c r="G230" s="247"/>
      <c r="H230" s="245"/>
      <c r="I230" s="246"/>
      <c r="J230" s="247"/>
      <c r="K230" s="234"/>
      <c r="L230" s="234"/>
      <c r="M230" s="234"/>
      <c r="N230" s="234"/>
      <c r="O230" s="234"/>
      <c r="P230" s="234"/>
    </row>
    <row r="231" spans="1:16" x14ac:dyDescent="0.25">
      <c r="A231" s="242">
        <v>43182</v>
      </c>
      <c r="B231" s="243">
        <v>180157863</v>
      </c>
      <c r="C231" s="248">
        <v>12</v>
      </c>
      <c r="D231" s="247">
        <v>1215463</v>
      </c>
      <c r="E231" s="245"/>
      <c r="F231" s="248"/>
      <c r="G231" s="247"/>
      <c r="H231" s="245"/>
      <c r="I231" s="246"/>
      <c r="J231" s="247"/>
      <c r="K231" s="234"/>
      <c r="L231" s="234"/>
      <c r="M231" s="234"/>
      <c r="N231" s="234"/>
      <c r="O231" s="234"/>
      <c r="P231" s="234"/>
    </row>
    <row r="232" spans="1:16" x14ac:dyDescent="0.25">
      <c r="A232" s="242">
        <v>43182</v>
      </c>
      <c r="B232" s="243">
        <v>180157864</v>
      </c>
      <c r="C232" s="248">
        <v>3</v>
      </c>
      <c r="D232" s="247">
        <v>354200</v>
      </c>
      <c r="E232" s="245"/>
      <c r="F232" s="248"/>
      <c r="G232" s="247"/>
      <c r="H232" s="245"/>
      <c r="I232" s="246">
        <v>2594113</v>
      </c>
      <c r="J232" s="247" t="s">
        <v>17</v>
      </c>
      <c r="K232" s="234"/>
      <c r="L232" s="234"/>
      <c r="M232" s="234"/>
      <c r="N232" s="234"/>
      <c r="O232" s="234"/>
      <c r="P232" s="234"/>
    </row>
    <row r="233" spans="1:16" x14ac:dyDescent="0.25">
      <c r="A233" s="242">
        <v>43183</v>
      </c>
      <c r="B233" s="243">
        <v>180157912</v>
      </c>
      <c r="C233" s="248">
        <v>5</v>
      </c>
      <c r="D233" s="247">
        <v>440738</v>
      </c>
      <c r="E233" s="245">
        <v>180041340</v>
      </c>
      <c r="F233" s="248">
        <v>7</v>
      </c>
      <c r="G233" s="247">
        <v>729663</v>
      </c>
      <c r="H233" s="245"/>
      <c r="I233" s="246"/>
      <c r="J233" s="247"/>
      <c r="K233" s="234"/>
      <c r="L233" s="234"/>
      <c r="M233" s="234"/>
      <c r="N233" s="234"/>
      <c r="O233" s="234"/>
      <c r="P233" s="234"/>
    </row>
    <row r="234" spans="1:16" x14ac:dyDescent="0.25">
      <c r="A234" s="242">
        <v>43183</v>
      </c>
      <c r="B234" s="243">
        <v>180157928</v>
      </c>
      <c r="C234" s="248">
        <v>15</v>
      </c>
      <c r="D234" s="247">
        <v>1433513</v>
      </c>
      <c r="E234" s="245"/>
      <c r="F234" s="248"/>
      <c r="G234" s="247"/>
      <c r="H234" s="245"/>
      <c r="I234" s="246"/>
      <c r="J234" s="247"/>
      <c r="K234" s="234"/>
      <c r="L234" s="234"/>
      <c r="M234" s="234"/>
      <c r="N234" s="234"/>
      <c r="O234" s="234"/>
      <c r="P234" s="234"/>
    </row>
    <row r="235" spans="1:16" x14ac:dyDescent="0.25">
      <c r="A235" s="242">
        <v>43183</v>
      </c>
      <c r="B235" s="243">
        <v>180157959</v>
      </c>
      <c r="C235" s="248">
        <v>1</v>
      </c>
      <c r="D235" s="247">
        <v>112875</v>
      </c>
      <c r="E235" s="245"/>
      <c r="F235" s="248"/>
      <c r="G235" s="247"/>
      <c r="H235" s="245"/>
      <c r="I235" s="246">
        <v>1257463</v>
      </c>
      <c r="J235" s="247" t="s">
        <v>17</v>
      </c>
      <c r="K235" s="234"/>
      <c r="L235" s="234"/>
      <c r="M235" s="234"/>
      <c r="N235" s="234"/>
      <c r="O235" s="234"/>
      <c r="P235" s="234"/>
    </row>
    <row r="236" spans="1:16" x14ac:dyDescent="0.25">
      <c r="A236" s="242">
        <v>43185</v>
      </c>
      <c r="B236" s="243">
        <v>180158116</v>
      </c>
      <c r="C236" s="248">
        <v>14</v>
      </c>
      <c r="D236" s="247">
        <v>1138813</v>
      </c>
      <c r="E236" s="245">
        <v>180041399</v>
      </c>
      <c r="F236" s="248">
        <v>6</v>
      </c>
      <c r="G236" s="247">
        <v>451850</v>
      </c>
      <c r="H236" s="245"/>
      <c r="I236" s="246"/>
      <c r="J236" s="247"/>
      <c r="K236" s="234"/>
      <c r="L236" s="234"/>
      <c r="M236" s="234"/>
      <c r="N236" s="234"/>
      <c r="O236" s="234"/>
      <c r="P236" s="234"/>
    </row>
    <row r="237" spans="1:16" x14ac:dyDescent="0.25">
      <c r="A237" s="242">
        <v>43185</v>
      </c>
      <c r="B237" s="243">
        <v>180158147</v>
      </c>
      <c r="C237" s="248">
        <v>27</v>
      </c>
      <c r="D237" s="247">
        <v>2795538</v>
      </c>
      <c r="E237" s="245"/>
      <c r="F237" s="248"/>
      <c r="G237" s="247"/>
      <c r="H237" s="245"/>
      <c r="I237" s="246"/>
      <c r="J237" s="247"/>
      <c r="K237" s="234"/>
      <c r="L237" s="234"/>
      <c r="M237" s="234"/>
      <c r="N237" s="234"/>
      <c r="O237" s="234"/>
      <c r="P237" s="234"/>
    </row>
    <row r="238" spans="1:16" x14ac:dyDescent="0.25">
      <c r="A238" s="242">
        <v>43185</v>
      </c>
      <c r="B238" s="243">
        <v>180158152</v>
      </c>
      <c r="C238" s="248">
        <v>1</v>
      </c>
      <c r="D238" s="247">
        <v>77088</v>
      </c>
      <c r="E238" s="245"/>
      <c r="F238" s="248"/>
      <c r="G238" s="247"/>
      <c r="H238" s="245"/>
      <c r="I238" s="246"/>
      <c r="J238" s="247"/>
      <c r="K238" s="234"/>
      <c r="L238" s="234"/>
      <c r="M238" s="234"/>
      <c r="N238" s="234"/>
      <c r="O238" s="234"/>
      <c r="P238" s="234"/>
    </row>
    <row r="239" spans="1:16" x14ac:dyDescent="0.25">
      <c r="A239" s="242">
        <v>43185</v>
      </c>
      <c r="B239" s="243">
        <v>180158180</v>
      </c>
      <c r="C239" s="248">
        <v>10</v>
      </c>
      <c r="D239" s="247">
        <v>1098475</v>
      </c>
      <c r="E239" s="245"/>
      <c r="F239" s="248"/>
      <c r="G239" s="247"/>
      <c r="H239" s="245"/>
      <c r="I239" s="246"/>
      <c r="J239" s="247"/>
      <c r="K239" s="234"/>
      <c r="L239" s="234"/>
      <c r="M239" s="234"/>
      <c r="N239" s="234"/>
      <c r="O239" s="234"/>
      <c r="P239" s="234"/>
    </row>
    <row r="240" spans="1:16" x14ac:dyDescent="0.25">
      <c r="A240" s="242">
        <v>43185</v>
      </c>
      <c r="B240" s="243">
        <v>180158189</v>
      </c>
      <c r="C240" s="248">
        <v>1</v>
      </c>
      <c r="D240" s="247">
        <v>64575</v>
      </c>
      <c r="E240" s="245"/>
      <c r="F240" s="248"/>
      <c r="G240" s="247"/>
      <c r="H240" s="245"/>
      <c r="I240" s="246">
        <v>4722639</v>
      </c>
      <c r="J240" s="247" t="s">
        <v>17</v>
      </c>
      <c r="K240" s="234"/>
      <c r="L240" s="234"/>
      <c r="M240" s="234"/>
      <c r="N240" s="234"/>
      <c r="O240" s="234"/>
      <c r="P240" s="234"/>
    </row>
    <row r="241" spans="1:16" x14ac:dyDescent="0.25">
      <c r="A241" s="242">
        <v>43186</v>
      </c>
      <c r="B241" s="243">
        <v>180158216</v>
      </c>
      <c r="C241" s="248">
        <v>7</v>
      </c>
      <c r="D241" s="247">
        <v>531825</v>
      </c>
      <c r="E241" s="245">
        <v>180041426</v>
      </c>
      <c r="F241" s="248">
        <v>5</v>
      </c>
      <c r="G241" s="247">
        <v>410463</v>
      </c>
      <c r="H241" s="245"/>
      <c r="I241" s="246"/>
      <c r="J241" s="247"/>
      <c r="K241" s="234"/>
      <c r="L241" s="234"/>
      <c r="M241" s="234"/>
      <c r="N241" s="234"/>
      <c r="O241" s="234"/>
      <c r="P241" s="234"/>
    </row>
    <row r="242" spans="1:16" x14ac:dyDescent="0.25">
      <c r="A242" s="242">
        <v>43186</v>
      </c>
      <c r="B242" s="243">
        <v>180158237</v>
      </c>
      <c r="C242" s="248">
        <v>9</v>
      </c>
      <c r="D242" s="247">
        <v>816638</v>
      </c>
      <c r="E242" s="245"/>
      <c r="F242" s="248"/>
      <c r="G242" s="247"/>
      <c r="H242" s="245"/>
      <c r="I242" s="246"/>
      <c r="J242" s="247"/>
      <c r="K242" s="234"/>
      <c r="L242" s="234"/>
      <c r="M242" s="234"/>
      <c r="N242" s="234"/>
      <c r="O242" s="234"/>
      <c r="P242" s="234"/>
    </row>
    <row r="243" spans="1:16" x14ac:dyDescent="0.25">
      <c r="A243" s="242">
        <v>43186</v>
      </c>
      <c r="B243" s="243">
        <v>180158256</v>
      </c>
      <c r="C243" s="248">
        <v>2</v>
      </c>
      <c r="D243" s="247">
        <v>194075</v>
      </c>
      <c r="E243" s="245"/>
      <c r="F243" s="248"/>
      <c r="G243" s="247"/>
      <c r="H243" s="245"/>
      <c r="I243" s="246"/>
      <c r="J243" s="247"/>
      <c r="K243" s="234"/>
      <c r="L243" s="234"/>
      <c r="M243" s="234"/>
      <c r="N243" s="234"/>
      <c r="O243" s="234"/>
      <c r="P243" s="234"/>
    </row>
    <row r="244" spans="1:16" x14ac:dyDescent="0.25">
      <c r="A244" s="242">
        <v>43186</v>
      </c>
      <c r="B244" s="243">
        <v>180158274</v>
      </c>
      <c r="C244" s="248">
        <v>5</v>
      </c>
      <c r="D244" s="247">
        <v>574875</v>
      </c>
      <c r="E244" s="245"/>
      <c r="F244" s="248"/>
      <c r="G244" s="247"/>
      <c r="H244" s="245"/>
      <c r="I244" s="246"/>
      <c r="J244" s="247"/>
      <c r="K244" s="234"/>
      <c r="L244" s="234"/>
      <c r="M244" s="234"/>
      <c r="N244" s="234"/>
      <c r="O244" s="234"/>
      <c r="P244" s="234"/>
    </row>
    <row r="245" spans="1:16" x14ac:dyDescent="0.25">
      <c r="A245" s="242">
        <v>43186</v>
      </c>
      <c r="B245" s="243">
        <v>180158279</v>
      </c>
      <c r="C245" s="248">
        <v>1</v>
      </c>
      <c r="D245" s="247">
        <v>52325</v>
      </c>
      <c r="E245" s="245"/>
      <c r="F245" s="248"/>
      <c r="G245" s="247"/>
      <c r="H245" s="245"/>
      <c r="I245" s="246">
        <v>1759275</v>
      </c>
      <c r="J245" s="247" t="s">
        <v>17</v>
      </c>
      <c r="K245" s="234"/>
      <c r="L245" s="234"/>
      <c r="M245" s="234"/>
      <c r="N245" s="234"/>
      <c r="O245" s="234"/>
      <c r="P245" s="234"/>
    </row>
    <row r="246" spans="1:16" x14ac:dyDescent="0.25">
      <c r="A246" s="242">
        <v>43187</v>
      </c>
      <c r="B246" s="243">
        <v>180158309</v>
      </c>
      <c r="C246" s="248">
        <v>8</v>
      </c>
      <c r="D246" s="247">
        <v>698250</v>
      </c>
      <c r="E246" s="245">
        <v>180041457</v>
      </c>
      <c r="F246" s="248">
        <v>11</v>
      </c>
      <c r="G246" s="247">
        <v>1062600</v>
      </c>
      <c r="H246" s="245"/>
      <c r="I246" s="246"/>
      <c r="J246" s="247"/>
      <c r="K246" s="234"/>
      <c r="L246" s="234"/>
      <c r="M246" s="234"/>
      <c r="N246" s="234"/>
      <c r="O246" s="234"/>
      <c r="P246" s="234"/>
    </row>
    <row r="247" spans="1:16" x14ac:dyDescent="0.25">
      <c r="A247" s="242">
        <v>43187</v>
      </c>
      <c r="B247" s="243">
        <v>180158333</v>
      </c>
      <c r="C247" s="248">
        <v>14</v>
      </c>
      <c r="D247" s="247">
        <v>1536325</v>
      </c>
      <c r="E247" s="245"/>
      <c r="F247" s="248"/>
      <c r="G247" s="247"/>
      <c r="H247" s="245"/>
      <c r="I247" s="246"/>
      <c r="J247" s="247"/>
      <c r="K247" s="234"/>
      <c r="L247" s="234"/>
      <c r="M247" s="234"/>
      <c r="N247" s="234"/>
      <c r="O247" s="234"/>
      <c r="P247" s="234"/>
    </row>
    <row r="248" spans="1:16" x14ac:dyDescent="0.25">
      <c r="A248" s="242">
        <v>43187</v>
      </c>
      <c r="B248" s="243">
        <v>180158378</v>
      </c>
      <c r="C248" s="248">
        <v>7</v>
      </c>
      <c r="D248" s="247">
        <v>770963</v>
      </c>
      <c r="E248" s="245"/>
      <c r="F248" s="248"/>
      <c r="G248" s="247"/>
      <c r="H248" s="245"/>
      <c r="I248" s="246"/>
      <c r="J248" s="247"/>
      <c r="K248" s="234"/>
      <c r="L248" s="234"/>
      <c r="M248" s="234"/>
      <c r="N248" s="234"/>
      <c r="O248" s="234"/>
      <c r="P248" s="234"/>
    </row>
    <row r="249" spans="1:16" x14ac:dyDescent="0.25">
      <c r="A249" s="242">
        <v>43187</v>
      </c>
      <c r="B249" s="243">
        <v>180158383</v>
      </c>
      <c r="C249" s="248">
        <v>2</v>
      </c>
      <c r="D249" s="247">
        <v>161613</v>
      </c>
      <c r="E249" s="245"/>
      <c r="F249" s="248"/>
      <c r="G249" s="247"/>
      <c r="H249" s="245"/>
      <c r="I249" s="246">
        <v>2104551</v>
      </c>
      <c r="J249" s="247" t="s">
        <v>17</v>
      </c>
      <c r="K249" s="234"/>
      <c r="L249" s="234"/>
      <c r="M249" s="234"/>
      <c r="N249" s="234"/>
      <c r="O249" s="234"/>
      <c r="P249" s="234"/>
    </row>
    <row r="250" spans="1:16" x14ac:dyDescent="0.25">
      <c r="A250" s="242">
        <v>43188</v>
      </c>
      <c r="B250" s="243">
        <v>180158421</v>
      </c>
      <c r="C250" s="248">
        <v>7</v>
      </c>
      <c r="D250" s="247">
        <v>420263</v>
      </c>
      <c r="E250" s="245">
        <v>180041480</v>
      </c>
      <c r="F250" s="248">
        <v>12</v>
      </c>
      <c r="G250" s="247">
        <v>1464488</v>
      </c>
      <c r="H250" s="245"/>
      <c r="I250" s="246"/>
      <c r="J250" s="237"/>
      <c r="K250" s="234"/>
      <c r="L250" s="234"/>
      <c r="M250" s="234"/>
      <c r="N250" s="234"/>
      <c r="O250" s="234"/>
      <c r="P250" s="234"/>
    </row>
    <row r="251" spans="1:16" x14ac:dyDescent="0.25">
      <c r="A251" s="242">
        <v>43188</v>
      </c>
      <c r="B251" s="243">
        <v>180158453</v>
      </c>
      <c r="C251" s="248">
        <v>21</v>
      </c>
      <c r="D251" s="247">
        <v>2157575</v>
      </c>
      <c r="E251" s="245"/>
      <c r="F251" s="248"/>
      <c r="G251" s="247"/>
      <c r="H251" s="245"/>
      <c r="I251" s="246"/>
      <c r="J251" s="237"/>
      <c r="K251" s="234"/>
      <c r="L251" s="234"/>
      <c r="M251" s="234"/>
      <c r="N251" s="234"/>
      <c r="O251" s="234"/>
      <c r="P251" s="234"/>
    </row>
    <row r="252" spans="1:16" x14ac:dyDescent="0.25">
      <c r="A252" s="242">
        <v>43188</v>
      </c>
      <c r="B252" s="243">
        <v>180158507</v>
      </c>
      <c r="C252" s="248">
        <v>10</v>
      </c>
      <c r="D252" s="247">
        <v>904750</v>
      </c>
      <c r="E252" s="245"/>
      <c r="F252" s="248"/>
      <c r="G252" s="247"/>
      <c r="H252" s="245"/>
      <c r="I252" s="246">
        <v>2018100</v>
      </c>
      <c r="J252" s="237" t="s">
        <v>17</v>
      </c>
      <c r="K252" s="234"/>
      <c r="L252" s="234"/>
      <c r="M252" s="234"/>
      <c r="N252" s="234"/>
      <c r="O252" s="234"/>
      <c r="P252" s="234"/>
    </row>
    <row r="253" spans="1:16" x14ac:dyDescent="0.25">
      <c r="A253" s="236">
        <v>43189</v>
      </c>
      <c r="B253" s="235">
        <v>180158537</v>
      </c>
      <c r="C253" s="241">
        <v>8</v>
      </c>
      <c r="D253" s="34">
        <v>630963</v>
      </c>
      <c r="E253" s="238">
        <v>180041520</v>
      </c>
      <c r="F253" s="241">
        <v>4</v>
      </c>
      <c r="G253" s="237">
        <v>379750</v>
      </c>
      <c r="H253" s="238"/>
      <c r="I253" s="240"/>
      <c r="J253" s="237"/>
      <c r="K253" s="234"/>
      <c r="L253" s="234"/>
      <c r="M253" s="234"/>
      <c r="N253" s="234"/>
      <c r="O253" s="234"/>
      <c r="P253" s="234"/>
    </row>
    <row r="254" spans="1:16" x14ac:dyDescent="0.25">
      <c r="A254" s="236">
        <v>43189</v>
      </c>
      <c r="B254" s="235">
        <v>180158592</v>
      </c>
      <c r="C254" s="241">
        <v>17</v>
      </c>
      <c r="D254" s="34">
        <v>1788850</v>
      </c>
      <c r="E254" s="238"/>
      <c r="F254" s="241"/>
      <c r="G254" s="237"/>
      <c r="H254" s="238"/>
      <c r="I254" s="240"/>
      <c r="J254" s="237"/>
      <c r="K254" s="234"/>
      <c r="L254" s="234"/>
      <c r="M254" s="234"/>
      <c r="N254" s="234"/>
      <c r="O254" s="234"/>
      <c r="P254" s="234"/>
    </row>
    <row r="255" spans="1:16" x14ac:dyDescent="0.25">
      <c r="A255" s="236">
        <v>43189</v>
      </c>
      <c r="B255" s="235">
        <v>180158599</v>
      </c>
      <c r="C255" s="241">
        <v>2</v>
      </c>
      <c r="D255" s="34">
        <v>208425</v>
      </c>
      <c r="E255" s="238"/>
      <c r="F255" s="241"/>
      <c r="G255" s="237"/>
      <c r="H255" s="238"/>
      <c r="I255" s="240"/>
      <c r="J255" s="237"/>
      <c r="K255" s="234"/>
      <c r="L255" s="234"/>
      <c r="M255" s="234"/>
      <c r="N255" s="234"/>
      <c r="O255" s="234"/>
      <c r="P255" s="234"/>
    </row>
    <row r="256" spans="1:16" x14ac:dyDescent="0.25">
      <c r="A256" s="236"/>
      <c r="B256" s="235"/>
      <c r="C256" s="241"/>
      <c r="D256" s="34"/>
      <c r="E256" s="238"/>
      <c r="F256" s="241"/>
      <c r="G256" s="237"/>
      <c r="H256" s="238"/>
      <c r="I256" s="240"/>
      <c r="J256" s="237"/>
      <c r="K256" s="234"/>
      <c r="L256" s="234"/>
      <c r="M256" s="234"/>
      <c r="N256" s="234"/>
      <c r="O256" s="234"/>
      <c r="P256" s="234"/>
    </row>
    <row r="257" spans="1:16" x14ac:dyDescent="0.25">
      <c r="A257" s="236"/>
      <c r="B257" s="235"/>
      <c r="C257" s="241"/>
      <c r="D257" s="34"/>
      <c r="E257" s="238"/>
      <c r="F257" s="241"/>
      <c r="G257" s="237"/>
      <c r="H257" s="238"/>
      <c r="I257" s="240"/>
      <c r="J257" s="237"/>
      <c r="K257" s="234"/>
      <c r="L257" s="234"/>
      <c r="M257" s="234"/>
      <c r="N257" s="234"/>
      <c r="O257" s="234"/>
      <c r="P257" s="234"/>
    </row>
    <row r="258" spans="1:16" x14ac:dyDescent="0.25">
      <c r="A258" s="236"/>
      <c r="B258" s="235"/>
      <c r="C258" s="241"/>
      <c r="D258" s="34"/>
      <c r="E258" s="238"/>
      <c r="F258" s="241"/>
      <c r="G258" s="237"/>
      <c r="H258" s="238"/>
      <c r="I258" s="240"/>
      <c r="J258" s="237"/>
      <c r="K258" s="234"/>
      <c r="L258" s="234"/>
      <c r="M258" s="234"/>
      <c r="N258" s="234"/>
      <c r="O258" s="234"/>
      <c r="P258" s="234"/>
    </row>
    <row r="259" spans="1:16" x14ac:dyDescent="0.25">
      <c r="A259" s="236"/>
      <c r="B259" s="224" t="s">
        <v>11</v>
      </c>
      <c r="C259" s="233">
        <f>SUM(C7:C258)</f>
        <v>1764</v>
      </c>
      <c r="D259" s="225">
        <f>SUM(D7:D258)</f>
        <v>168447011</v>
      </c>
      <c r="E259" s="224" t="s">
        <v>11</v>
      </c>
      <c r="F259" s="233">
        <f>SUM(F7:F258)</f>
        <v>354</v>
      </c>
      <c r="G259" s="225">
        <f>SUM(G7:G258)</f>
        <v>37042088</v>
      </c>
      <c r="H259" s="225">
        <f>SUM(H7:H258)</f>
        <v>0</v>
      </c>
      <c r="I259" s="233">
        <f>SUM(I7:I258)</f>
        <v>129156435</v>
      </c>
      <c r="J259" s="5"/>
      <c r="K259" s="234"/>
      <c r="L259" s="234"/>
      <c r="M259" s="234"/>
      <c r="N259" s="234"/>
      <c r="O259" s="234"/>
      <c r="P259" s="234"/>
    </row>
    <row r="260" spans="1:16" x14ac:dyDescent="0.25">
      <c r="A260" s="236"/>
      <c r="B260" s="224"/>
      <c r="C260" s="233"/>
      <c r="D260" s="225"/>
      <c r="E260" s="224"/>
      <c r="F260" s="233"/>
      <c r="G260" s="5"/>
      <c r="H260" s="235"/>
      <c r="I260" s="241"/>
      <c r="J260" s="5"/>
      <c r="K260" s="234"/>
      <c r="L260" s="234"/>
      <c r="M260" s="234"/>
      <c r="N260" s="234"/>
      <c r="O260" s="234"/>
      <c r="P260" s="234"/>
    </row>
    <row r="261" spans="1:16" x14ac:dyDescent="0.25">
      <c r="A261" s="236"/>
      <c r="B261" s="227"/>
      <c r="C261" s="241"/>
      <c r="D261" s="237"/>
      <c r="E261" s="224"/>
      <c r="F261" s="241"/>
      <c r="G261" s="318" t="s">
        <v>12</v>
      </c>
      <c r="H261" s="318"/>
      <c r="I261" s="240"/>
      <c r="J261" s="228">
        <f>SUM(D7:D258)</f>
        <v>168447011</v>
      </c>
      <c r="K261" s="234"/>
      <c r="L261" s="234"/>
      <c r="M261" s="234"/>
      <c r="N261" s="234"/>
      <c r="O261" s="234"/>
      <c r="P261" s="234"/>
    </row>
    <row r="262" spans="1:16" x14ac:dyDescent="0.25">
      <c r="A262" s="226"/>
      <c r="B262" s="235"/>
      <c r="C262" s="241"/>
      <c r="D262" s="237"/>
      <c r="E262" s="238"/>
      <c r="F262" s="241"/>
      <c r="G262" s="318" t="s">
        <v>13</v>
      </c>
      <c r="H262" s="318"/>
      <c r="I262" s="240"/>
      <c r="J262" s="228">
        <f>SUM(G7:G258)</f>
        <v>37042088</v>
      </c>
      <c r="K262" s="234"/>
      <c r="L262" s="234"/>
      <c r="M262" s="234"/>
      <c r="N262" s="234"/>
      <c r="O262" s="234"/>
      <c r="P262" s="234"/>
    </row>
    <row r="263" spans="1:16" x14ac:dyDescent="0.25">
      <c r="A263" s="236"/>
      <c r="B263" s="238"/>
      <c r="C263" s="241"/>
      <c r="D263" s="237"/>
      <c r="E263" s="238"/>
      <c r="F263" s="241"/>
      <c r="G263" s="318" t="s">
        <v>14</v>
      </c>
      <c r="H263" s="318"/>
      <c r="I263" s="41"/>
      <c r="J263" s="230">
        <f>J261-J262</f>
        <v>131404923</v>
      </c>
      <c r="K263" s="234"/>
      <c r="L263" s="234"/>
      <c r="M263" s="234"/>
      <c r="N263" s="234"/>
      <c r="O263" s="234"/>
      <c r="P263" s="234"/>
    </row>
    <row r="264" spans="1:16" x14ac:dyDescent="0.25">
      <c r="A264" s="229"/>
      <c r="B264" s="231"/>
      <c r="C264" s="241"/>
      <c r="D264" s="232"/>
      <c r="E264" s="238"/>
      <c r="F264" s="241"/>
      <c r="G264" s="318" t="s">
        <v>15</v>
      </c>
      <c r="H264" s="318"/>
      <c r="I264" s="240"/>
      <c r="J264" s="228">
        <f>SUM(H7:H258)</f>
        <v>0</v>
      </c>
      <c r="K264" s="234"/>
      <c r="L264" s="234"/>
      <c r="M264" s="234"/>
      <c r="N264" s="234"/>
      <c r="O264" s="234"/>
      <c r="P264" s="234"/>
    </row>
    <row r="265" spans="1:16" x14ac:dyDescent="0.25">
      <c r="A265" s="236"/>
      <c r="B265" s="231"/>
      <c r="C265" s="241"/>
      <c r="D265" s="232"/>
      <c r="E265" s="238"/>
      <c r="F265" s="241"/>
      <c r="G265" s="318" t="s">
        <v>16</v>
      </c>
      <c r="H265" s="318"/>
      <c r="I265" s="240"/>
      <c r="J265" s="228">
        <f>J263+J264</f>
        <v>131404923</v>
      </c>
      <c r="K265" s="234"/>
      <c r="L265" s="234"/>
      <c r="M265" s="234"/>
      <c r="N265" s="234"/>
      <c r="O265" s="234"/>
      <c r="P265" s="234"/>
    </row>
    <row r="266" spans="1:16" x14ac:dyDescent="0.25">
      <c r="A266" s="236"/>
      <c r="B266" s="231"/>
      <c r="C266" s="241"/>
      <c r="D266" s="232"/>
      <c r="E266" s="238"/>
      <c r="F266" s="241"/>
      <c r="G266" s="318" t="s">
        <v>5</v>
      </c>
      <c r="H266" s="318"/>
      <c r="I266" s="240"/>
      <c r="J266" s="228">
        <f>SUM(I7:I258)</f>
        <v>129156435</v>
      </c>
      <c r="K266" s="234"/>
      <c r="L266" s="234"/>
      <c r="M266" s="234"/>
      <c r="N266" s="234"/>
      <c r="O266" s="234"/>
      <c r="P266" s="234"/>
    </row>
    <row r="267" spans="1:16" x14ac:dyDescent="0.25">
      <c r="A267" s="236"/>
      <c r="B267" s="231"/>
      <c r="C267" s="241"/>
      <c r="D267" s="232"/>
      <c r="E267" s="238"/>
      <c r="F267" s="241"/>
      <c r="G267" s="318" t="s">
        <v>32</v>
      </c>
      <c r="H267" s="318"/>
      <c r="I267" s="241" t="str">
        <f>IF(J267&gt;0,"SALDO",IF(J267&lt;0,"PIUTANG",IF(J267=0,"LUNAS")))</f>
        <v>PIUTANG</v>
      </c>
      <c r="J267" s="228">
        <f>J266-J265</f>
        <v>-2248488</v>
      </c>
      <c r="K267" s="234"/>
      <c r="L267" s="234"/>
      <c r="M267" s="234"/>
      <c r="N267" s="234"/>
      <c r="O267" s="234"/>
      <c r="P267" s="234"/>
    </row>
    <row r="268" spans="1:16" x14ac:dyDescent="0.25">
      <c r="A268" s="236"/>
      <c r="K268" s="234"/>
      <c r="L268" s="234"/>
      <c r="M268" s="234"/>
      <c r="N268" s="234"/>
      <c r="O268" s="234"/>
      <c r="P268" s="23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267:H267"/>
    <mergeCell ref="G261:H261"/>
    <mergeCell ref="G262:H262"/>
    <mergeCell ref="G263:H263"/>
    <mergeCell ref="G264:H264"/>
    <mergeCell ref="G265:H265"/>
    <mergeCell ref="G266:H26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36"/>
  <sheetViews>
    <sheetView workbookViewId="0">
      <pane ySplit="7" topLeftCell="A14" activePane="bottomLeft" state="frozen"/>
      <selection pane="bottomLeft" activeCell="D14" sqref="D14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180</v>
      </c>
      <c r="D1" s="20"/>
      <c r="E1" s="20"/>
      <c r="F1" s="319" t="s">
        <v>22</v>
      </c>
      <c r="G1" s="319"/>
      <c r="H1" s="319"/>
      <c r="I1" s="38" t="s">
        <v>90</v>
      </c>
      <c r="J1" s="20"/>
      <c r="L1" s="37">
        <f>SUM(D16:D17)</f>
        <v>305200</v>
      </c>
      <c r="M1" s="37">
        <v>305200</v>
      </c>
      <c r="N1" s="37">
        <f>L1-M1</f>
        <v>0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220">
        <f>J30*-1</f>
        <v>0</v>
      </c>
      <c r="J2" s="20"/>
      <c r="L2" s="219">
        <f>SUM(H16:H17)</f>
        <v>93000</v>
      </c>
      <c r="M2" s="219">
        <v>93000</v>
      </c>
      <c r="N2" s="219">
        <f>L2-M2</f>
        <v>0</v>
      </c>
      <c r="O2" s="37" t="e">
        <f>N2-#REF!</f>
        <v>#REF!</v>
      </c>
    </row>
    <row r="3" spans="1:16" s="234" customFormat="1" x14ac:dyDescent="0.25">
      <c r="A3" s="218" t="s">
        <v>118</v>
      </c>
      <c r="B3" s="218"/>
      <c r="C3" s="222" t="s">
        <v>138</v>
      </c>
      <c r="D3" s="218"/>
      <c r="E3" s="218"/>
      <c r="F3" s="266" t="s">
        <v>121</v>
      </c>
      <c r="G3" s="266"/>
      <c r="H3" s="266" t="s">
        <v>139</v>
      </c>
      <c r="I3" s="280" t="s">
        <v>140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398200</v>
      </c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6" x14ac:dyDescent="0.25">
      <c r="A7" s="339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46"/>
      <c r="I7" s="344"/>
      <c r="J7" s="332"/>
    </row>
    <row r="8" spans="1:16" s="234" customFormat="1" x14ac:dyDescent="0.25">
      <c r="A8" s="242">
        <v>43123</v>
      </c>
      <c r="B8" s="243">
        <v>180152206</v>
      </c>
      <c r="C8" s="248">
        <v>1</v>
      </c>
      <c r="D8" s="247">
        <v>152600</v>
      </c>
      <c r="E8" s="245"/>
      <c r="F8" s="243"/>
      <c r="G8" s="247"/>
      <c r="H8" s="246">
        <v>14000</v>
      </c>
      <c r="I8" s="246"/>
      <c r="J8" s="247"/>
      <c r="K8" s="219"/>
      <c r="L8" s="219"/>
      <c r="M8" s="219"/>
      <c r="N8" s="219"/>
      <c r="O8" s="219"/>
      <c r="P8" s="219"/>
    </row>
    <row r="9" spans="1:16" s="234" customFormat="1" x14ac:dyDescent="0.25">
      <c r="A9" s="242">
        <v>43123</v>
      </c>
      <c r="B9" s="243">
        <v>180152207</v>
      </c>
      <c r="C9" s="248">
        <v>1</v>
      </c>
      <c r="D9" s="247">
        <v>97038</v>
      </c>
      <c r="E9" s="245"/>
      <c r="F9" s="243"/>
      <c r="G9" s="247"/>
      <c r="H9" s="246">
        <v>17000</v>
      </c>
      <c r="I9" s="246"/>
      <c r="J9" s="247"/>
      <c r="K9" s="219"/>
      <c r="L9" s="219"/>
      <c r="M9" s="219"/>
      <c r="N9" s="219"/>
      <c r="O9" s="219"/>
      <c r="P9" s="219"/>
    </row>
    <row r="10" spans="1:16" s="234" customFormat="1" x14ac:dyDescent="0.25">
      <c r="A10" s="242">
        <v>43124</v>
      </c>
      <c r="B10" s="243">
        <v>180152265</v>
      </c>
      <c r="C10" s="248">
        <v>1</v>
      </c>
      <c r="D10" s="247">
        <v>152600</v>
      </c>
      <c r="E10" s="245"/>
      <c r="F10" s="243"/>
      <c r="G10" s="247"/>
      <c r="H10" s="246">
        <v>15000</v>
      </c>
      <c r="I10" s="246"/>
      <c r="J10" s="247"/>
      <c r="K10" s="219"/>
      <c r="L10" s="219"/>
      <c r="M10" s="219"/>
      <c r="N10" s="219"/>
      <c r="O10" s="219"/>
      <c r="P10" s="219"/>
    </row>
    <row r="11" spans="1:16" s="234" customFormat="1" x14ac:dyDescent="0.25">
      <c r="A11" s="242">
        <v>43125</v>
      </c>
      <c r="B11" s="243">
        <v>180152325</v>
      </c>
      <c r="C11" s="248">
        <v>1</v>
      </c>
      <c r="D11" s="247">
        <v>152600</v>
      </c>
      <c r="E11" s="245"/>
      <c r="F11" s="243"/>
      <c r="G11" s="247"/>
      <c r="H11" s="246">
        <v>10000</v>
      </c>
      <c r="I11" s="246"/>
      <c r="J11" s="247"/>
      <c r="K11" s="219"/>
      <c r="L11" s="219"/>
      <c r="M11" s="219"/>
      <c r="N11" s="219"/>
      <c r="O11" s="219"/>
      <c r="P11" s="219"/>
    </row>
    <row r="12" spans="1:16" s="234" customFormat="1" x14ac:dyDescent="0.25">
      <c r="A12" s="242">
        <v>43126</v>
      </c>
      <c r="B12" s="243">
        <v>180152417</v>
      </c>
      <c r="C12" s="248">
        <v>1</v>
      </c>
      <c r="D12" s="247">
        <v>110600</v>
      </c>
      <c r="E12" s="245"/>
      <c r="F12" s="243"/>
      <c r="G12" s="247"/>
      <c r="H12" s="246">
        <v>11000</v>
      </c>
      <c r="I12" s="246"/>
      <c r="J12" s="247"/>
      <c r="K12" s="219"/>
      <c r="L12" s="219"/>
      <c r="M12" s="219"/>
      <c r="N12" s="219"/>
      <c r="O12" s="219"/>
      <c r="P12" s="219"/>
    </row>
    <row r="13" spans="1:16" s="234" customFormat="1" x14ac:dyDescent="0.25">
      <c r="A13" s="242">
        <v>43126</v>
      </c>
      <c r="B13" s="243">
        <v>180152432</v>
      </c>
      <c r="C13" s="248">
        <v>40</v>
      </c>
      <c r="D13" s="247">
        <v>5495000</v>
      </c>
      <c r="E13" s="245"/>
      <c r="F13" s="243"/>
      <c r="G13" s="247"/>
      <c r="H13" s="246">
        <v>81000</v>
      </c>
      <c r="I13" s="246"/>
      <c r="J13" s="247"/>
      <c r="K13" s="219"/>
      <c r="L13" s="219"/>
      <c r="M13" s="219"/>
      <c r="N13" s="219"/>
      <c r="O13" s="219"/>
      <c r="P13" s="219"/>
    </row>
    <row r="14" spans="1:16" s="234" customFormat="1" x14ac:dyDescent="0.25">
      <c r="A14" s="242">
        <v>43128</v>
      </c>
      <c r="B14" s="243"/>
      <c r="C14" s="248"/>
      <c r="D14" s="247"/>
      <c r="E14" s="245">
        <v>180040091</v>
      </c>
      <c r="F14" s="243">
        <v>1</v>
      </c>
      <c r="G14" s="247">
        <v>98525</v>
      </c>
      <c r="H14" s="246"/>
      <c r="I14" s="246">
        <v>6209913</v>
      </c>
      <c r="J14" s="247" t="s">
        <v>17</v>
      </c>
      <c r="K14" s="219"/>
      <c r="L14" s="219"/>
      <c r="M14" s="219"/>
      <c r="N14" s="219"/>
      <c r="O14" s="219"/>
      <c r="P14" s="219"/>
    </row>
    <row r="15" spans="1:16" s="234" customFormat="1" x14ac:dyDescent="0.25">
      <c r="A15" s="242">
        <v>43129</v>
      </c>
      <c r="B15" s="243">
        <v>180152615</v>
      </c>
      <c r="C15" s="248">
        <v>1</v>
      </c>
      <c r="D15" s="247">
        <v>152600</v>
      </c>
      <c r="E15" s="245"/>
      <c r="F15" s="243"/>
      <c r="G15" s="247"/>
      <c r="H15" s="246">
        <v>13000</v>
      </c>
      <c r="I15" s="246">
        <v>165600</v>
      </c>
      <c r="J15" s="247" t="s">
        <v>17</v>
      </c>
      <c r="K15" s="219"/>
      <c r="L15" s="219"/>
      <c r="M15" s="219"/>
      <c r="N15" s="219"/>
      <c r="O15" s="219"/>
      <c r="P15" s="219"/>
    </row>
    <row r="16" spans="1:16" s="234" customFormat="1" x14ac:dyDescent="0.25">
      <c r="A16" s="242">
        <v>43140</v>
      </c>
      <c r="B16" s="243">
        <v>180153511</v>
      </c>
      <c r="C16" s="248">
        <v>1</v>
      </c>
      <c r="D16" s="247">
        <v>152600</v>
      </c>
      <c r="E16" s="245"/>
      <c r="F16" s="243"/>
      <c r="G16" s="247"/>
      <c r="H16" s="246">
        <v>68000</v>
      </c>
      <c r="I16" s="246"/>
      <c r="J16" s="247"/>
      <c r="K16" s="219"/>
      <c r="L16" s="219"/>
      <c r="M16" s="219"/>
      <c r="N16" s="219"/>
      <c r="O16" s="219"/>
      <c r="P16" s="219"/>
    </row>
    <row r="17" spans="1:16" s="234" customFormat="1" x14ac:dyDescent="0.25">
      <c r="A17" s="242">
        <v>43140</v>
      </c>
      <c r="B17" s="243">
        <v>180153512</v>
      </c>
      <c r="C17" s="248">
        <v>1</v>
      </c>
      <c r="D17" s="247">
        <v>152600</v>
      </c>
      <c r="E17" s="245"/>
      <c r="F17" s="243"/>
      <c r="G17" s="247"/>
      <c r="H17" s="246">
        <v>25000</v>
      </c>
      <c r="I17" s="246">
        <v>398200</v>
      </c>
      <c r="J17" s="247" t="s">
        <v>17</v>
      </c>
      <c r="K17" s="219"/>
      <c r="L17" s="219"/>
      <c r="M17" s="219"/>
      <c r="N17" s="219"/>
      <c r="O17" s="219"/>
      <c r="P17" s="219"/>
    </row>
    <row r="18" spans="1:16" s="234" customFormat="1" x14ac:dyDescent="0.25">
      <c r="A18" s="242">
        <v>43157</v>
      </c>
      <c r="B18" s="243">
        <v>180155032</v>
      </c>
      <c r="C18" s="248">
        <v>1</v>
      </c>
      <c r="D18" s="247">
        <v>97038</v>
      </c>
      <c r="E18" s="245"/>
      <c r="F18" s="243"/>
      <c r="G18" s="247"/>
      <c r="H18" s="246">
        <v>40000</v>
      </c>
      <c r="I18" s="246">
        <v>137038</v>
      </c>
      <c r="J18" s="247" t="s">
        <v>17</v>
      </c>
      <c r="K18" s="219"/>
      <c r="L18" s="219"/>
      <c r="M18" s="219"/>
      <c r="N18" s="219"/>
      <c r="O18" s="219"/>
      <c r="P18" s="219"/>
    </row>
    <row r="19" spans="1:16" s="234" customFormat="1" x14ac:dyDescent="0.25">
      <c r="A19" s="242">
        <v>43167</v>
      </c>
      <c r="B19" s="243">
        <v>180156166</v>
      </c>
      <c r="C19" s="248">
        <v>1</v>
      </c>
      <c r="D19" s="247">
        <v>92575</v>
      </c>
      <c r="E19" s="245"/>
      <c r="F19" s="243"/>
      <c r="G19" s="247"/>
      <c r="H19" s="246">
        <v>9000</v>
      </c>
      <c r="I19" s="246">
        <v>101575</v>
      </c>
      <c r="J19" s="247" t="s">
        <v>17</v>
      </c>
      <c r="K19" s="219"/>
      <c r="L19" s="219"/>
      <c r="M19" s="219"/>
      <c r="N19" s="219"/>
      <c r="O19" s="219"/>
      <c r="P19" s="219"/>
    </row>
    <row r="20" spans="1:16" s="234" customFormat="1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  <c r="K20" s="219"/>
      <c r="L20" s="219"/>
      <c r="M20" s="219"/>
      <c r="N20" s="219"/>
      <c r="O20" s="219"/>
      <c r="P20" s="219"/>
    </row>
    <row r="21" spans="1:16" s="234" customFormat="1" x14ac:dyDescent="0.25">
      <c r="A21" s="236"/>
      <c r="B21" s="235"/>
      <c r="C21" s="241"/>
      <c r="D21" s="237"/>
      <c r="E21" s="238"/>
      <c r="F21" s="235"/>
      <c r="G21" s="237"/>
      <c r="H21" s="240"/>
      <c r="I21" s="240"/>
      <c r="J21" s="237"/>
      <c r="K21" s="219"/>
      <c r="L21" s="219"/>
      <c r="M21" s="219"/>
      <c r="N21" s="219"/>
      <c r="O21" s="219"/>
      <c r="P21" s="219"/>
    </row>
    <row r="22" spans="1:16" s="234" customFormat="1" x14ac:dyDescent="0.25">
      <c r="A22" s="4"/>
      <c r="B22" s="8" t="s">
        <v>11</v>
      </c>
      <c r="C22" s="77">
        <f>SUM(C8:C21)</f>
        <v>50</v>
      </c>
      <c r="D22" s="9"/>
      <c r="E22" s="224" t="s">
        <v>11</v>
      </c>
      <c r="F22" s="224">
        <f>SUM(F8:F21)</f>
        <v>1</v>
      </c>
      <c r="G22" s="225">
        <f>SUM(G8:G21)</f>
        <v>98525</v>
      </c>
      <c r="H22" s="240"/>
      <c r="I22" s="240"/>
      <c r="J22" s="237"/>
      <c r="K22" s="219"/>
      <c r="L22" s="219"/>
      <c r="M22" s="219"/>
      <c r="N22" s="219"/>
      <c r="O22" s="219"/>
      <c r="P22" s="219"/>
    </row>
    <row r="23" spans="1:16" s="234" customFormat="1" x14ac:dyDescent="0.25">
      <c r="A23" s="4"/>
      <c r="B23" s="8"/>
      <c r="C23" s="77"/>
      <c r="D23" s="9"/>
      <c r="E23" s="238"/>
      <c r="F23" s="235"/>
      <c r="G23" s="237"/>
      <c r="H23" s="240"/>
      <c r="I23" s="240"/>
      <c r="J23" s="237"/>
      <c r="K23" s="219"/>
      <c r="L23" s="219"/>
      <c r="M23" s="219"/>
      <c r="N23" s="219"/>
      <c r="O23" s="219"/>
      <c r="P23" s="219"/>
    </row>
    <row r="24" spans="1:16" s="234" customFormat="1" x14ac:dyDescent="0.25">
      <c r="A24" s="10"/>
      <c r="B24" s="11"/>
      <c r="C24" s="40"/>
      <c r="D24" s="6"/>
      <c r="E24" s="8"/>
      <c r="F24" s="235"/>
      <c r="G24" s="318" t="s">
        <v>12</v>
      </c>
      <c r="H24" s="318"/>
      <c r="I24" s="39"/>
      <c r="J24" s="13">
        <f>SUM(D8:D21)</f>
        <v>6807851</v>
      </c>
      <c r="K24" s="219"/>
      <c r="L24" s="219"/>
      <c r="M24" s="219"/>
      <c r="N24" s="219"/>
      <c r="O24" s="219"/>
      <c r="P24" s="219"/>
    </row>
    <row r="25" spans="1:16" s="234" customFormat="1" x14ac:dyDescent="0.25">
      <c r="A25" s="4"/>
      <c r="B25" s="3"/>
      <c r="C25" s="40"/>
      <c r="D25" s="6"/>
      <c r="E25" s="8"/>
      <c r="F25" s="235"/>
      <c r="G25" s="318" t="s">
        <v>13</v>
      </c>
      <c r="H25" s="318"/>
      <c r="I25" s="39"/>
      <c r="J25" s="13">
        <f>SUM(G8:G21)</f>
        <v>98525</v>
      </c>
      <c r="K25" s="219"/>
      <c r="L25" s="219"/>
      <c r="M25" s="219"/>
      <c r="N25" s="219"/>
      <c r="O25" s="219"/>
      <c r="P25" s="219"/>
    </row>
    <row r="26" spans="1:16" s="234" customFormat="1" x14ac:dyDescent="0.25">
      <c r="A26" s="14"/>
      <c r="B26" s="7"/>
      <c r="C26" s="40"/>
      <c r="D26" s="6"/>
      <c r="E26" s="7"/>
      <c r="F26" s="235"/>
      <c r="G26" s="318" t="s">
        <v>14</v>
      </c>
      <c r="H26" s="318"/>
      <c r="I26" s="41"/>
      <c r="J26" s="15">
        <f>J24-J25</f>
        <v>6709326</v>
      </c>
      <c r="K26" s="219"/>
      <c r="L26" s="219"/>
      <c r="M26" s="219"/>
      <c r="N26" s="219"/>
      <c r="O26" s="219"/>
      <c r="P26" s="219"/>
    </row>
    <row r="27" spans="1:16" s="234" customFormat="1" x14ac:dyDescent="0.25">
      <c r="A27" s="4"/>
      <c r="B27" s="16"/>
      <c r="C27" s="40"/>
      <c r="D27" s="17"/>
      <c r="E27" s="7"/>
      <c r="F27" s="8"/>
      <c r="G27" s="318" t="s">
        <v>15</v>
      </c>
      <c r="H27" s="318"/>
      <c r="I27" s="39"/>
      <c r="J27" s="13">
        <f>SUM(H8:H23)</f>
        <v>303000</v>
      </c>
      <c r="K27" s="219"/>
      <c r="L27" s="219"/>
      <c r="M27" s="219"/>
      <c r="N27" s="219"/>
      <c r="O27" s="219"/>
      <c r="P27" s="219"/>
    </row>
    <row r="28" spans="1:16" x14ac:dyDescent="0.25">
      <c r="A28" s="4"/>
      <c r="B28" s="16"/>
      <c r="C28" s="40"/>
      <c r="D28" s="17"/>
      <c r="E28" s="7"/>
      <c r="F28" s="8"/>
      <c r="G28" s="318" t="s">
        <v>16</v>
      </c>
      <c r="H28" s="318"/>
      <c r="I28" s="39"/>
      <c r="J28" s="13">
        <f>J26+J27</f>
        <v>7012326</v>
      </c>
    </row>
    <row r="29" spans="1:16" x14ac:dyDescent="0.25">
      <c r="A29" s="4"/>
      <c r="B29" s="16"/>
      <c r="C29" s="40"/>
      <c r="D29" s="17"/>
      <c r="E29" s="7"/>
      <c r="F29" s="3"/>
      <c r="G29" s="318" t="s">
        <v>5</v>
      </c>
      <c r="H29" s="318"/>
      <c r="I29" s="39"/>
      <c r="J29" s="13">
        <f>SUM(I8:I23)</f>
        <v>7012326</v>
      </c>
    </row>
    <row r="30" spans="1:16" x14ac:dyDescent="0.25">
      <c r="A30" s="4"/>
      <c r="B30" s="16"/>
      <c r="C30" s="40"/>
      <c r="D30" s="17"/>
      <c r="E30" s="7"/>
      <c r="F30" s="3"/>
      <c r="G30" s="318" t="s">
        <v>32</v>
      </c>
      <c r="H30" s="318"/>
      <c r="I30" s="40" t="str">
        <f>IF(J30&gt;0,"SALDO",IF(J30&lt;0,"PIUTANG",IF(J30=0,"LUNAS")))</f>
        <v>LUNAS</v>
      </c>
      <c r="J30" s="13">
        <f>J29-J28</f>
        <v>0</v>
      </c>
    </row>
    <row r="31" spans="1:16" x14ac:dyDescent="0.25">
      <c r="F31" s="37"/>
      <c r="G31" s="37"/>
      <c r="J31" s="37"/>
    </row>
    <row r="32" spans="1:16" x14ac:dyDescent="0.25">
      <c r="C32" s="37"/>
      <c r="D32" s="37"/>
      <c r="F32" s="37"/>
      <c r="G32" s="37"/>
      <c r="J32" s="37"/>
      <c r="L32"/>
      <c r="M32"/>
      <c r="N32"/>
      <c r="O32"/>
      <c r="P32"/>
    </row>
    <row r="33" spans="3:16" x14ac:dyDescent="0.25">
      <c r="C33" s="37"/>
      <c r="D33" s="37"/>
      <c r="F33" s="37"/>
      <c r="G33" s="37"/>
      <c r="J33" s="37"/>
      <c r="L33"/>
      <c r="M33"/>
      <c r="N33"/>
      <c r="O33"/>
      <c r="P33"/>
    </row>
    <row r="34" spans="3:16" x14ac:dyDescent="0.25">
      <c r="C34" s="37"/>
      <c r="D34" s="37"/>
      <c r="F34" s="37"/>
      <c r="G34" s="37"/>
      <c r="J34" s="37"/>
      <c r="L34"/>
      <c r="M34"/>
      <c r="N34"/>
      <c r="O34"/>
      <c r="P34"/>
    </row>
    <row r="35" spans="3:16" x14ac:dyDescent="0.25">
      <c r="C35" s="37"/>
      <c r="D35" s="37"/>
      <c r="F35" s="37"/>
      <c r="G35" s="37"/>
      <c r="J35" s="37"/>
      <c r="L35"/>
      <c r="M35"/>
      <c r="N35"/>
      <c r="O35"/>
      <c r="P35"/>
    </row>
    <row r="36" spans="3:16" x14ac:dyDescent="0.25">
      <c r="C36" s="37"/>
      <c r="D36" s="37"/>
      <c r="L36"/>
      <c r="M36"/>
      <c r="N36"/>
      <c r="O36"/>
      <c r="P36"/>
    </row>
  </sheetData>
  <mergeCells count="15">
    <mergeCell ref="G30:H30"/>
    <mergeCell ref="G24:H24"/>
    <mergeCell ref="G25:H25"/>
    <mergeCell ref="G26:H26"/>
    <mergeCell ref="G27:H27"/>
    <mergeCell ref="G28:H28"/>
    <mergeCell ref="G29:H29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38"/>
  <sheetViews>
    <sheetView workbookViewId="0">
      <pane ySplit="7" topLeftCell="A14" activePane="bottomLeft" state="frozen"/>
      <selection pane="bottomLeft" activeCell="M22" sqref="M22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19" t="s">
        <v>22</v>
      </c>
      <c r="G1" s="319"/>
      <c r="H1" s="319"/>
      <c r="I1" s="38" t="s">
        <v>37</v>
      </c>
      <c r="J1" s="20"/>
      <c r="L1" s="37">
        <f>D8+D10</f>
        <v>981926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J38*-1</f>
        <v>1048076</v>
      </c>
      <c r="J2" s="20"/>
      <c r="L2" s="37">
        <v>0</v>
      </c>
      <c r="M2" s="107"/>
    </row>
    <row r="3" spans="1:17" s="234" customFormat="1" x14ac:dyDescent="0.25">
      <c r="A3" s="218" t="s">
        <v>118</v>
      </c>
      <c r="B3" s="218"/>
      <c r="C3" s="222" t="s">
        <v>189</v>
      </c>
      <c r="D3" s="218"/>
      <c r="E3" s="218"/>
      <c r="F3" s="266"/>
      <c r="G3" s="266"/>
      <c r="H3" s="266"/>
      <c r="I3" s="220"/>
      <c r="J3" s="218"/>
      <c r="K3" s="219"/>
      <c r="L3" s="219">
        <f>L1-L2</f>
        <v>981926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M5" s="37"/>
    </row>
    <row r="6" spans="1:17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  <c r="M6" s="37"/>
    </row>
    <row r="7" spans="1:17" x14ac:dyDescent="0.25">
      <c r="A7" s="339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2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2">
        <v>43146</v>
      </c>
      <c r="B9" s="243">
        <v>180154049</v>
      </c>
      <c r="C9" s="248">
        <v>13</v>
      </c>
      <c r="D9" s="247">
        <v>1314863</v>
      </c>
      <c r="E9" s="245"/>
      <c r="F9" s="243"/>
      <c r="G9" s="247"/>
      <c r="H9" s="246"/>
      <c r="I9" s="246">
        <v>1314863</v>
      </c>
      <c r="J9" s="247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2">
        <v>43149</v>
      </c>
      <c r="B10" s="243">
        <v>180154314</v>
      </c>
      <c r="C10" s="248">
        <v>7</v>
      </c>
      <c r="D10" s="247">
        <v>794413</v>
      </c>
      <c r="E10" s="245"/>
      <c r="F10" s="243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2">
        <v>43153</v>
      </c>
      <c r="B11" s="243">
        <v>180154662</v>
      </c>
      <c r="C11" s="248">
        <v>12</v>
      </c>
      <c r="D11" s="247">
        <v>1533613</v>
      </c>
      <c r="E11" s="245"/>
      <c r="F11" s="243"/>
      <c r="G11" s="247"/>
      <c r="H11" s="246"/>
      <c r="I11" s="246">
        <v>2515539</v>
      </c>
      <c r="J11" s="247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2">
        <v>43155</v>
      </c>
      <c r="B12" s="243"/>
      <c r="C12" s="248"/>
      <c r="D12" s="247"/>
      <c r="E12" s="245"/>
      <c r="F12" s="243"/>
      <c r="G12" s="247"/>
      <c r="H12" s="246"/>
      <c r="I12" s="246">
        <v>981926</v>
      </c>
      <c r="J12" s="247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2">
        <v>43156</v>
      </c>
      <c r="B13" s="243">
        <v>180154978</v>
      </c>
      <c r="C13" s="248">
        <v>5</v>
      </c>
      <c r="D13" s="247">
        <v>349650</v>
      </c>
      <c r="E13" s="245"/>
      <c r="F13" s="243"/>
      <c r="G13" s="247"/>
      <c r="H13" s="246"/>
      <c r="I13" s="246"/>
      <c r="J13" s="247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2">
        <v>43158</v>
      </c>
      <c r="B14" s="243"/>
      <c r="C14" s="248"/>
      <c r="D14" s="247"/>
      <c r="E14" s="245">
        <v>180040679</v>
      </c>
      <c r="F14" s="243">
        <v>5</v>
      </c>
      <c r="G14" s="247">
        <v>508725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2">
        <v>43160</v>
      </c>
      <c r="B15" s="243">
        <v>180155416</v>
      </c>
      <c r="C15" s="248">
        <v>10</v>
      </c>
      <c r="D15" s="247">
        <v>1175475</v>
      </c>
      <c r="E15" s="245"/>
      <c r="F15" s="243"/>
      <c r="G15" s="247"/>
      <c r="H15" s="246"/>
      <c r="I15" s="246">
        <v>1175475</v>
      </c>
      <c r="J15" s="247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2">
        <v>43163</v>
      </c>
      <c r="B16" s="243">
        <v>180155749</v>
      </c>
      <c r="C16" s="248">
        <v>3</v>
      </c>
      <c r="D16" s="247">
        <v>292163</v>
      </c>
      <c r="E16" s="245"/>
      <c r="F16" s="243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2">
        <v>43166</v>
      </c>
      <c r="B17" s="243"/>
      <c r="C17" s="248"/>
      <c r="D17" s="247"/>
      <c r="E17" s="245">
        <v>180040893</v>
      </c>
      <c r="F17" s="243">
        <v>9</v>
      </c>
      <c r="G17" s="247">
        <v>903875</v>
      </c>
      <c r="H17" s="246"/>
      <c r="I17" s="246"/>
      <c r="J17" s="247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98">
        <v>43167</v>
      </c>
      <c r="B18" s="99">
        <v>180156135</v>
      </c>
      <c r="C18" s="100">
        <v>7</v>
      </c>
      <c r="D18" s="34">
        <v>790650</v>
      </c>
      <c r="E18" s="101"/>
      <c r="F18" s="99"/>
      <c r="G18" s="34"/>
      <c r="H18" s="102"/>
      <c r="I18" s="102"/>
      <c r="J18" s="34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98">
        <v>43170</v>
      </c>
      <c r="B19" s="99">
        <v>180156491</v>
      </c>
      <c r="C19" s="100">
        <v>2</v>
      </c>
      <c r="D19" s="34">
        <v>202125</v>
      </c>
      <c r="E19" s="101"/>
      <c r="F19" s="99"/>
      <c r="G19" s="34"/>
      <c r="H19" s="102"/>
      <c r="I19" s="102"/>
      <c r="J19" s="34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98">
        <v>43174</v>
      </c>
      <c r="B20" s="99">
        <v>180156920</v>
      </c>
      <c r="C20" s="100">
        <v>5</v>
      </c>
      <c r="D20" s="34">
        <v>636738</v>
      </c>
      <c r="E20" s="101"/>
      <c r="F20" s="99"/>
      <c r="G20" s="34"/>
      <c r="H20" s="102"/>
      <c r="I20" s="102"/>
      <c r="J20" s="34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98">
        <v>43177</v>
      </c>
      <c r="B21" s="99">
        <v>180157253</v>
      </c>
      <c r="C21" s="100">
        <v>3</v>
      </c>
      <c r="D21" s="34">
        <v>294875</v>
      </c>
      <c r="E21" s="101"/>
      <c r="F21" s="99"/>
      <c r="G21" s="34"/>
      <c r="H21" s="102"/>
      <c r="I21" s="102"/>
      <c r="J21" s="34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98">
        <v>43180</v>
      </c>
      <c r="B22" s="99"/>
      <c r="C22" s="100"/>
      <c r="D22" s="34"/>
      <c r="E22" s="101">
        <v>180041281</v>
      </c>
      <c r="F22" s="99">
        <v>4</v>
      </c>
      <c r="G22" s="34">
        <v>482038</v>
      </c>
      <c r="H22" s="102"/>
      <c r="I22" s="102"/>
      <c r="J22" s="34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98">
        <v>43181</v>
      </c>
      <c r="B23" s="99">
        <v>180157708</v>
      </c>
      <c r="C23" s="100">
        <v>1</v>
      </c>
      <c r="D23" s="34">
        <v>107363</v>
      </c>
      <c r="E23" s="101"/>
      <c r="F23" s="99"/>
      <c r="G23" s="34"/>
      <c r="H23" s="102"/>
      <c r="I23" s="102"/>
      <c r="J23" s="34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98">
        <v>43184</v>
      </c>
      <c r="B24" s="99">
        <v>180158018</v>
      </c>
      <c r="C24" s="100">
        <v>1</v>
      </c>
      <c r="D24" s="34">
        <v>133788</v>
      </c>
      <c r="E24" s="101"/>
      <c r="F24" s="99"/>
      <c r="G24" s="34"/>
      <c r="H24" s="102"/>
      <c r="I24" s="102"/>
      <c r="J24" s="34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98">
        <v>43188</v>
      </c>
      <c r="B25" s="99">
        <v>180158449</v>
      </c>
      <c r="C25" s="100">
        <v>9</v>
      </c>
      <c r="D25" s="34">
        <v>1117288</v>
      </c>
      <c r="E25" s="101"/>
      <c r="F25" s="99"/>
      <c r="G25" s="34"/>
      <c r="H25" s="102"/>
      <c r="I25" s="102"/>
      <c r="J25" s="34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98"/>
      <c r="B26" s="99"/>
      <c r="C26" s="100"/>
      <c r="D26" s="34"/>
      <c r="E26" s="101"/>
      <c r="F26" s="99"/>
      <c r="G26" s="34"/>
      <c r="H26" s="102"/>
      <c r="I26" s="102"/>
      <c r="J26" s="34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98"/>
      <c r="B27" s="99"/>
      <c r="C27" s="100"/>
      <c r="D27" s="34"/>
      <c r="E27" s="101"/>
      <c r="F27" s="99"/>
      <c r="G27" s="34"/>
      <c r="H27" s="102"/>
      <c r="I27" s="102"/>
      <c r="J27" s="34"/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98"/>
      <c r="B28" s="99"/>
      <c r="C28" s="100"/>
      <c r="D28" s="34"/>
      <c r="E28" s="101"/>
      <c r="F28" s="99"/>
      <c r="G28" s="34"/>
      <c r="H28" s="102"/>
      <c r="I28" s="102"/>
      <c r="J28" s="34"/>
      <c r="K28" s="138"/>
      <c r="L28" s="138"/>
      <c r="M28" s="138"/>
      <c r="N28" s="138"/>
      <c r="O28" s="138"/>
      <c r="P28" s="138"/>
      <c r="Q28" s="138"/>
    </row>
    <row r="29" spans="1:17" x14ac:dyDescent="0.25">
      <c r="A29" s="4"/>
      <c r="B29" s="3"/>
      <c r="C29" s="40"/>
      <c r="D29" s="6"/>
      <c r="E29" s="7"/>
      <c r="F29" s="3"/>
      <c r="G29" s="6"/>
      <c r="H29" s="39"/>
      <c r="I29" s="39"/>
      <c r="J29" s="6"/>
      <c r="M29" s="37"/>
    </row>
    <row r="30" spans="1:17" x14ac:dyDescent="0.25">
      <c r="A30" s="4"/>
      <c r="B30" s="8" t="s">
        <v>11</v>
      </c>
      <c r="C30" s="77">
        <f>SUM(C8:C29)</f>
        <v>80</v>
      </c>
      <c r="D30" s="9"/>
      <c r="E30" s="8" t="s">
        <v>11</v>
      </c>
      <c r="F30" s="8">
        <f>SUM(F8:F29)</f>
        <v>18</v>
      </c>
      <c r="G30" s="5"/>
      <c r="H30" s="40"/>
      <c r="I30" s="40"/>
      <c r="J30" s="5"/>
      <c r="M30" s="37"/>
    </row>
    <row r="31" spans="1:17" x14ac:dyDescent="0.25">
      <c r="A31" s="4"/>
      <c r="B31" s="8"/>
      <c r="C31" s="77"/>
      <c r="D31" s="9"/>
      <c r="E31" s="8"/>
      <c r="F31" s="8"/>
      <c r="G31" s="32"/>
      <c r="H31" s="52"/>
      <c r="I31" s="40"/>
      <c r="J31" s="5"/>
      <c r="M31" s="37"/>
    </row>
    <row r="32" spans="1:17" x14ac:dyDescent="0.25">
      <c r="A32" s="10"/>
      <c r="B32" s="11"/>
      <c r="C32" s="40"/>
      <c r="D32" s="6"/>
      <c r="E32" s="8"/>
      <c r="F32" s="3"/>
      <c r="G32" s="318" t="s">
        <v>12</v>
      </c>
      <c r="H32" s="318"/>
      <c r="I32" s="39"/>
      <c r="J32" s="13">
        <f>SUM(D8:D29)</f>
        <v>8930517</v>
      </c>
      <c r="M32" s="37"/>
    </row>
    <row r="33" spans="1:13" x14ac:dyDescent="0.25">
      <c r="A33" s="4"/>
      <c r="B33" s="3"/>
      <c r="C33" s="40"/>
      <c r="D33" s="6"/>
      <c r="E33" s="7"/>
      <c r="F33" s="3"/>
      <c r="G33" s="318" t="s">
        <v>13</v>
      </c>
      <c r="H33" s="318"/>
      <c r="I33" s="39"/>
      <c r="J33" s="13">
        <f>SUM(G8:G29)</f>
        <v>1894638</v>
      </c>
      <c r="M33" s="37"/>
    </row>
    <row r="34" spans="1:13" x14ac:dyDescent="0.25">
      <c r="A34" s="14"/>
      <c r="B34" s="7"/>
      <c r="C34" s="40"/>
      <c r="D34" s="6"/>
      <c r="E34" s="7"/>
      <c r="F34" s="3"/>
      <c r="G34" s="318" t="s">
        <v>14</v>
      </c>
      <c r="H34" s="318"/>
      <c r="I34" s="41"/>
      <c r="J34" s="15">
        <f>J32-J33</f>
        <v>7035879</v>
      </c>
      <c r="M34" s="37"/>
    </row>
    <row r="35" spans="1:13" x14ac:dyDescent="0.25">
      <c r="A35" s="4"/>
      <c r="B35" s="16"/>
      <c r="C35" s="40"/>
      <c r="D35" s="17"/>
      <c r="E35" s="7"/>
      <c r="F35" s="3"/>
      <c r="G35" s="318" t="s">
        <v>15</v>
      </c>
      <c r="H35" s="318"/>
      <c r="I35" s="39"/>
      <c r="J35" s="13">
        <f>SUM(H8:H30)</f>
        <v>0</v>
      </c>
      <c r="M35" s="37"/>
    </row>
    <row r="36" spans="1:13" x14ac:dyDescent="0.25">
      <c r="A36" s="4"/>
      <c r="B36" s="16"/>
      <c r="C36" s="40"/>
      <c r="D36" s="17"/>
      <c r="E36" s="7"/>
      <c r="F36" s="3"/>
      <c r="G36" s="318" t="s">
        <v>16</v>
      </c>
      <c r="H36" s="318"/>
      <c r="I36" s="39"/>
      <c r="J36" s="13">
        <f>J34+J35</f>
        <v>7035879</v>
      </c>
      <c r="M36" s="37"/>
    </row>
    <row r="37" spans="1:13" x14ac:dyDescent="0.25">
      <c r="A37" s="4"/>
      <c r="B37" s="16"/>
      <c r="C37" s="40"/>
      <c r="D37" s="17"/>
      <c r="E37" s="7"/>
      <c r="F37" s="3"/>
      <c r="G37" s="318" t="s">
        <v>5</v>
      </c>
      <c r="H37" s="318"/>
      <c r="I37" s="39"/>
      <c r="J37" s="13">
        <f>SUM(I8:I30)</f>
        <v>5987803</v>
      </c>
      <c r="M37" s="37"/>
    </row>
    <row r="38" spans="1:13" x14ac:dyDescent="0.25">
      <c r="A38" s="4"/>
      <c r="B38" s="16"/>
      <c r="C38" s="40"/>
      <c r="D38" s="17"/>
      <c r="E38" s="7"/>
      <c r="F38" s="3"/>
      <c r="G38" s="318" t="s">
        <v>32</v>
      </c>
      <c r="H38" s="318"/>
      <c r="I38" s="40" t="str">
        <f>IF(J38&gt;0,"SALDO",IF(J38&lt;0,"PIUTANG",IF(J38=0,"LUNAS")))</f>
        <v>PIUTANG</v>
      </c>
      <c r="J38" s="13">
        <f>J37-J36</f>
        <v>-1048076</v>
      </c>
      <c r="M38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24"/>
  <sheetViews>
    <sheetView workbookViewId="0">
      <pane ySplit="7" topLeftCell="A11" activePane="bottomLeft" state="frozen"/>
      <selection pane="bottomLeft" activeCell="E14" sqref="E14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75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3" x14ac:dyDescent="0.25">
      <c r="A2" s="20" t="s">
        <v>1</v>
      </c>
      <c r="B2" s="20"/>
      <c r="C2" s="28" t="s">
        <v>72</v>
      </c>
      <c r="D2" s="20"/>
      <c r="E2" s="20"/>
      <c r="F2" s="319" t="s">
        <v>21</v>
      </c>
      <c r="G2" s="319"/>
      <c r="H2" s="319"/>
      <c r="I2" s="38">
        <f>J24*-1</f>
        <v>3652300</v>
      </c>
      <c r="J2" s="20"/>
      <c r="L2" s="18"/>
      <c r="M2" s="18"/>
    </row>
    <row r="3" spans="1:13" s="234" customFormat="1" x14ac:dyDescent="0.25">
      <c r="A3" s="218" t="s">
        <v>118</v>
      </c>
      <c r="B3" s="218"/>
      <c r="C3" s="28" t="s">
        <v>136</v>
      </c>
      <c r="D3" s="218"/>
      <c r="E3" s="218"/>
      <c r="F3" s="266"/>
      <c r="G3" s="266"/>
      <c r="H3" s="266"/>
      <c r="I3" s="220"/>
      <c r="J3" s="218"/>
      <c r="L3" s="239"/>
      <c r="M3" s="239"/>
    </row>
    <row r="4" spans="1:13" x14ac:dyDescent="0.25">
      <c r="L4" s="239"/>
    </row>
    <row r="5" spans="1:13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18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3" x14ac:dyDescent="0.25">
      <c r="A7" s="339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28"/>
      <c r="I7" s="344"/>
      <c r="J7" s="332"/>
    </row>
    <row r="8" spans="1:13" s="234" customFormat="1" x14ac:dyDescent="0.25">
      <c r="A8" s="242">
        <v>43143</v>
      </c>
      <c r="B8" s="243">
        <v>180153741</v>
      </c>
      <c r="C8" s="129">
        <v>16</v>
      </c>
      <c r="D8" s="247">
        <v>2064738</v>
      </c>
      <c r="E8" s="245">
        <v>180040333</v>
      </c>
      <c r="F8" s="243">
        <v>2</v>
      </c>
      <c r="G8" s="247">
        <v>318675</v>
      </c>
      <c r="H8" s="245"/>
      <c r="I8" s="246">
        <v>1746000</v>
      </c>
      <c r="J8" s="247" t="s">
        <v>80</v>
      </c>
      <c r="L8" s="239"/>
    </row>
    <row r="9" spans="1:13" s="234" customFormat="1" x14ac:dyDescent="0.25">
      <c r="A9" s="242">
        <v>43153</v>
      </c>
      <c r="B9" s="243">
        <v>180154665</v>
      </c>
      <c r="C9" s="129">
        <v>36</v>
      </c>
      <c r="D9" s="247">
        <v>4341313</v>
      </c>
      <c r="E9" s="245">
        <v>180040562</v>
      </c>
      <c r="F9" s="243">
        <v>3</v>
      </c>
      <c r="G9" s="247">
        <v>512663</v>
      </c>
      <c r="H9" s="245"/>
      <c r="I9" s="246"/>
      <c r="J9" s="247"/>
      <c r="L9" s="239"/>
    </row>
    <row r="10" spans="1:13" s="234" customFormat="1" x14ac:dyDescent="0.25">
      <c r="A10" s="242">
        <v>43158</v>
      </c>
      <c r="B10" s="243"/>
      <c r="C10" s="129"/>
      <c r="D10" s="247"/>
      <c r="E10" s="245">
        <v>180040694</v>
      </c>
      <c r="F10" s="243">
        <v>1</v>
      </c>
      <c r="G10" s="247">
        <v>-5000</v>
      </c>
      <c r="H10" s="245"/>
      <c r="I10" s="246"/>
      <c r="J10" s="247" t="s">
        <v>193</v>
      </c>
      <c r="L10" s="239"/>
    </row>
    <row r="11" spans="1:13" s="234" customFormat="1" x14ac:dyDescent="0.25">
      <c r="A11" s="242">
        <v>43163</v>
      </c>
      <c r="B11" s="243">
        <v>180155722</v>
      </c>
      <c r="C11" s="129">
        <v>48</v>
      </c>
      <c r="D11" s="247">
        <v>5446350</v>
      </c>
      <c r="E11" s="245">
        <v>180040801</v>
      </c>
      <c r="F11" s="243">
        <v>7</v>
      </c>
      <c r="G11" s="247">
        <v>795375</v>
      </c>
      <c r="H11" s="245"/>
      <c r="I11" s="246">
        <v>3830000</v>
      </c>
      <c r="J11" s="247" t="s">
        <v>17</v>
      </c>
      <c r="L11" s="239"/>
    </row>
    <row r="12" spans="1:13" s="234" customFormat="1" x14ac:dyDescent="0.25">
      <c r="A12" s="242"/>
      <c r="B12" s="243"/>
      <c r="C12" s="129"/>
      <c r="D12" s="247"/>
      <c r="E12" s="245"/>
      <c r="F12" s="243"/>
      <c r="G12" s="247"/>
      <c r="H12" s="245"/>
      <c r="I12" s="246">
        <v>4651000</v>
      </c>
      <c r="J12" s="247" t="s">
        <v>17</v>
      </c>
      <c r="L12" s="239"/>
    </row>
    <row r="13" spans="1:13" s="234" customFormat="1" x14ac:dyDescent="0.25">
      <c r="A13" s="98">
        <v>43172</v>
      </c>
      <c r="B13" s="99">
        <v>180156707</v>
      </c>
      <c r="C13" s="254">
        <v>48</v>
      </c>
      <c r="D13" s="34">
        <v>4860275</v>
      </c>
      <c r="E13" s="101">
        <v>180041044</v>
      </c>
      <c r="F13" s="99">
        <v>8</v>
      </c>
      <c r="G13" s="34">
        <v>962938</v>
      </c>
      <c r="H13" s="101"/>
      <c r="I13" s="102">
        <v>3898000</v>
      </c>
      <c r="J13" s="34" t="s">
        <v>17</v>
      </c>
      <c r="L13" s="239"/>
    </row>
    <row r="14" spans="1:13" s="234" customFormat="1" x14ac:dyDescent="0.25">
      <c r="A14" s="98">
        <v>43183</v>
      </c>
      <c r="B14" s="99">
        <v>180157905</v>
      </c>
      <c r="C14" s="254">
        <v>41</v>
      </c>
      <c r="D14" s="34">
        <v>4288550</v>
      </c>
      <c r="E14" s="101">
        <v>180041337</v>
      </c>
      <c r="F14" s="99">
        <v>6</v>
      </c>
      <c r="G14" s="34">
        <v>639275</v>
      </c>
      <c r="H14" s="101"/>
      <c r="I14" s="102"/>
      <c r="J14" s="34"/>
      <c r="L14" s="239"/>
    </row>
    <row r="15" spans="1:13" x14ac:dyDescent="0.25">
      <c r="A15" s="4"/>
      <c r="B15" s="3"/>
      <c r="C15" s="26"/>
      <c r="D15" s="6"/>
      <c r="E15" s="7"/>
      <c r="F15" s="3"/>
      <c r="G15" s="6"/>
      <c r="H15" s="7"/>
      <c r="I15" s="39"/>
      <c r="J15" s="6"/>
    </row>
    <row r="16" spans="1:13" x14ac:dyDescent="0.25">
      <c r="A16" s="4"/>
      <c r="B16" s="8" t="s">
        <v>11</v>
      </c>
      <c r="C16" s="27">
        <f>SUM(C8:C15)</f>
        <v>189</v>
      </c>
      <c r="D16" s="9"/>
      <c r="E16" s="8" t="s">
        <v>11</v>
      </c>
      <c r="F16" s="8">
        <f>SUM(F8:F15)</f>
        <v>27</v>
      </c>
      <c r="G16" s="5"/>
      <c r="H16" s="3"/>
      <c r="I16" s="40"/>
      <c r="J16" s="5"/>
    </row>
    <row r="17" spans="1:10" x14ac:dyDescent="0.25">
      <c r="A17" s="4"/>
      <c r="B17" s="8"/>
      <c r="C17" s="27"/>
      <c r="D17" s="9"/>
      <c r="E17" s="8"/>
      <c r="F17" s="8"/>
      <c r="G17" s="32"/>
      <c r="H17" s="33"/>
      <c r="I17" s="40"/>
      <c r="J17" s="5"/>
    </row>
    <row r="18" spans="1:10" x14ac:dyDescent="0.25">
      <c r="A18" s="10"/>
      <c r="B18" s="11"/>
      <c r="C18" s="26"/>
      <c r="D18" s="6"/>
      <c r="E18" s="8"/>
      <c r="F18" s="3"/>
      <c r="G18" s="318" t="s">
        <v>12</v>
      </c>
      <c r="H18" s="318"/>
      <c r="I18" s="39"/>
      <c r="J18" s="13">
        <f>SUM(D8:D15)</f>
        <v>21001226</v>
      </c>
    </row>
    <row r="19" spans="1:10" x14ac:dyDescent="0.25">
      <c r="A19" s="4"/>
      <c r="B19" s="3"/>
      <c r="C19" s="26"/>
      <c r="D19" s="6"/>
      <c r="E19" s="7"/>
      <c r="F19" s="3"/>
      <c r="G19" s="318" t="s">
        <v>13</v>
      </c>
      <c r="H19" s="318"/>
      <c r="I19" s="39"/>
      <c r="J19" s="13">
        <f>SUM(G8:G15)</f>
        <v>3223926</v>
      </c>
    </row>
    <row r="20" spans="1:10" x14ac:dyDescent="0.25">
      <c r="A20" s="14"/>
      <c r="B20" s="7"/>
      <c r="C20" s="26"/>
      <c r="D20" s="6"/>
      <c r="E20" s="7"/>
      <c r="F20" s="3"/>
      <c r="G20" s="318" t="s">
        <v>14</v>
      </c>
      <c r="H20" s="318"/>
      <c r="I20" s="41"/>
      <c r="J20" s="15">
        <f>J18-J19</f>
        <v>17777300</v>
      </c>
    </row>
    <row r="21" spans="1:10" x14ac:dyDescent="0.25">
      <c r="A21" s="4"/>
      <c r="B21" s="16"/>
      <c r="C21" s="26"/>
      <c r="D21" s="17"/>
      <c r="E21" s="7"/>
      <c r="F21" s="3"/>
      <c r="G21" s="318" t="s">
        <v>15</v>
      </c>
      <c r="H21" s="318"/>
      <c r="I21" s="39"/>
      <c r="J21" s="13">
        <f>SUM(H8:H16)</f>
        <v>0</v>
      </c>
    </row>
    <row r="22" spans="1:10" x14ac:dyDescent="0.25">
      <c r="A22" s="4"/>
      <c r="B22" s="16"/>
      <c r="C22" s="26"/>
      <c r="D22" s="17"/>
      <c r="E22" s="7"/>
      <c r="F22" s="3"/>
      <c r="G22" s="318" t="s">
        <v>16</v>
      </c>
      <c r="H22" s="318"/>
      <c r="I22" s="39"/>
      <c r="J22" s="13">
        <f>J20+J21</f>
        <v>17777300</v>
      </c>
    </row>
    <row r="23" spans="1:10" x14ac:dyDescent="0.25">
      <c r="A23" s="4"/>
      <c r="B23" s="16"/>
      <c r="C23" s="26"/>
      <c r="D23" s="17"/>
      <c r="E23" s="7"/>
      <c r="F23" s="3"/>
      <c r="G23" s="318" t="s">
        <v>5</v>
      </c>
      <c r="H23" s="318"/>
      <c r="I23" s="39"/>
      <c r="J23" s="13">
        <f>SUM(I8:I16)</f>
        <v>14125000</v>
      </c>
    </row>
    <row r="24" spans="1:10" x14ac:dyDescent="0.25">
      <c r="A24" s="4"/>
      <c r="B24" s="16"/>
      <c r="C24" s="26"/>
      <c r="D24" s="17"/>
      <c r="E24" s="7"/>
      <c r="F24" s="3"/>
      <c r="G24" s="318" t="s">
        <v>32</v>
      </c>
      <c r="H24" s="318"/>
      <c r="I24" s="40" t="str">
        <f>IF(J24&gt;0,"SALDO",IF(J24&lt;0,"PIUTANG",IF(J24=0,"LUNAS")))</f>
        <v>PIUTANG</v>
      </c>
      <c r="J24" s="13">
        <f>J23-J22</f>
        <v>-3652300</v>
      </c>
    </row>
  </sheetData>
  <mergeCells count="15">
    <mergeCell ref="G24:H24"/>
    <mergeCell ref="G18:H18"/>
    <mergeCell ref="G19:H19"/>
    <mergeCell ref="G20:H20"/>
    <mergeCell ref="G21:H21"/>
    <mergeCell ref="G22:H22"/>
    <mergeCell ref="G23:H23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5" activePane="bottomLeft" state="frozen"/>
      <selection pane="bottomLeft" activeCell="C3" sqref="C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19" t="s">
        <v>21</v>
      </c>
      <c r="G2" s="319"/>
      <c r="H2" s="319"/>
      <c r="I2" s="38">
        <f>J52*-1</f>
        <v>3266276</v>
      </c>
      <c r="J2" s="20"/>
    </row>
    <row r="3" spans="1:15" s="234" customFormat="1" x14ac:dyDescent="0.25">
      <c r="A3" s="218" t="s">
        <v>118</v>
      </c>
      <c r="B3" s="218"/>
      <c r="C3" s="28" t="s">
        <v>190</v>
      </c>
      <c r="D3" s="218"/>
      <c r="E3" s="218"/>
      <c r="F3" s="266"/>
      <c r="G3" s="266"/>
      <c r="H3" s="222"/>
      <c r="I3" s="220"/>
      <c r="J3" s="218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5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46"/>
      <c r="I7" s="344"/>
      <c r="J7" s="332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3">
        <v>160021973</v>
      </c>
      <c r="F8" s="46">
        <v>4</v>
      </c>
      <c r="G8" s="47">
        <v>394188</v>
      </c>
      <c r="H8" s="246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6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6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6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7">
        <v>7052325</v>
      </c>
      <c r="E12" s="46">
        <v>160022785</v>
      </c>
      <c r="F12" s="86">
        <v>10</v>
      </c>
      <c r="G12" s="47">
        <v>1046238</v>
      </c>
      <c r="H12" s="246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6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6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6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6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6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6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6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6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6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6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7">
        <v>3114913</v>
      </c>
      <c r="E23" s="46">
        <v>160025737</v>
      </c>
      <c r="F23" s="86">
        <v>5</v>
      </c>
      <c r="G23" s="50">
        <v>495075</v>
      </c>
      <c r="H23" s="246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6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6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6">
        <v>75000</v>
      </c>
      <c r="I26" s="49">
        <v>2600000</v>
      </c>
      <c r="J26" s="50" t="s">
        <v>17</v>
      </c>
    </row>
    <row r="27" spans="1:13" x14ac:dyDescent="0.25">
      <c r="A27" s="242">
        <v>42637</v>
      </c>
      <c r="B27" s="243">
        <v>160097892</v>
      </c>
      <c r="C27" s="129">
        <v>35</v>
      </c>
      <c r="D27" s="247">
        <v>3699588</v>
      </c>
      <c r="E27" s="245">
        <v>160026495</v>
      </c>
      <c r="F27" s="243">
        <v>14</v>
      </c>
      <c r="G27" s="247">
        <v>1488288</v>
      </c>
      <c r="H27" s="246"/>
      <c r="I27" s="246">
        <v>2000000</v>
      </c>
      <c r="J27" s="247" t="s">
        <v>44</v>
      </c>
    </row>
    <row r="28" spans="1:13" x14ac:dyDescent="0.25">
      <c r="A28" s="242">
        <v>42647</v>
      </c>
      <c r="B28" s="243">
        <v>160098968</v>
      </c>
      <c r="C28" s="129">
        <v>44</v>
      </c>
      <c r="D28" s="247">
        <v>4304563</v>
      </c>
      <c r="E28" s="245">
        <v>160026739</v>
      </c>
      <c r="F28" s="243">
        <v>14</v>
      </c>
      <c r="G28" s="247">
        <v>1681925</v>
      </c>
      <c r="H28" s="246"/>
      <c r="I28" s="246">
        <v>2000000</v>
      </c>
      <c r="J28" s="247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5">
        <v>160027198</v>
      </c>
      <c r="F29" s="243">
        <v>6</v>
      </c>
      <c r="G29" s="247">
        <v>589488</v>
      </c>
      <c r="H29" s="246"/>
      <c r="I29" s="246">
        <v>1500000</v>
      </c>
      <c r="J29" s="247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5">
        <v>160027619</v>
      </c>
      <c r="F30" s="243">
        <v>10</v>
      </c>
      <c r="G30" s="247">
        <v>1130325</v>
      </c>
      <c r="H30" s="246"/>
      <c r="I30" s="246">
        <v>1000000</v>
      </c>
      <c r="J30" s="247" t="s">
        <v>44</v>
      </c>
      <c r="L30" s="18"/>
      <c r="M30" s="18"/>
    </row>
    <row r="31" spans="1:13" s="234" customFormat="1" x14ac:dyDescent="0.25">
      <c r="A31" s="236">
        <v>42704</v>
      </c>
      <c r="B31" s="235">
        <v>160104995</v>
      </c>
      <c r="C31" s="26">
        <v>3</v>
      </c>
      <c r="D31" s="237">
        <v>283238</v>
      </c>
      <c r="E31" s="245">
        <v>160028135</v>
      </c>
      <c r="F31" s="243">
        <v>6</v>
      </c>
      <c r="G31" s="247">
        <v>630350</v>
      </c>
      <c r="H31" s="246"/>
      <c r="I31" s="246"/>
      <c r="J31" s="247"/>
      <c r="L31" s="239"/>
      <c r="M31" s="239"/>
    </row>
    <row r="32" spans="1:13" s="234" customFormat="1" x14ac:dyDescent="0.25">
      <c r="A32" s="236">
        <v>42724</v>
      </c>
      <c r="B32" s="235">
        <v>160106990</v>
      </c>
      <c r="C32" s="26">
        <v>16</v>
      </c>
      <c r="D32" s="237">
        <v>1760938</v>
      </c>
      <c r="E32" s="238">
        <v>160028559</v>
      </c>
      <c r="F32" s="235">
        <v>4</v>
      </c>
      <c r="G32" s="237">
        <v>422188</v>
      </c>
      <c r="H32" s="246"/>
      <c r="I32" s="246">
        <v>2000000</v>
      </c>
      <c r="J32" s="247" t="s">
        <v>44</v>
      </c>
      <c r="L32" s="239"/>
      <c r="M32" s="239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6"/>
      <c r="I33" s="246">
        <v>200000</v>
      </c>
      <c r="J33" s="247" t="s">
        <v>17</v>
      </c>
      <c r="L33" s="18"/>
    </row>
    <row r="34" spans="1:12" s="234" customFormat="1" x14ac:dyDescent="0.25">
      <c r="A34" s="242">
        <v>42977</v>
      </c>
      <c r="B34" s="243">
        <v>170138761</v>
      </c>
      <c r="C34" s="129">
        <v>8</v>
      </c>
      <c r="D34" s="247">
        <v>932400</v>
      </c>
      <c r="E34" s="245"/>
      <c r="F34" s="243"/>
      <c r="G34" s="247"/>
      <c r="H34" s="246">
        <v>80000</v>
      </c>
      <c r="I34" s="246">
        <v>1050000</v>
      </c>
      <c r="J34" s="247" t="s">
        <v>17</v>
      </c>
      <c r="L34" s="239"/>
    </row>
    <row r="35" spans="1:12" s="234" customFormat="1" x14ac:dyDescent="0.25">
      <c r="A35" s="242"/>
      <c r="B35" s="243"/>
      <c r="C35" s="129"/>
      <c r="D35" s="247"/>
      <c r="E35" s="245"/>
      <c r="F35" s="243"/>
      <c r="G35" s="247"/>
      <c r="H35" s="246"/>
      <c r="I35" s="246">
        <v>116550</v>
      </c>
      <c r="J35" s="247" t="s">
        <v>182</v>
      </c>
      <c r="L35" s="239"/>
    </row>
    <row r="36" spans="1:12" s="234" customFormat="1" x14ac:dyDescent="0.25">
      <c r="A36" s="242">
        <v>42986</v>
      </c>
      <c r="B36" s="243">
        <v>170139608</v>
      </c>
      <c r="C36" s="129">
        <v>8</v>
      </c>
      <c r="D36" s="247">
        <v>1024500</v>
      </c>
      <c r="E36" s="245"/>
      <c r="F36" s="243"/>
      <c r="G36" s="247"/>
      <c r="H36" s="246">
        <v>75000</v>
      </c>
      <c r="I36" s="246">
        <v>1200000</v>
      </c>
      <c r="J36" s="247" t="s">
        <v>17</v>
      </c>
      <c r="L36" s="239"/>
    </row>
    <row r="37" spans="1:12" s="234" customFormat="1" x14ac:dyDescent="0.25">
      <c r="A37" s="242"/>
      <c r="B37" s="243"/>
      <c r="C37" s="129"/>
      <c r="D37" s="247"/>
      <c r="E37" s="245"/>
      <c r="F37" s="243"/>
      <c r="G37" s="247"/>
      <c r="H37" s="246"/>
      <c r="I37" s="246">
        <f>D36*12.5/100</f>
        <v>128062.5</v>
      </c>
      <c r="J37" s="247" t="s">
        <v>183</v>
      </c>
      <c r="L37" s="239"/>
    </row>
    <row r="38" spans="1:12" s="234" customFormat="1" x14ac:dyDescent="0.25">
      <c r="A38" s="242">
        <v>43007</v>
      </c>
      <c r="B38" s="243">
        <v>170141701</v>
      </c>
      <c r="C38" s="129">
        <v>7</v>
      </c>
      <c r="D38" s="247">
        <v>715900</v>
      </c>
      <c r="E38" s="245"/>
      <c r="F38" s="243"/>
      <c r="G38" s="247"/>
      <c r="H38" s="246">
        <v>75000</v>
      </c>
      <c r="I38" s="246">
        <v>800000</v>
      </c>
      <c r="J38" s="247" t="s">
        <v>17</v>
      </c>
      <c r="L38" s="239"/>
    </row>
    <row r="39" spans="1:12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6">
        <f>D38*12.5/100</f>
        <v>89487.5</v>
      </c>
      <c r="J39" s="247" t="s">
        <v>184</v>
      </c>
      <c r="L39" s="239"/>
    </row>
    <row r="40" spans="1:12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</row>
    <row r="41" spans="1:12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</row>
    <row r="42" spans="1:12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</row>
    <row r="43" spans="1:12" x14ac:dyDescent="0.25">
      <c r="A43" s="4"/>
      <c r="B43" s="3"/>
      <c r="C43" s="26"/>
      <c r="D43" s="6"/>
      <c r="E43" s="7"/>
      <c r="F43" s="3"/>
      <c r="G43" s="6"/>
      <c r="H43" s="240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1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18" t="s">
        <v>12</v>
      </c>
      <c r="H46" s="318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18" t="s">
        <v>13</v>
      </c>
      <c r="H47" s="318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18" t="s">
        <v>14</v>
      </c>
      <c r="H48" s="318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18" t="s">
        <v>15</v>
      </c>
      <c r="H49" s="318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18" t="s">
        <v>16</v>
      </c>
      <c r="H50" s="318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18" t="s">
        <v>5</v>
      </c>
      <c r="H51" s="318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18" t="s">
        <v>32</v>
      </c>
      <c r="H52" s="318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3" activePane="bottomLeft" state="frozen"/>
      <selection pane="bottomLeft" activeCell="C3" sqref="C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19" t="s">
        <v>21</v>
      </c>
      <c r="G2" s="319"/>
      <c r="H2" s="319"/>
      <c r="I2" s="38">
        <f>J75*-1</f>
        <v>419663</v>
      </c>
      <c r="J2" s="20"/>
    </row>
    <row r="3" spans="1:16" s="234" customFormat="1" x14ac:dyDescent="0.25">
      <c r="A3" s="218" t="s">
        <v>118</v>
      </c>
      <c r="B3" s="218"/>
      <c r="C3" s="28" t="s">
        <v>134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6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2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65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2">
        <v>42629</v>
      </c>
      <c r="B36" s="243"/>
      <c r="C36" s="129"/>
      <c r="D36" s="247"/>
      <c r="E36" s="245">
        <v>160026286</v>
      </c>
      <c r="F36" s="243">
        <v>58</v>
      </c>
      <c r="G36" s="247">
        <v>5899250</v>
      </c>
      <c r="H36" s="246"/>
      <c r="I36" s="246"/>
      <c r="J36" s="247"/>
    </row>
    <row r="37" spans="1:16" x14ac:dyDescent="0.25">
      <c r="A37" s="242">
        <v>42636</v>
      </c>
      <c r="B37" s="243">
        <v>160097792</v>
      </c>
      <c r="C37" s="129">
        <v>117</v>
      </c>
      <c r="D37" s="247">
        <v>11636625</v>
      </c>
      <c r="E37" s="245"/>
      <c r="F37" s="243"/>
      <c r="G37" s="247"/>
      <c r="H37" s="246">
        <v>150000</v>
      </c>
      <c r="I37" s="246">
        <v>15000000</v>
      </c>
      <c r="J37" s="247" t="s">
        <v>17</v>
      </c>
    </row>
    <row r="38" spans="1:16" x14ac:dyDescent="0.25">
      <c r="A38" s="242">
        <v>42641</v>
      </c>
      <c r="B38" s="243"/>
      <c r="C38" s="129"/>
      <c r="D38" s="247"/>
      <c r="E38" s="245">
        <v>160026580</v>
      </c>
      <c r="F38" s="243">
        <v>34</v>
      </c>
      <c r="G38" s="247">
        <v>3499300</v>
      </c>
      <c r="H38" s="246"/>
      <c r="I38" s="246"/>
      <c r="J38" s="247"/>
    </row>
    <row r="39" spans="1:16" x14ac:dyDescent="0.25">
      <c r="A39" s="242">
        <v>42647</v>
      </c>
      <c r="B39" s="243">
        <v>160098958</v>
      </c>
      <c r="C39" s="129">
        <v>87</v>
      </c>
      <c r="D39" s="247">
        <v>8369638</v>
      </c>
      <c r="E39" s="245"/>
      <c r="F39" s="243"/>
      <c r="G39" s="247"/>
      <c r="H39" s="246">
        <v>168000</v>
      </c>
      <c r="I39" s="246">
        <v>8000000</v>
      </c>
      <c r="J39" s="247" t="s">
        <v>17</v>
      </c>
    </row>
    <row r="40" spans="1:16" x14ac:dyDescent="0.25">
      <c r="A40" s="242">
        <v>42655</v>
      </c>
      <c r="B40" s="243">
        <v>160099936</v>
      </c>
      <c r="C40" s="129">
        <v>82</v>
      </c>
      <c r="D40" s="247">
        <v>8122625</v>
      </c>
      <c r="E40" s="245"/>
      <c r="F40" s="243"/>
      <c r="G40" s="247"/>
      <c r="H40" s="246">
        <v>116000</v>
      </c>
      <c r="I40" s="246"/>
      <c r="J40" s="247"/>
    </row>
    <row r="41" spans="1:16" x14ac:dyDescent="0.25">
      <c r="A41" s="242">
        <v>42658</v>
      </c>
      <c r="B41" s="243"/>
      <c r="C41" s="129"/>
      <c r="D41" s="247"/>
      <c r="E41" s="245">
        <v>160026997</v>
      </c>
      <c r="F41" s="243">
        <v>53</v>
      </c>
      <c r="G41" s="247">
        <v>5400400</v>
      </c>
      <c r="H41" s="246"/>
      <c r="I41" s="246"/>
      <c r="J41" s="247"/>
    </row>
    <row r="42" spans="1:16" x14ac:dyDescent="0.25">
      <c r="A42" s="242">
        <v>42668</v>
      </c>
      <c r="B42" s="243">
        <v>160101227</v>
      </c>
      <c r="C42" s="129">
        <v>42</v>
      </c>
      <c r="D42" s="247">
        <v>3995775</v>
      </c>
      <c r="E42" s="245"/>
      <c r="F42" s="243"/>
      <c r="G42" s="247"/>
      <c r="H42" s="246">
        <v>76000</v>
      </c>
      <c r="I42" s="246">
        <v>12000000</v>
      </c>
      <c r="J42" s="247" t="s">
        <v>17</v>
      </c>
    </row>
    <row r="43" spans="1:16" s="234" customFormat="1" x14ac:dyDescent="0.25">
      <c r="A43" s="242">
        <v>42678</v>
      </c>
      <c r="B43" s="243">
        <v>160102206</v>
      </c>
      <c r="C43" s="129">
        <v>42</v>
      </c>
      <c r="D43" s="247">
        <v>4191688</v>
      </c>
      <c r="E43" s="245"/>
      <c r="F43" s="243"/>
      <c r="G43" s="247"/>
      <c r="H43" s="246">
        <v>76000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42688</v>
      </c>
      <c r="B44" s="243">
        <v>160103279</v>
      </c>
      <c r="C44" s="129">
        <v>25</v>
      </c>
      <c r="D44" s="247">
        <v>2739450</v>
      </c>
      <c r="E44" s="245"/>
      <c r="F44" s="243"/>
      <c r="G44" s="247"/>
      <c r="H44" s="246">
        <v>60000</v>
      </c>
      <c r="I44" s="246">
        <v>7000000</v>
      </c>
      <c r="J44" s="247" t="s">
        <v>17</v>
      </c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42691</v>
      </c>
      <c r="B45" s="243"/>
      <c r="C45" s="129"/>
      <c r="D45" s="247"/>
      <c r="E45" s="245">
        <v>160027793</v>
      </c>
      <c r="F45" s="243">
        <v>47</v>
      </c>
      <c r="G45" s="247">
        <v>4584300</v>
      </c>
      <c r="H45" s="246"/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42697</v>
      </c>
      <c r="B46" s="243">
        <v>160104215</v>
      </c>
      <c r="C46" s="129">
        <v>22</v>
      </c>
      <c r="D46" s="247">
        <v>2009000</v>
      </c>
      <c r="E46" s="245"/>
      <c r="F46" s="243"/>
      <c r="G46" s="247"/>
      <c r="H46" s="246">
        <v>50000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42707</v>
      </c>
      <c r="B47" s="243">
        <v>160105287</v>
      </c>
      <c r="C47" s="129">
        <v>26</v>
      </c>
      <c r="D47" s="247">
        <v>2676713</v>
      </c>
      <c r="E47" s="245"/>
      <c r="F47" s="243"/>
      <c r="G47" s="247"/>
      <c r="H47" s="246">
        <v>75000</v>
      </c>
      <c r="I47" s="246">
        <v>4000000</v>
      </c>
      <c r="J47" s="247" t="s">
        <v>17</v>
      </c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42718</v>
      </c>
      <c r="B48" s="243">
        <v>160106330</v>
      </c>
      <c r="C48" s="129">
        <v>16</v>
      </c>
      <c r="D48" s="247">
        <v>1660225</v>
      </c>
      <c r="E48" s="245"/>
      <c r="F48" s="243"/>
      <c r="G48" s="247"/>
      <c r="H48" s="246">
        <v>75000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42721</v>
      </c>
      <c r="B49" s="243"/>
      <c r="C49" s="129"/>
      <c r="D49" s="247"/>
      <c r="E49" s="245">
        <v>160028493</v>
      </c>
      <c r="F49" s="243">
        <v>18</v>
      </c>
      <c r="G49" s="247">
        <v>1663375</v>
      </c>
      <c r="H49" s="246"/>
      <c r="I49" s="246"/>
      <c r="J49" s="247"/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42731</v>
      </c>
      <c r="B50" s="243">
        <v>160107549</v>
      </c>
      <c r="C50" s="129">
        <v>16</v>
      </c>
      <c r="D50" s="247">
        <v>1655238</v>
      </c>
      <c r="E50" s="245"/>
      <c r="F50" s="243"/>
      <c r="G50" s="247"/>
      <c r="H50" s="246">
        <v>50000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42746</v>
      </c>
      <c r="B51" s="243"/>
      <c r="C51" s="129"/>
      <c r="D51" s="247"/>
      <c r="E51" s="245">
        <v>170028916</v>
      </c>
      <c r="F51" s="243">
        <v>16</v>
      </c>
      <c r="G51" s="247">
        <v>1660225</v>
      </c>
      <c r="H51" s="246"/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42761</v>
      </c>
      <c r="B52" s="243"/>
      <c r="C52" s="129"/>
      <c r="D52" s="247"/>
      <c r="E52" s="245">
        <v>170029218</v>
      </c>
      <c r="F52" s="243">
        <v>9</v>
      </c>
      <c r="G52" s="247">
        <v>871500</v>
      </c>
      <c r="H52" s="246"/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42781</v>
      </c>
      <c r="B53" s="243"/>
      <c r="C53" s="129"/>
      <c r="D53" s="247"/>
      <c r="E53" s="245"/>
      <c r="F53" s="243"/>
      <c r="G53" s="247"/>
      <c r="H53" s="246"/>
      <c r="I53" s="247">
        <v>6503066</v>
      </c>
      <c r="J53" s="247" t="s">
        <v>158</v>
      </c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42784</v>
      </c>
      <c r="B54" s="243">
        <v>170112885</v>
      </c>
      <c r="C54" s="129">
        <v>5</v>
      </c>
      <c r="D54" s="247">
        <v>553525</v>
      </c>
      <c r="E54" s="245"/>
      <c r="F54" s="243"/>
      <c r="G54" s="296"/>
      <c r="H54" s="247">
        <v>50000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42860</v>
      </c>
      <c r="B55" s="243">
        <v>170124073</v>
      </c>
      <c r="C55" s="129">
        <v>60</v>
      </c>
      <c r="D55" s="247">
        <v>6458288</v>
      </c>
      <c r="E55" s="245"/>
      <c r="F55" s="243"/>
      <c r="G55" s="247"/>
      <c r="H55" s="246">
        <v>100000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42870</v>
      </c>
      <c r="B56" s="243">
        <v>170125597</v>
      </c>
      <c r="C56" s="129">
        <v>53</v>
      </c>
      <c r="D56" s="247">
        <v>5439875</v>
      </c>
      <c r="E56" s="245"/>
      <c r="F56" s="243"/>
      <c r="G56" s="247"/>
      <c r="H56" s="246">
        <v>90000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42872</v>
      </c>
      <c r="B57" s="243"/>
      <c r="C57" s="129"/>
      <c r="D57" s="247"/>
      <c r="E57" s="245"/>
      <c r="F57" s="243"/>
      <c r="G57" s="247"/>
      <c r="H57" s="246"/>
      <c r="I57" s="246">
        <v>6000000</v>
      </c>
      <c r="J57" s="247" t="s">
        <v>17</v>
      </c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42880</v>
      </c>
      <c r="B58" s="243">
        <v>170127198</v>
      </c>
      <c r="C58" s="129">
        <v>122</v>
      </c>
      <c r="D58" s="247">
        <v>12085063</v>
      </c>
      <c r="E58" s="245"/>
      <c r="F58" s="243"/>
      <c r="G58" s="247"/>
      <c r="H58" s="246">
        <v>160000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42883</v>
      </c>
      <c r="B59" s="243"/>
      <c r="C59" s="129"/>
      <c r="D59" s="247"/>
      <c r="E59" s="245"/>
      <c r="F59" s="243"/>
      <c r="G59" s="247"/>
      <c r="H59" s="246"/>
      <c r="I59" s="246">
        <v>4500000</v>
      </c>
      <c r="J59" s="247" t="s">
        <v>17</v>
      </c>
      <c r="K59" s="219"/>
      <c r="L59" s="219"/>
      <c r="M59" s="219"/>
      <c r="N59" s="219"/>
      <c r="O59" s="219"/>
      <c r="P59" s="219"/>
    </row>
    <row r="60" spans="1:16" s="234" customFormat="1" x14ac:dyDescent="0.25">
      <c r="A60" s="236">
        <v>42891</v>
      </c>
      <c r="B60" s="235">
        <v>170128979</v>
      </c>
      <c r="C60" s="26">
        <v>88</v>
      </c>
      <c r="D60" s="237">
        <v>8668363</v>
      </c>
      <c r="E60" s="245"/>
      <c r="F60" s="243"/>
      <c r="G60" s="247"/>
      <c r="H60" s="240">
        <v>120000</v>
      </c>
      <c r="I60" s="246">
        <v>10000000</v>
      </c>
      <c r="J60" s="247" t="s">
        <v>17</v>
      </c>
      <c r="K60" s="219"/>
      <c r="L60" s="219"/>
      <c r="M60" s="219"/>
      <c r="N60" s="219"/>
      <c r="O60" s="219"/>
      <c r="P60" s="219"/>
    </row>
    <row r="61" spans="1:16" s="234" customFormat="1" x14ac:dyDescent="0.25">
      <c r="A61" s="236">
        <v>42895</v>
      </c>
      <c r="B61" s="235"/>
      <c r="C61" s="26"/>
      <c r="D61" s="237"/>
      <c r="E61" s="245">
        <v>170034840</v>
      </c>
      <c r="F61" s="243">
        <v>51</v>
      </c>
      <c r="G61" s="247">
        <v>5235913</v>
      </c>
      <c r="H61" s="240"/>
      <c r="I61" s="240"/>
      <c r="J61" s="237"/>
      <c r="K61" s="219"/>
      <c r="L61" s="219"/>
      <c r="M61" s="219"/>
      <c r="N61" s="219"/>
      <c r="O61" s="219"/>
      <c r="P61" s="219"/>
    </row>
    <row r="62" spans="1:16" s="234" customFormat="1" x14ac:dyDescent="0.25">
      <c r="A62" s="236">
        <v>42903</v>
      </c>
      <c r="B62" s="235"/>
      <c r="C62" s="26"/>
      <c r="D62" s="237"/>
      <c r="E62" s="238">
        <v>170035424</v>
      </c>
      <c r="F62" s="235">
        <v>18</v>
      </c>
      <c r="G62" s="237">
        <v>1908813</v>
      </c>
      <c r="H62" s="240"/>
      <c r="I62" s="240"/>
      <c r="J62" s="237"/>
      <c r="K62" s="219"/>
      <c r="L62" s="219"/>
      <c r="M62" s="219"/>
      <c r="N62" s="219"/>
      <c r="O62" s="219"/>
      <c r="P62" s="219"/>
    </row>
    <row r="63" spans="1:16" s="234" customFormat="1" x14ac:dyDescent="0.25">
      <c r="A63" s="236">
        <v>42907</v>
      </c>
      <c r="B63" s="235"/>
      <c r="C63" s="26"/>
      <c r="D63" s="237"/>
      <c r="E63" s="238"/>
      <c r="F63" s="235"/>
      <c r="G63" s="237"/>
      <c r="H63" s="240"/>
      <c r="I63" s="240">
        <v>2500000</v>
      </c>
      <c r="J63" s="237" t="s">
        <v>17</v>
      </c>
      <c r="K63" s="219"/>
      <c r="L63" s="219"/>
      <c r="M63" s="219"/>
      <c r="N63" s="219"/>
      <c r="O63" s="219"/>
      <c r="P63" s="219"/>
    </row>
    <row r="64" spans="1:16" s="234" customFormat="1" x14ac:dyDescent="0.25">
      <c r="A64" s="236">
        <v>42952</v>
      </c>
      <c r="B64" s="235"/>
      <c r="C64" s="26"/>
      <c r="D64" s="237"/>
      <c r="E64" s="238">
        <v>170036542</v>
      </c>
      <c r="F64" s="235">
        <v>9</v>
      </c>
      <c r="G64" s="237">
        <v>1073888</v>
      </c>
      <c r="H64" s="240"/>
      <c r="I64" s="240"/>
      <c r="J64" s="237"/>
      <c r="K64" s="219"/>
      <c r="L64" s="219"/>
      <c r="M64" s="219"/>
      <c r="N64" s="219"/>
      <c r="O64" s="219"/>
      <c r="P64" s="219"/>
    </row>
    <row r="65" spans="1:16" s="234" customFormat="1" x14ac:dyDescent="0.25">
      <c r="A65" s="236"/>
      <c r="B65" s="235"/>
      <c r="C65" s="26"/>
      <c r="D65" s="237"/>
      <c r="E65" s="238"/>
      <c r="F65" s="235"/>
      <c r="G65" s="237"/>
      <c r="H65" s="240"/>
      <c r="I65" s="240"/>
      <c r="J65" s="237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18" t="s">
        <v>12</v>
      </c>
      <c r="H69" s="318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18" t="s">
        <v>13</v>
      </c>
      <c r="H70" s="318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18" t="s">
        <v>14</v>
      </c>
      <c r="H71" s="318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18" t="s">
        <v>15</v>
      </c>
      <c r="H72" s="318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18" t="s">
        <v>16</v>
      </c>
      <c r="H73" s="318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18" t="s">
        <v>5</v>
      </c>
      <c r="H74" s="318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18" t="s">
        <v>32</v>
      </c>
      <c r="H75" s="318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scale="71" orientation="portrait" horizontalDpi="120" verticalDpi="7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16</vt:i4>
      </vt:variant>
    </vt:vector>
  </HeadingPairs>
  <TitlesOfParts>
    <vt:vector size="54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Imas</vt:lpstr>
      <vt:lpstr>Sofya</vt:lpstr>
      <vt:lpstr>Jarkasih</vt:lpstr>
      <vt:lpstr>Bambang</vt:lpstr>
      <vt:lpstr>Ghaisan</vt:lpstr>
      <vt:lpstr>PM</vt:lpstr>
      <vt:lpstr>LATIF</vt:lpstr>
      <vt:lpstr>Laporan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2018-03-20T10:01:33Z</cp:lastPrinted>
  <dcterms:created xsi:type="dcterms:W3CDTF">2016-05-07T01:49:09Z</dcterms:created>
  <dcterms:modified xsi:type="dcterms:W3CDTF">2018-03-30T10:07:17Z</dcterms:modified>
</cp:coreProperties>
</file>