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805" windowWidth="4095" windowHeight="111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Bandros!$L$265:$M$351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ST'!$A$5:$J$132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/>
  <c r="L1" i="2"/>
  <c r="L2" i="54"/>
  <c r="L1" i="54"/>
  <c r="M3" i="49" l="1"/>
  <c r="I268" i="53" l="1"/>
  <c r="G268" i="53"/>
  <c r="H268" i="53"/>
  <c r="F268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31" i="54" l="1"/>
  <c r="J129" i="54"/>
  <c r="J127" i="54"/>
  <c r="J126" i="54"/>
  <c r="I124" i="54"/>
  <c r="H124" i="54"/>
  <c r="G124" i="54"/>
  <c r="F124" i="54"/>
  <c r="D124" i="54"/>
  <c r="C124" i="54"/>
  <c r="J128" i="54" l="1"/>
  <c r="J130" i="54" s="1"/>
  <c r="J132" i="54" s="1"/>
  <c r="I2" i="54" s="1"/>
  <c r="C5" i="15" s="1"/>
  <c r="L3" i="54"/>
  <c r="I132" i="54" l="1"/>
  <c r="J25" i="35" l="1"/>
  <c r="J29" i="35"/>
  <c r="J27" i="35"/>
  <c r="J24" i="35"/>
  <c r="G22" i="35"/>
  <c r="F22" i="35"/>
  <c r="J26" i="35" l="1"/>
  <c r="J28" i="35" s="1"/>
  <c r="J30" i="35" s="1"/>
  <c r="J275" i="53" l="1"/>
  <c r="J271" i="53"/>
  <c r="J270" i="53"/>
  <c r="J272" i="53" l="1"/>
  <c r="L3" i="49"/>
  <c r="L3" i="53" l="1"/>
  <c r="C268" i="53"/>
  <c r="D268" i="53"/>
  <c r="J273" i="53"/>
  <c r="J274" i="53" s="1"/>
  <c r="J276" i="53" l="1"/>
  <c r="I2" i="53" l="1"/>
  <c r="C7" i="15" s="1"/>
  <c r="I276" i="53"/>
  <c r="L3" i="2" l="1"/>
  <c r="C352" i="49" l="1"/>
  <c r="D352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59" i="49"/>
  <c r="J357" i="49"/>
  <c r="J355" i="49"/>
  <c r="J354" i="49"/>
  <c r="I352" i="49"/>
  <c r="H352" i="49"/>
  <c r="G352" i="49"/>
  <c r="F352" i="49"/>
  <c r="J356" i="49" l="1"/>
  <c r="J358" i="49" s="1"/>
  <c r="J360" i="49" s="1"/>
  <c r="I2" i="49" s="1"/>
  <c r="I360" i="49" l="1"/>
  <c r="C8" i="15"/>
  <c r="J79" i="2" l="1"/>
  <c r="I74" i="2"/>
  <c r="H74" i="2"/>
  <c r="G74" i="2"/>
  <c r="F7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7" i="12"/>
  <c r="J35" i="12"/>
  <c r="J33" i="12"/>
  <c r="J32" i="12"/>
  <c r="F30" i="12"/>
  <c r="C3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81" i="2"/>
  <c r="J77" i="2"/>
  <c r="J76" i="2"/>
  <c r="D74" i="2"/>
  <c r="C74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78" i="2"/>
  <c r="J80" i="2" s="1"/>
  <c r="J82" i="2" s="1"/>
  <c r="I82" i="2" s="1"/>
  <c r="J55" i="11"/>
  <c r="J57" i="11" s="1"/>
  <c r="J59" i="11" s="1"/>
  <c r="J59" i="34"/>
  <c r="I2" i="21"/>
  <c r="I59" i="21"/>
  <c r="J122" i="20"/>
  <c r="J124" i="20" s="1"/>
  <c r="J126" i="20" s="1"/>
  <c r="I2" i="20" s="1"/>
  <c r="J34" i="12"/>
  <c r="J36" i="12" s="1"/>
  <c r="J38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C10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8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<sst xmlns="http://schemas.openxmlformats.org/spreadsheetml/2006/main" count="1654" uniqueCount="194">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</sst>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32"/>
  <sheetViews>
    <sheetView zoomScale="85" zoomScaleNormal="85" workbookViewId="0">
      <pane ySplit="7" topLeftCell="A108" activePane="bottomLeft" state="frozen"/>
      <selection pane="bottomLeft" activeCell="E121" sqref="E12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SUM(D109:D120)</f>
        <v>13291952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J132*-1</f>
        <v>15522328</v>
      </c>
      <c r="J2" s="218"/>
      <c r="L2" s="278">
        <f>SUM(G109:G120)</f>
        <v>443800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12848152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10">
        <v>43185</v>
      </c>
      <c r="B109" s="115">
        <v>180158148</v>
      </c>
      <c r="C109" s="309">
        <v>21</v>
      </c>
      <c r="D109" s="117">
        <v>2176738</v>
      </c>
      <c r="E109" s="118"/>
      <c r="F109" s="120"/>
      <c r="G109" s="117"/>
      <c r="H109" s="118"/>
      <c r="I109" s="213"/>
      <c r="J109" s="117"/>
    </row>
    <row r="110" spans="1:10" ht="15.75" customHeight="1" x14ac:dyDescent="0.25">
      <c r="A110" s="210">
        <v>43185</v>
      </c>
      <c r="B110" s="115">
        <v>180158199</v>
      </c>
      <c r="C110" s="309">
        <v>16</v>
      </c>
      <c r="D110" s="117">
        <v>1614200</v>
      </c>
      <c r="E110" s="118"/>
      <c r="F110" s="120"/>
      <c r="G110" s="117"/>
      <c r="H110" s="118"/>
      <c r="I110" s="213"/>
      <c r="J110" s="117"/>
    </row>
    <row r="111" spans="1:10" ht="15.75" customHeight="1" x14ac:dyDescent="0.25">
      <c r="A111" s="210">
        <v>43186</v>
      </c>
      <c r="B111" s="115">
        <v>180158239</v>
      </c>
      <c r="C111" s="309">
        <v>23</v>
      </c>
      <c r="D111" s="117">
        <v>2531200</v>
      </c>
      <c r="E111" s="118"/>
      <c r="F111" s="120"/>
      <c r="G111" s="117"/>
      <c r="H111" s="118"/>
      <c r="I111" s="213"/>
      <c r="J111" s="117"/>
    </row>
    <row r="112" spans="1:10" ht="15.75" customHeight="1" x14ac:dyDescent="0.25">
      <c r="A112" s="210">
        <v>43186</v>
      </c>
      <c r="B112" s="115">
        <v>180158280</v>
      </c>
      <c r="C112" s="309">
        <v>11</v>
      </c>
      <c r="D112" s="117">
        <v>1242675</v>
      </c>
      <c r="E112" s="118"/>
      <c r="F112" s="120"/>
      <c r="G112" s="117"/>
      <c r="H112" s="118"/>
      <c r="I112" s="213"/>
      <c r="J112" s="117"/>
    </row>
    <row r="113" spans="1:10" ht="15.75" customHeight="1" x14ac:dyDescent="0.25">
      <c r="A113" s="210">
        <v>43187</v>
      </c>
      <c r="B113" s="115">
        <v>180158335</v>
      </c>
      <c r="C113" s="309">
        <v>20</v>
      </c>
      <c r="D113" s="117">
        <v>1951338</v>
      </c>
      <c r="E113" s="118">
        <v>180041469</v>
      </c>
      <c r="F113" s="120">
        <v>1</v>
      </c>
      <c r="G113" s="117">
        <v>79100</v>
      </c>
      <c r="H113" s="118"/>
      <c r="I113" s="213"/>
      <c r="J113" s="117"/>
    </row>
    <row r="114" spans="1:10" ht="15.75" customHeight="1" x14ac:dyDescent="0.25">
      <c r="A114" s="210">
        <v>43187</v>
      </c>
      <c r="B114" s="115">
        <v>180158387</v>
      </c>
      <c r="C114" s="309">
        <v>1</v>
      </c>
      <c r="D114" s="117">
        <v>65800</v>
      </c>
      <c r="E114" s="118"/>
      <c r="F114" s="120"/>
      <c r="G114" s="117"/>
      <c r="H114" s="118"/>
      <c r="I114" s="213"/>
      <c r="J114" s="117"/>
    </row>
    <row r="115" spans="1:10" ht="15.75" customHeight="1" x14ac:dyDescent="0.25">
      <c r="A115" s="210">
        <v>43187</v>
      </c>
      <c r="B115" s="115">
        <v>180158398</v>
      </c>
      <c r="C115" s="309">
        <v>1</v>
      </c>
      <c r="D115" s="117">
        <v>65800</v>
      </c>
      <c r="E115" s="118"/>
      <c r="F115" s="120"/>
      <c r="G115" s="117"/>
      <c r="H115" s="118"/>
      <c r="I115" s="213"/>
      <c r="J115" s="117"/>
    </row>
    <row r="116" spans="1:10" ht="15.75" customHeight="1" x14ac:dyDescent="0.25">
      <c r="A116" s="210">
        <v>43187</v>
      </c>
      <c r="B116" s="115">
        <v>180158407</v>
      </c>
      <c r="C116" s="309">
        <v>1</v>
      </c>
      <c r="D116" s="117">
        <v>136500</v>
      </c>
      <c r="E116" s="118"/>
      <c r="F116" s="120"/>
      <c r="G116" s="117"/>
      <c r="H116" s="118"/>
      <c r="I116" s="213"/>
      <c r="J116" s="117"/>
    </row>
    <row r="117" spans="1:10" ht="15.75" customHeight="1" x14ac:dyDescent="0.25">
      <c r="A117" s="210">
        <v>43188</v>
      </c>
      <c r="B117" s="115">
        <v>180158452</v>
      </c>
      <c r="C117" s="309">
        <v>14</v>
      </c>
      <c r="D117" s="117">
        <v>1607200</v>
      </c>
      <c r="E117" s="118"/>
      <c r="F117" s="120"/>
      <c r="G117" s="117"/>
      <c r="H117" s="118"/>
      <c r="I117" s="213"/>
      <c r="J117" s="117"/>
    </row>
    <row r="118" spans="1:10" ht="15.75" customHeight="1" x14ac:dyDescent="0.25">
      <c r="A118" s="210">
        <v>43188</v>
      </c>
      <c r="B118" s="115">
        <v>180158510</v>
      </c>
      <c r="C118" s="309">
        <v>6</v>
      </c>
      <c r="D118" s="117">
        <v>658438</v>
      </c>
      <c r="E118" s="118"/>
      <c r="F118" s="120"/>
      <c r="G118" s="117"/>
      <c r="H118" s="118"/>
      <c r="I118" s="213"/>
      <c r="J118" s="117"/>
    </row>
    <row r="119" spans="1:10" ht="15.75" customHeight="1" x14ac:dyDescent="0.25">
      <c r="A119" s="210">
        <v>43190</v>
      </c>
      <c r="B119" s="115">
        <v>180158654</v>
      </c>
      <c r="C119" s="309">
        <v>11</v>
      </c>
      <c r="D119" s="117">
        <v>1130763</v>
      </c>
      <c r="E119" s="118">
        <v>180041567</v>
      </c>
      <c r="F119" s="120">
        <v>4</v>
      </c>
      <c r="G119" s="117">
        <v>364700</v>
      </c>
      <c r="H119" s="118"/>
      <c r="I119" s="213"/>
      <c r="J119" s="117"/>
    </row>
    <row r="120" spans="1:10" ht="15.75" customHeight="1" x14ac:dyDescent="0.25">
      <c r="A120" s="210">
        <v>43190</v>
      </c>
      <c r="B120" s="115">
        <v>180158724</v>
      </c>
      <c r="C120" s="309">
        <v>1</v>
      </c>
      <c r="D120" s="117">
        <v>111300</v>
      </c>
      <c r="E120" s="118"/>
      <c r="F120" s="120"/>
      <c r="G120" s="117"/>
      <c r="H120" s="118"/>
      <c r="I120" s="213"/>
      <c r="J120" s="117"/>
    </row>
    <row r="121" spans="1:10" ht="15.75" customHeight="1" x14ac:dyDescent="0.25">
      <c r="A121" s="210">
        <v>43192</v>
      </c>
      <c r="B121" s="115">
        <v>180158872</v>
      </c>
      <c r="C121" s="309">
        <v>19</v>
      </c>
      <c r="D121" s="117">
        <v>1846338</v>
      </c>
      <c r="E121" s="118">
        <v>180041614</v>
      </c>
      <c r="F121" s="120">
        <v>3</v>
      </c>
      <c r="G121" s="117">
        <v>308700</v>
      </c>
      <c r="H121" s="118"/>
      <c r="I121" s="213"/>
      <c r="J121" s="117"/>
    </row>
    <row r="122" spans="1:10" ht="15.75" customHeight="1" x14ac:dyDescent="0.25">
      <c r="A122" s="210">
        <v>43192</v>
      </c>
      <c r="B122" s="115">
        <v>180158926</v>
      </c>
      <c r="C122" s="309">
        <v>10</v>
      </c>
      <c r="D122" s="117">
        <v>1136538</v>
      </c>
      <c r="E122" s="118"/>
      <c r="F122" s="120"/>
      <c r="G122" s="117"/>
      <c r="H122" s="118"/>
      <c r="I122" s="213"/>
      <c r="J122" s="117"/>
    </row>
    <row r="123" spans="1:10" x14ac:dyDescent="0.25">
      <c r="A123" s="236"/>
      <c r="B123" s="235"/>
      <c r="C123" s="12"/>
      <c r="D123" s="237"/>
      <c r="E123" s="238"/>
      <c r="F123" s="241"/>
      <c r="G123" s="237"/>
      <c r="H123" s="238"/>
      <c r="I123" s="240"/>
      <c r="J123" s="237"/>
    </row>
    <row r="124" spans="1:10" x14ac:dyDescent="0.25">
      <c r="A124" s="236"/>
      <c r="B124" s="224" t="s">
        <v>11</v>
      </c>
      <c r="C124" s="230">
        <f>SUM(C8:C123)</f>
        <v>1275</v>
      </c>
      <c r="D124" s="225">
        <f>SUM(D8:D123)</f>
        <v>131101626</v>
      </c>
      <c r="E124" s="224" t="s">
        <v>11</v>
      </c>
      <c r="F124" s="233">
        <f>SUM(F8:F123)</f>
        <v>132</v>
      </c>
      <c r="G124" s="225">
        <f>SUM(G8:G123)</f>
        <v>13458035</v>
      </c>
      <c r="H124" s="233">
        <f>SUM(H8:H123)</f>
        <v>0</v>
      </c>
      <c r="I124" s="233">
        <f>SUM(I8:I123)</f>
        <v>102121263</v>
      </c>
      <c r="J124" s="5"/>
    </row>
    <row r="125" spans="1:10" x14ac:dyDescent="0.25">
      <c r="A125" s="236"/>
      <c r="B125" s="224"/>
      <c r="C125" s="230"/>
      <c r="D125" s="225"/>
      <c r="E125" s="224"/>
      <c r="F125" s="233"/>
      <c r="G125" s="225"/>
      <c r="H125" s="233"/>
      <c r="I125" s="233"/>
      <c r="J125" s="5"/>
    </row>
    <row r="126" spans="1:10" x14ac:dyDescent="0.25">
      <c r="A126" s="226"/>
      <c r="B126" s="227"/>
      <c r="C126" s="12"/>
      <c r="D126" s="237"/>
      <c r="E126" s="224"/>
      <c r="F126" s="241"/>
      <c r="G126" s="318" t="s">
        <v>12</v>
      </c>
      <c r="H126" s="318"/>
      <c r="I126" s="240"/>
      <c r="J126" s="228">
        <f>SUM(D8:D123)</f>
        <v>131101626</v>
      </c>
    </row>
    <row r="127" spans="1:10" x14ac:dyDescent="0.25">
      <c r="A127" s="236"/>
      <c r="B127" s="235"/>
      <c r="C127" s="12"/>
      <c r="D127" s="237"/>
      <c r="E127" s="238"/>
      <c r="F127" s="241"/>
      <c r="G127" s="318" t="s">
        <v>13</v>
      </c>
      <c r="H127" s="318"/>
      <c r="I127" s="240"/>
      <c r="J127" s="228">
        <f>SUM(G8:G123)</f>
        <v>13458035</v>
      </c>
    </row>
    <row r="128" spans="1:10" x14ac:dyDescent="0.25">
      <c r="A128" s="229"/>
      <c r="B128" s="238"/>
      <c r="C128" s="12"/>
      <c r="D128" s="237"/>
      <c r="E128" s="238"/>
      <c r="F128" s="241"/>
      <c r="G128" s="318" t="s">
        <v>14</v>
      </c>
      <c r="H128" s="318"/>
      <c r="I128" s="41"/>
      <c r="J128" s="230">
        <f>J126-J127</f>
        <v>117643591</v>
      </c>
    </row>
    <row r="129" spans="1:10" x14ac:dyDescent="0.25">
      <c r="A129" s="236"/>
      <c r="B129" s="231"/>
      <c r="C129" s="12"/>
      <c r="D129" s="232"/>
      <c r="E129" s="238"/>
      <c r="F129" s="241"/>
      <c r="G129" s="318" t="s">
        <v>15</v>
      </c>
      <c r="H129" s="318"/>
      <c r="I129" s="240"/>
      <c r="J129" s="228">
        <f>SUM(H8:H123)</f>
        <v>0</v>
      </c>
    </row>
    <row r="130" spans="1:10" x14ac:dyDescent="0.25">
      <c r="A130" s="236"/>
      <c r="B130" s="231"/>
      <c r="C130" s="12"/>
      <c r="D130" s="232"/>
      <c r="E130" s="238"/>
      <c r="F130" s="241"/>
      <c r="G130" s="318" t="s">
        <v>16</v>
      </c>
      <c r="H130" s="318"/>
      <c r="I130" s="240"/>
      <c r="J130" s="228">
        <f>J128+J129</f>
        <v>117643591</v>
      </c>
    </row>
    <row r="131" spans="1:10" x14ac:dyDescent="0.25">
      <c r="A131" s="236"/>
      <c r="B131" s="231"/>
      <c r="C131" s="12"/>
      <c r="D131" s="232"/>
      <c r="E131" s="238"/>
      <c r="F131" s="241"/>
      <c r="G131" s="318" t="s">
        <v>5</v>
      </c>
      <c r="H131" s="318"/>
      <c r="I131" s="240"/>
      <c r="J131" s="228">
        <f>SUM(I8:I123)</f>
        <v>102121263</v>
      </c>
    </row>
    <row r="132" spans="1:10" x14ac:dyDescent="0.25">
      <c r="A132" s="236"/>
      <c r="B132" s="231"/>
      <c r="C132" s="12"/>
      <c r="D132" s="232"/>
      <c r="E132" s="238"/>
      <c r="F132" s="241"/>
      <c r="G132" s="318" t="s">
        <v>32</v>
      </c>
      <c r="H132" s="318"/>
      <c r="I132" s="241" t="str">
        <f>IF(J132&gt;0,"SALDO",IF(J132&lt;0,"PIUTANG",IF(J132=0,"LUNAS")))</f>
        <v>PIUTANG</v>
      </c>
      <c r="J132" s="228">
        <f>J131-J130</f>
        <v>-15522328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2:H132"/>
    <mergeCell ref="G126:H126"/>
    <mergeCell ref="G127:H127"/>
    <mergeCell ref="G128:H128"/>
    <mergeCell ref="G129:H129"/>
    <mergeCell ref="G130:H130"/>
    <mergeCell ref="G131:H131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N45" sqref="N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8" sqref="B8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43185</v>
      </c>
      <c r="C5" s="284">
        <f>'Taufik ST'!I2</f>
        <v>15522328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43185</v>
      </c>
      <c r="C6" s="284">
        <f>'Indra Fashion'!I2</f>
        <v>4731889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43192</v>
      </c>
      <c r="C7" s="284">
        <f>Atlantis!I2</f>
        <v>4907263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43192</v>
      </c>
      <c r="C8" s="284">
        <f>Bandros!I2</f>
        <v>11063238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43188</v>
      </c>
      <c r="C10" s="284">
        <f>Yanyan!I2</f>
        <v>2067101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43183</v>
      </c>
      <c r="C16" s="284">
        <f>'Agus A'!I2</f>
        <v>3652300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51818271.5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82"/>
  <sheetViews>
    <sheetView workbookViewId="0">
      <pane ySplit="7" topLeftCell="A58" activePane="bottomLeft" state="frozen"/>
      <selection pane="bottomLeft" activeCell="E70" sqref="E7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SUM(D63:D69)</f>
        <v>4057902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J82*-1</f>
        <v>4731889</v>
      </c>
      <c r="J2" s="20"/>
      <c r="L2" s="279">
        <f>SUM(G63:G69)</f>
        <v>114363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3943539</v>
      </c>
      <c r="M3" s="219"/>
      <c r="N3" s="219">
        <f>I2-L3</f>
        <v>788350</v>
      </c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2">
        <v>43185</v>
      </c>
      <c r="B63" s="235">
        <v>180158187</v>
      </c>
      <c r="C63" s="241">
        <v>12</v>
      </c>
      <c r="D63" s="237">
        <v>1463000</v>
      </c>
      <c r="E63" s="238"/>
      <c r="F63" s="241"/>
      <c r="G63" s="237"/>
      <c r="H63" s="240"/>
      <c r="I63" s="240"/>
      <c r="J63" s="23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2">
        <v>43186</v>
      </c>
      <c r="B64" s="235">
        <v>180158265</v>
      </c>
      <c r="C64" s="241">
        <v>11</v>
      </c>
      <c r="D64" s="237">
        <v>1351438</v>
      </c>
      <c r="E64" s="238"/>
      <c r="F64" s="241"/>
      <c r="G64" s="237"/>
      <c r="H64" s="240"/>
      <c r="I64" s="240"/>
      <c r="J64" s="23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2">
        <v>43186</v>
      </c>
      <c r="B65" s="235">
        <v>180158275</v>
      </c>
      <c r="C65" s="241">
        <v>1</v>
      </c>
      <c r="D65" s="237">
        <v>121188</v>
      </c>
      <c r="E65" s="238"/>
      <c r="F65" s="241"/>
      <c r="G65" s="237"/>
      <c r="H65" s="240"/>
      <c r="I65" s="240"/>
      <c r="J65" s="23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2">
        <v>43188</v>
      </c>
      <c r="B66" s="235">
        <v>180158501</v>
      </c>
      <c r="C66" s="241">
        <v>6</v>
      </c>
      <c r="D66" s="237">
        <v>678913</v>
      </c>
      <c r="E66" s="238"/>
      <c r="F66" s="241"/>
      <c r="G66" s="237"/>
      <c r="H66" s="240"/>
      <c r="I66" s="240"/>
      <c r="J66" s="23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2">
        <v>43188</v>
      </c>
      <c r="B67" s="235">
        <v>180158523</v>
      </c>
      <c r="C67" s="241">
        <v>1</v>
      </c>
      <c r="D67" s="237">
        <v>120050</v>
      </c>
      <c r="E67" s="238">
        <v>180041504</v>
      </c>
      <c r="F67" s="241">
        <v>1</v>
      </c>
      <c r="G67" s="237">
        <v>114363</v>
      </c>
      <c r="H67" s="240"/>
      <c r="I67" s="240"/>
      <c r="J67" s="23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2">
        <v>43189</v>
      </c>
      <c r="B68" s="235">
        <v>180158610</v>
      </c>
      <c r="C68" s="241">
        <v>2</v>
      </c>
      <c r="D68" s="237">
        <v>210263</v>
      </c>
      <c r="E68" s="238"/>
      <c r="F68" s="241"/>
      <c r="G68" s="237"/>
      <c r="H68" s="240"/>
      <c r="I68" s="240"/>
      <c r="J68" s="23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2">
        <v>43190</v>
      </c>
      <c r="B69" s="235">
        <v>180158735</v>
      </c>
      <c r="C69" s="241">
        <v>1</v>
      </c>
      <c r="D69" s="237">
        <v>113050</v>
      </c>
      <c r="E69" s="238"/>
      <c r="F69" s="241"/>
      <c r="G69" s="237"/>
      <c r="H69" s="240"/>
      <c r="I69" s="240"/>
      <c r="J69" s="237"/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2">
        <v>43192</v>
      </c>
      <c r="B70" s="235">
        <v>180158909</v>
      </c>
      <c r="C70" s="241">
        <v>7</v>
      </c>
      <c r="D70" s="237">
        <v>768425</v>
      </c>
      <c r="E70" s="238">
        <v>180041620</v>
      </c>
      <c r="F70" s="241">
        <v>1</v>
      </c>
      <c r="G70" s="237">
        <v>86363</v>
      </c>
      <c r="H70" s="240"/>
      <c r="I70" s="240"/>
      <c r="J70" s="23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2">
        <v>43192</v>
      </c>
      <c r="B71" s="235">
        <v>180158917</v>
      </c>
      <c r="C71" s="241">
        <v>1</v>
      </c>
      <c r="D71" s="237">
        <v>109288</v>
      </c>
      <c r="E71" s="238"/>
      <c r="F71" s="241"/>
      <c r="G71" s="237"/>
      <c r="H71" s="240"/>
      <c r="I71" s="240"/>
      <c r="J71" s="23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2"/>
      <c r="B72" s="235"/>
      <c r="C72" s="241"/>
      <c r="D72" s="237"/>
      <c r="E72" s="238"/>
      <c r="F72" s="241"/>
      <c r="G72" s="237"/>
      <c r="H72" s="240"/>
      <c r="I72" s="240"/>
      <c r="J72" s="237"/>
      <c r="K72" s="219"/>
      <c r="L72" s="219"/>
      <c r="M72" s="219"/>
      <c r="N72" s="219"/>
      <c r="O72" s="219"/>
      <c r="P72" s="219"/>
      <c r="Q72" s="219"/>
      <c r="R72" s="219"/>
    </row>
    <row r="73" spans="1:18" x14ac:dyDescent="0.25">
      <c r="A73" s="162"/>
      <c r="B73" s="3"/>
      <c r="C73" s="40"/>
      <c r="D73" s="6"/>
      <c r="E73" s="7"/>
      <c r="F73" s="40"/>
      <c r="G73" s="6"/>
      <c r="H73" s="39"/>
      <c r="I73" s="39"/>
      <c r="J73" s="6"/>
    </row>
    <row r="74" spans="1:18" x14ac:dyDescent="0.25">
      <c r="A74" s="162"/>
      <c r="B74" s="8" t="s">
        <v>11</v>
      </c>
      <c r="C74" s="77">
        <f>SUM(C8:C73)</f>
        <v>441</v>
      </c>
      <c r="D74" s="9">
        <f>SUM(D8:D73)</f>
        <v>47746842</v>
      </c>
      <c r="E74" s="8" t="s">
        <v>11</v>
      </c>
      <c r="F74" s="77">
        <f>SUM(F8:F73)</f>
        <v>42</v>
      </c>
      <c r="G74" s="5">
        <f>SUM(G8:G73)</f>
        <v>13768342</v>
      </c>
      <c r="H74" s="40">
        <f>SUM(H8:H73)</f>
        <v>0</v>
      </c>
      <c r="I74" s="40">
        <f>SUM(I8:I73)</f>
        <v>29246611</v>
      </c>
      <c r="J74" s="5"/>
    </row>
    <row r="75" spans="1:18" x14ac:dyDescent="0.25">
      <c r="A75" s="162"/>
      <c r="B75" s="8"/>
      <c r="C75" s="77"/>
      <c r="D75" s="9"/>
      <c r="E75" s="8"/>
      <c r="F75" s="77"/>
      <c r="G75" s="5"/>
      <c r="H75" s="40"/>
      <c r="I75" s="40"/>
      <c r="J75" s="5"/>
    </row>
    <row r="76" spans="1:18" x14ac:dyDescent="0.25">
      <c r="A76" s="163"/>
      <c r="B76" s="11"/>
      <c r="C76" s="40"/>
      <c r="D76" s="6"/>
      <c r="E76" s="8"/>
      <c r="F76" s="40"/>
      <c r="G76" s="318" t="s">
        <v>12</v>
      </c>
      <c r="H76" s="318"/>
      <c r="I76" s="39"/>
      <c r="J76" s="13">
        <f>SUM(D8:D73)</f>
        <v>47746842</v>
      </c>
    </row>
    <row r="77" spans="1:18" x14ac:dyDescent="0.25">
      <c r="A77" s="162"/>
      <c r="B77" s="3"/>
      <c r="C77" s="40"/>
      <c r="D77" s="6"/>
      <c r="E77" s="7"/>
      <c r="F77" s="40"/>
      <c r="G77" s="318" t="s">
        <v>13</v>
      </c>
      <c r="H77" s="318"/>
      <c r="I77" s="39"/>
      <c r="J77" s="13">
        <f>SUM(G8:G73)</f>
        <v>13768342</v>
      </c>
    </row>
    <row r="78" spans="1:18" x14ac:dyDescent="0.25">
      <c r="A78" s="164"/>
      <c r="B78" s="7"/>
      <c r="C78" s="40"/>
      <c r="D78" s="6"/>
      <c r="E78" s="7"/>
      <c r="F78" s="40"/>
      <c r="G78" s="318" t="s">
        <v>14</v>
      </c>
      <c r="H78" s="318"/>
      <c r="I78" s="41"/>
      <c r="J78" s="15">
        <f>J76-J77</f>
        <v>33978500</v>
      </c>
    </row>
    <row r="79" spans="1:18" x14ac:dyDescent="0.25">
      <c r="A79" s="162"/>
      <c r="B79" s="16"/>
      <c r="C79" s="40"/>
      <c r="D79" s="17"/>
      <c r="E79" s="7"/>
      <c r="F79" s="40"/>
      <c r="G79" s="318" t="s">
        <v>15</v>
      </c>
      <c r="H79" s="318"/>
      <c r="I79" s="39"/>
      <c r="J79" s="13">
        <f>SUM(H8:H73)</f>
        <v>0</v>
      </c>
    </row>
    <row r="80" spans="1:18" x14ac:dyDescent="0.25">
      <c r="A80" s="162"/>
      <c r="B80" s="16"/>
      <c r="C80" s="40"/>
      <c r="D80" s="17"/>
      <c r="E80" s="7"/>
      <c r="F80" s="40"/>
      <c r="G80" s="318" t="s">
        <v>16</v>
      </c>
      <c r="H80" s="318"/>
      <c r="I80" s="39"/>
      <c r="J80" s="13">
        <f>J78+J79</f>
        <v>33978500</v>
      </c>
    </row>
    <row r="81" spans="1:10" x14ac:dyDescent="0.25">
      <c r="A81" s="162"/>
      <c r="B81" s="16"/>
      <c r="C81" s="40"/>
      <c r="D81" s="17"/>
      <c r="E81" s="7"/>
      <c r="F81" s="40"/>
      <c r="G81" s="318" t="s">
        <v>5</v>
      </c>
      <c r="H81" s="318"/>
      <c r="I81" s="39"/>
      <c r="J81" s="13">
        <f>SUM(I8:I73)</f>
        <v>29246611</v>
      </c>
    </row>
    <row r="82" spans="1:10" x14ac:dyDescent="0.25">
      <c r="A82" s="162"/>
      <c r="B82" s="16"/>
      <c r="C82" s="40"/>
      <c r="D82" s="17"/>
      <c r="E82" s="7"/>
      <c r="F82" s="40"/>
      <c r="G82" s="318" t="s">
        <v>32</v>
      </c>
      <c r="H82" s="318"/>
      <c r="I82" s="40" t="str">
        <f>IF(J82&gt;0,"SALDO",IF(J82&lt;0,"PIUTANG",IF(J82=0,"LUNAS")))</f>
        <v>PIUTANG</v>
      </c>
      <c r="J82" s="13">
        <f>J81-J80</f>
        <v>-4731889</v>
      </c>
    </row>
  </sheetData>
  <mergeCells count="15">
    <mergeCell ref="G81:H81"/>
    <mergeCell ref="G82:H82"/>
    <mergeCell ref="G76:H76"/>
    <mergeCell ref="G77:H77"/>
    <mergeCell ref="G78:H78"/>
    <mergeCell ref="G79:H79"/>
    <mergeCell ref="G80:H8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60"/>
  <sheetViews>
    <sheetView workbookViewId="0">
      <pane ySplit="7" topLeftCell="A337" activePane="bottomLeft" state="frozen"/>
      <selection pane="bottomLeft" activeCell="B347" sqref="B34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SUM(D339:D341)</f>
        <v>4475976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J360*-1</f>
        <v>11063238</v>
      </c>
      <c r="J2" s="218"/>
      <c r="L2" s="219">
        <f>SUM(G339:G341)</f>
        <v>0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4475976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98">
        <v>43192</v>
      </c>
      <c r="B342" s="99">
        <v>180158845</v>
      </c>
      <c r="C342" s="100">
        <v>28</v>
      </c>
      <c r="D342" s="34">
        <v>3173363</v>
      </c>
      <c r="E342" s="101"/>
      <c r="F342" s="100"/>
      <c r="G342" s="34"/>
      <c r="H342" s="102"/>
      <c r="I342" s="102"/>
      <c r="J342" s="34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98">
        <v>43192</v>
      </c>
      <c r="B343" s="99">
        <v>180158846</v>
      </c>
      <c r="C343" s="100">
        <v>16</v>
      </c>
      <c r="D343" s="34">
        <v>1727775</v>
      </c>
      <c r="E343" s="101"/>
      <c r="F343" s="100"/>
      <c r="G343" s="34"/>
      <c r="H343" s="102"/>
      <c r="I343" s="102"/>
      <c r="J343" s="34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98">
        <v>43192</v>
      </c>
      <c r="B344" s="99">
        <v>180158856</v>
      </c>
      <c r="C344" s="100">
        <v>16</v>
      </c>
      <c r="D344" s="34">
        <v>1863050</v>
      </c>
      <c r="E344" s="101"/>
      <c r="F344" s="100"/>
      <c r="G344" s="34"/>
      <c r="H344" s="102"/>
      <c r="I344" s="102"/>
      <c r="J344" s="34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98">
        <v>43192</v>
      </c>
      <c r="B345" s="99">
        <v>180158876</v>
      </c>
      <c r="C345" s="100">
        <v>14</v>
      </c>
      <c r="D345" s="34">
        <v>1485750</v>
      </c>
      <c r="E345" s="101"/>
      <c r="F345" s="100"/>
      <c r="G345" s="34"/>
      <c r="H345" s="102"/>
      <c r="I345" s="102"/>
      <c r="J345" s="34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98">
        <v>43192</v>
      </c>
      <c r="B346" s="99">
        <v>180158898</v>
      </c>
      <c r="C346" s="100">
        <v>20</v>
      </c>
      <c r="D346" s="34">
        <v>2286375</v>
      </c>
      <c r="E346" s="101"/>
      <c r="F346" s="100"/>
      <c r="G346" s="34"/>
      <c r="H346" s="102"/>
      <c r="I346" s="102"/>
      <c r="J346" s="34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98">
        <v>43192</v>
      </c>
      <c r="B347" s="99">
        <v>180158900</v>
      </c>
      <c r="C347" s="100">
        <v>5</v>
      </c>
      <c r="D347" s="34">
        <v>526925</v>
      </c>
      <c r="E347" s="101"/>
      <c r="F347" s="100"/>
      <c r="G347" s="34"/>
      <c r="H347" s="102"/>
      <c r="I347" s="102"/>
      <c r="J347" s="34"/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98"/>
      <c r="B348" s="99"/>
      <c r="C348" s="100"/>
      <c r="D348" s="34"/>
      <c r="E348" s="101"/>
      <c r="F348" s="100"/>
      <c r="G348" s="34"/>
      <c r="H348" s="102"/>
      <c r="I348" s="102"/>
      <c r="J348" s="34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98"/>
      <c r="B349" s="99"/>
      <c r="C349" s="100"/>
      <c r="D349" s="34"/>
      <c r="E349" s="101"/>
      <c r="F349" s="100"/>
      <c r="G349" s="34"/>
      <c r="H349" s="102"/>
      <c r="I349" s="102"/>
      <c r="J349" s="34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98"/>
      <c r="B350" s="99"/>
      <c r="C350" s="100"/>
      <c r="D350" s="34"/>
      <c r="E350" s="101"/>
      <c r="F350" s="100"/>
      <c r="G350" s="34"/>
      <c r="H350" s="102"/>
      <c r="I350" s="102"/>
      <c r="J350" s="34"/>
      <c r="K350" s="138"/>
      <c r="L350" s="138"/>
      <c r="M350" s="138"/>
      <c r="N350" s="138"/>
      <c r="O350" s="138"/>
      <c r="P350" s="138"/>
      <c r="Q350" s="138"/>
      <c r="R350" s="138"/>
    </row>
    <row r="351" spans="1:18" x14ac:dyDescent="0.25">
      <c r="A351" s="236"/>
      <c r="B351" s="235"/>
      <c r="C351" s="241"/>
      <c r="D351" s="237"/>
      <c r="E351" s="238"/>
      <c r="F351" s="241"/>
      <c r="G351" s="237"/>
      <c r="H351" s="240"/>
      <c r="I351" s="240"/>
      <c r="J351" s="237"/>
    </row>
    <row r="352" spans="1:18" s="218" customFormat="1" x14ac:dyDescent="0.25">
      <c r="A352" s="227"/>
      <c r="B352" s="224" t="s">
        <v>11</v>
      </c>
      <c r="C352" s="233">
        <f>SUM(C8:C351)</f>
        <v>3426</v>
      </c>
      <c r="D352" s="225">
        <f>SUM(D8:D351)</f>
        <v>377327384</v>
      </c>
      <c r="E352" s="224" t="s">
        <v>11</v>
      </c>
      <c r="F352" s="233">
        <f>SUM(F8:F351)</f>
        <v>297</v>
      </c>
      <c r="G352" s="225">
        <f>SUM(G8:G351)</f>
        <v>33315548</v>
      </c>
      <c r="H352" s="233">
        <f>SUM(H8:H351)</f>
        <v>0</v>
      </c>
      <c r="I352" s="233">
        <f>SUM(I8:I351)</f>
        <v>332948598</v>
      </c>
      <c r="J352" s="225"/>
      <c r="K352" s="220"/>
      <c r="L352" s="220"/>
      <c r="M352" s="220"/>
      <c r="N352" s="220"/>
      <c r="O352" s="220"/>
      <c r="P352" s="220"/>
      <c r="Q352" s="220"/>
      <c r="R352" s="220"/>
    </row>
    <row r="353" spans="1:18" s="218" customFormat="1" x14ac:dyDescent="0.25">
      <c r="A353" s="227"/>
      <c r="B353" s="224"/>
      <c r="C353" s="233"/>
      <c r="D353" s="225"/>
      <c r="E353" s="224"/>
      <c r="F353" s="233"/>
      <c r="G353" s="225"/>
      <c r="H353" s="233"/>
      <c r="I353" s="233"/>
      <c r="J353" s="225"/>
      <c r="K353" s="220"/>
      <c r="M353" s="220"/>
      <c r="N353" s="220"/>
      <c r="O353" s="220"/>
      <c r="P353" s="220"/>
      <c r="Q353" s="220"/>
      <c r="R353" s="220"/>
    </row>
    <row r="354" spans="1:18" x14ac:dyDescent="0.25">
      <c r="A354" s="226"/>
      <c r="B354" s="227"/>
      <c r="C354" s="241"/>
      <c r="D354" s="237"/>
      <c r="E354" s="224"/>
      <c r="F354" s="241"/>
      <c r="G354" s="333" t="s">
        <v>12</v>
      </c>
      <c r="H354" s="334"/>
      <c r="I354" s="237"/>
      <c r="J354" s="228">
        <f>SUM(D8:D351)</f>
        <v>377327384</v>
      </c>
      <c r="P354" s="220"/>
      <c r="Q354" s="220"/>
      <c r="R354" s="234"/>
    </row>
    <row r="355" spans="1:18" x14ac:dyDescent="0.25">
      <c r="A355" s="236"/>
      <c r="B355" s="235"/>
      <c r="C355" s="241"/>
      <c r="D355" s="237"/>
      <c r="E355" s="238"/>
      <c r="F355" s="241"/>
      <c r="G355" s="333" t="s">
        <v>13</v>
      </c>
      <c r="H355" s="334"/>
      <c r="I355" s="238"/>
      <c r="J355" s="228">
        <f>SUM(G8:G351)</f>
        <v>33315548</v>
      </c>
      <c r="R355" s="234"/>
    </row>
    <row r="356" spans="1:18" x14ac:dyDescent="0.25">
      <c r="A356" s="229"/>
      <c r="B356" s="238"/>
      <c r="C356" s="241"/>
      <c r="D356" s="237"/>
      <c r="E356" s="238"/>
      <c r="F356" s="241"/>
      <c r="G356" s="333" t="s">
        <v>14</v>
      </c>
      <c r="H356" s="334"/>
      <c r="I356" s="230"/>
      <c r="J356" s="230">
        <f>J354-J355</f>
        <v>344011836</v>
      </c>
      <c r="L356" s="220"/>
      <c r="R356" s="234"/>
    </row>
    <row r="357" spans="1:18" x14ac:dyDescent="0.25">
      <c r="A357" s="236"/>
      <c r="B357" s="231"/>
      <c r="C357" s="241"/>
      <c r="D357" s="232"/>
      <c r="E357" s="238"/>
      <c r="F357" s="241"/>
      <c r="G357" s="333" t="s">
        <v>15</v>
      </c>
      <c r="H357" s="334"/>
      <c r="I357" s="238"/>
      <c r="J357" s="228">
        <f>SUM(H8:H351)</f>
        <v>0</v>
      </c>
      <c r="R357" s="234"/>
    </row>
    <row r="358" spans="1:18" x14ac:dyDescent="0.25">
      <c r="A358" s="236"/>
      <c r="B358" s="231"/>
      <c r="C358" s="241"/>
      <c r="D358" s="232"/>
      <c r="E358" s="238"/>
      <c r="F358" s="241"/>
      <c r="G358" s="333" t="s">
        <v>16</v>
      </c>
      <c r="H358" s="334"/>
      <c r="I358" s="238"/>
      <c r="J358" s="228">
        <f>J356+J357</f>
        <v>344011836</v>
      </c>
      <c r="R358" s="234"/>
    </row>
    <row r="359" spans="1:18" x14ac:dyDescent="0.25">
      <c r="A359" s="236"/>
      <c r="B359" s="231"/>
      <c r="C359" s="241"/>
      <c r="D359" s="232"/>
      <c r="E359" s="238"/>
      <c r="F359" s="241"/>
      <c r="G359" s="333" t="s">
        <v>5</v>
      </c>
      <c r="H359" s="334"/>
      <c r="I359" s="238"/>
      <c r="J359" s="228">
        <f>SUM(I8:I351)</f>
        <v>332948598</v>
      </c>
      <c r="R359" s="234"/>
    </row>
    <row r="360" spans="1:18" x14ac:dyDescent="0.25">
      <c r="A360" s="236"/>
      <c r="B360" s="231"/>
      <c r="C360" s="241"/>
      <c r="D360" s="232"/>
      <c r="E360" s="238"/>
      <c r="F360" s="241"/>
      <c r="G360" s="333" t="s">
        <v>32</v>
      </c>
      <c r="H360" s="334"/>
      <c r="I360" s="235" t="str">
        <f>IF(J360&gt;0,"SALDO",IF(J360&lt;0,"PIUTANG",IF(J360=0,"LUNAS")))</f>
        <v>PIUTANG</v>
      </c>
      <c r="J360" s="228">
        <f>J359-J358</f>
        <v>-11063238</v>
      </c>
      <c r="R360" s="234"/>
    </row>
  </sheetData>
  <mergeCells count="13">
    <mergeCell ref="G360:H360"/>
    <mergeCell ref="G354:H354"/>
    <mergeCell ref="G355:H355"/>
    <mergeCell ref="G356:H356"/>
    <mergeCell ref="G357:H357"/>
    <mergeCell ref="G358:H358"/>
    <mergeCell ref="G359:H359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77"/>
  <sheetViews>
    <sheetView workbookViewId="0">
      <pane ySplit="6" topLeftCell="A254" activePane="bottomLeft" state="frozen"/>
      <selection pane="bottomLeft" activeCell="I261" sqref="I26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J276*-1</f>
        <v>4907263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36">
        <v>43192</v>
      </c>
      <c r="B259" s="235">
        <v>180158844</v>
      </c>
      <c r="C259" s="241">
        <v>35</v>
      </c>
      <c r="D259" s="34">
        <v>2441163</v>
      </c>
      <c r="E259" s="238">
        <v>180041606</v>
      </c>
      <c r="F259" s="241">
        <v>2</v>
      </c>
      <c r="G259" s="237">
        <v>226013</v>
      </c>
      <c r="H259" s="238"/>
      <c r="I259" s="240"/>
      <c r="J259" s="237"/>
      <c r="K259" s="234"/>
      <c r="L259" s="234"/>
      <c r="M259" s="234"/>
      <c r="N259" s="234"/>
      <c r="O259" s="234"/>
      <c r="P259" s="234"/>
    </row>
    <row r="260" spans="1:16" x14ac:dyDescent="0.25">
      <c r="A260" s="236">
        <v>43192</v>
      </c>
      <c r="B260" s="235">
        <v>180158866</v>
      </c>
      <c r="C260" s="241">
        <v>19</v>
      </c>
      <c r="D260" s="34">
        <v>1778438</v>
      </c>
      <c r="E260" s="238"/>
      <c r="F260" s="241"/>
      <c r="G260" s="237"/>
      <c r="H260" s="238"/>
      <c r="I260" s="240"/>
      <c r="J260" s="237"/>
      <c r="K260" s="234"/>
      <c r="L260" s="234"/>
      <c r="M260" s="234"/>
      <c r="N260" s="234"/>
      <c r="O260" s="234"/>
      <c r="P260" s="234"/>
    </row>
    <row r="261" spans="1:16" x14ac:dyDescent="0.25">
      <c r="A261" s="236">
        <v>43192</v>
      </c>
      <c r="B261" s="235">
        <v>180158889</v>
      </c>
      <c r="C261" s="241">
        <v>1</v>
      </c>
      <c r="D261" s="34">
        <v>42875</v>
      </c>
      <c r="E261" s="238"/>
      <c r="F261" s="241"/>
      <c r="G261" s="237"/>
      <c r="H261" s="238"/>
      <c r="I261" s="240"/>
      <c r="J261" s="237"/>
      <c r="K261" s="234"/>
      <c r="L261" s="234"/>
      <c r="M261" s="234"/>
      <c r="N261" s="234"/>
      <c r="O261" s="234"/>
      <c r="P261" s="234"/>
    </row>
    <row r="262" spans="1:16" x14ac:dyDescent="0.25">
      <c r="A262" s="236">
        <v>43192</v>
      </c>
      <c r="B262" s="235">
        <v>180158911</v>
      </c>
      <c r="C262" s="241">
        <v>7</v>
      </c>
      <c r="D262" s="34">
        <v>730800</v>
      </c>
      <c r="E262" s="238"/>
      <c r="F262" s="241"/>
      <c r="G262" s="237"/>
      <c r="H262" s="238"/>
      <c r="I262" s="240"/>
      <c r="J262" s="237"/>
      <c r="K262" s="234"/>
      <c r="L262" s="234"/>
      <c r="M262" s="234"/>
      <c r="N262" s="234"/>
      <c r="O262" s="234"/>
      <c r="P262" s="234"/>
    </row>
    <row r="263" spans="1:16" x14ac:dyDescent="0.25">
      <c r="A263" s="236">
        <v>43192</v>
      </c>
      <c r="B263" s="235">
        <v>180158922</v>
      </c>
      <c r="C263" s="241">
        <v>1</v>
      </c>
      <c r="D263" s="34">
        <v>140000</v>
      </c>
      <c r="E263" s="238"/>
      <c r="F263" s="241"/>
      <c r="G263" s="237"/>
      <c r="H263" s="238"/>
      <c r="I263" s="240"/>
      <c r="J263" s="237"/>
      <c r="K263" s="234"/>
      <c r="L263" s="234"/>
      <c r="M263" s="234"/>
      <c r="N263" s="234"/>
      <c r="O263" s="234"/>
      <c r="P263" s="234"/>
    </row>
    <row r="264" spans="1:16" x14ac:dyDescent="0.25">
      <c r="A264" s="236"/>
      <c r="B264" s="235"/>
      <c r="C264" s="241"/>
      <c r="D264" s="34"/>
      <c r="E264" s="238"/>
      <c r="F264" s="241"/>
      <c r="G264" s="237"/>
      <c r="H264" s="238"/>
      <c r="I264" s="240"/>
      <c r="J264" s="237"/>
      <c r="K264" s="234"/>
      <c r="L264" s="234"/>
      <c r="M264" s="234"/>
      <c r="N264" s="234"/>
      <c r="O264" s="234"/>
      <c r="P264" s="234"/>
    </row>
    <row r="265" spans="1:16" x14ac:dyDescent="0.25">
      <c r="A265" s="236"/>
      <c r="B265" s="235"/>
      <c r="C265" s="241"/>
      <c r="D265" s="34"/>
      <c r="E265" s="238"/>
      <c r="F265" s="241"/>
      <c r="G265" s="237"/>
      <c r="H265" s="238"/>
      <c r="I265" s="240"/>
      <c r="J265" s="237"/>
      <c r="K265" s="234"/>
      <c r="L265" s="234"/>
      <c r="M265" s="234"/>
      <c r="N265" s="234"/>
      <c r="O265" s="234"/>
      <c r="P265" s="234"/>
    </row>
    <row r="266" spans="1:16" x14ac:dyDescent="0.25">
      <c r="A266" s="236"/>
      <c r="B266" s="235"/>
      <c r="C266" s="241"/>
      <c r="D266" s="34"/>
      <c r="E266" s="238"/>
      <c r="F266" s="241"/>
      <c r="G266" s="237"/>
      <c r="H266" s="238"/>
      <c r="I266" s="240"/>
      <c r="J266" s="237"/>
      <c r="K266" s="234"/>
      <c r="L266" s="234"/>
      <c r="M266" s="234"/>
      <c r="N266" s="234"/>
      <c r="O266" s="234"/>
      <c r="P266" s="234"/>
    </row>
    <row r="267" spans="1:16" x14ac:dyDescent="0.25">
      <c r="A267" s="236"/>
      <c r="B267" s="235"/>
      <c r="C267" s="241"/>
      <c r="D267" s="34"/>
      <c r="E267" s="238"/>
      <c r="F267" s="241"/>
      <c r="G267" s="237"/>
      <c r="H267" s="238"/>
      <c r="I267" s="240"/>
      <c r="J267" s="237"/>
      <c r="K267" s="234"/>
      <c r="L267" s="234"/>
      <c r="M267" s="234"/>
      <c r="N267" s="234"/>
      <c r="O267" s="234"/>
      <c r="P267" s="234"/>
    </row>
    <row r="268" spans="1:16" x14ac:dyDescent="0.25">
      <c r="A268" s="236"/>
      <c r="B268" s="224" t="s">
        <v>11</v>
      </c>
      <c r="C268" s="233">
        <f>SUM(C7:C267)</f>
        <v>1867</v>
      </c>
      <c r="D268" s="225">
        <f>SUM(D7:D267)</f>
        <v>177271651</v>
      </c>
      <c r="E268" s="224" t="s">
        <v>11</v>
      </c>
      <c r="F268" s="233">
        <f>SUM(F7:F267)</f>
        <v>365</v>
      </c>
      <c r="G268" s="225">
        <f>SUM(G7:G267)</f>
        <v>38190439</v>
      </c>
      <c r="H268" s="225">
        <f>SUM(H7:H267)</f>
        <v>0</v>
      </c>
      <c r="I268" s="233">
        <f>SUM(I7:I267)</f>
        <v>134173949</v>
      </c>
      <c r="J268" s="5"/>
      <c r="K268" s="234"/>
      <c r="L268" s="234"/>
      <c r="M268" s="234"/>
      <c r="N268" s="234"/>
      <c r="O268" s="234"/>
      <c r="P268" s="234"/>
    </row>
    <row r="269" spans="1:16" x14ac:dyDescent="0.25">
      <c r="A269" s="236"/>
      <c r="B269" s="224"/>
      <c r="C269" s="233"/>
      <c r="D269" s="225"/>
      <c r="E269" s="224"/>
      <c r="F269" s="233"/>
      <c r="G269" s="5"/>
      <c r="H269" s="235"/>
      <c r="I269" s="241"/>
      <c r="J269" s="5"/>
      <c r="K269" s="234"/>
      <c r="L269" s="234"/>
      <c r="M269" s="234"/>
      <c r="N269" s="234"/>
      <c r="O269" s="234"/>
      <c r="P269" s="234"/>
    </row>
    <row r="270" spans="1:16" x14ac:dyDescent="0.25">
      <c r="A270" s="236"/>
      <c r="B270" s="227"/>
      <c r="C270" s="241"/>
      <c r="D270" s="237"/>
      <c r="E270" s="224"/>
      <c r="F270" s="241"/>
      <c r="G270" s="318" t="s">
        <v>12</v>
      </c>
      <c r="H270" s="318"/>
      <c r="I270" s="240"/>
      <c r="J270" s="228">
        <f>SUM(D7:D267)</f>
        <v>177271651</v>
      </c>
      <c r="K270" s="234"/>
      <c r="L270" s="234"/>
      <c r="M270" s="234"/>
      <c r="N270" s="234"/>
      <c r="O270" s="234"/>
      <c r="P270" s="234"/>
    </row>
    <row r="271" spans="1:16" x14ac:dyDescent="0.25">
      <c r="A271" s="226"/>
      <c r="B271" s="235"/>
      <c r="C271" s="241"/>
      <c r="D271" s="237"/>
      <c r="E271" s="238"/>
      <c r="F271" s="241"/>
      <c r="G271" s="318" t="s">
        <v>13</v>
      </c>
      <c r="H271" s="318"/>
      <c r="I271" s="240"/>
      <c r="J271" s="228">
        <f>SUM(G7:G267)</f>
        <v>38190439</v>
      </c>
      <c r="K271" s="234"/>
      <c r="L271" s="234"/>
      <c r="M271" s="234"/>
      <c r="N271" s="234"/>
      <c r="O271" s="234"/>
      <c r="P271" s="234"/>
    </row>
    <row r="272" spans="1:16" x14ac:dyDescent="0.25">
      <c r="A272" s="236"/>
      <c r="B272" s="238"/>
      <c r="C272" s="241"/>
      <c r="D272" s="237"/>
      <c r="E272" s="238"/>
      <c r="F272" s="241"/>
      <c r="G272" s="318" t="s">
        <v>14</v>
      </c>
      <c r="H272" s="318"/>
      <c r="I272" s="41"/>
      <c r="J272" s="230">
        <f>J270-J271</f>
        <v>139081212</v>
      </c>
      <c r="K272" s="234"/>
      <c r="L272" s="234"/>
      <c r="M272" s="234"/>
      <c r="N272" s="234"/>
      <c r="O272" s="234"/>
      <c r="P272" s="234"/>
    </row>
    <row r="273" spans="1:16" x14ac:dyDescent="0.25">
      <c r="A273" s="229"/>
      <c r="B273" s="231"/>
      <c r="C273" s="241"/>
      <c r="D273" s="232"/>
      <c r="E273" s="238"/>
      <c r="F273" s="241"/>
      <c r="G273" s="318" t="s">
        <v>15</v>
      </c>
      <c r="H273" s="318"/>
      <c r="I273" s="240"/>
      <c r="J273" s="228">
        <f>SUM(H7:H267)</f>
        <v>0</v>
      </c>
      <c r="K273" s="234"/>
      <c r="L273" s="234"/>
      <c r="M273" s="234"/>
      <c r="N273" s="234"/>
      <c r="O273" s="234"/>
      <c r="P273" s="234"/>
    </row>
    <row r="274" spans="1:16" x14ac:dyDescent="0.25">
      <c r="A274" s="236"/>
      <c r="B274" s="231"/>
      <c r="C274" s="241"/>
      <c r="D274" s="232"/>
      <c r="E274" s="238"/>
      <c r="F274" s="241"/>
      <c r="G274" s="318" t="s">
        <v>16</v>
      </c>
      <c r="H274" s="318"/>
      <c r="I274" s="240"/>
      <c r="J274" s="228">
        <f>J272+J273</f>
        <v>139081212</v>
      </c>
      <c r="K274" s="234"/>
      <c r="L274" s="234"/>
      <c r="M274" s="234"/>
      <c r="N274" s="234"/>
      <c r="O274" s="234"/>
      <c r="P274" s="234"/>
    </row>
    <row r="275" spans="1:16" x14ac:dyDescent="0.25">
      <c r="A275" s="236"/>
      <c r="B275" s="231"/>
      <c r="C275" s="241"/>
      <c r="D275" s="232"/>
      <c r="E275" s="238"/>
      <c r="F275" s="241"/>
      <c r="G275" s="318" t="s">
        <v>5</v>
      </c>
      <c r="H275" s="318"/>
      <c r="I275" s="240"/>
      <c r="J275" s="228">
        <f>SUM(I7:I267)</f>
        <v>134173949</v>
      </c>
      <c r="K275" s="234"/>
      <c r="L275" s="234"/>
      <c r="M275" s="234"/>
      <c r="N275" s="234"/>
      <c r="O275" s="234"/>
      <c r="P275" s="234"/>
    </row>
    <row r="276" spans="1:16" x14ac:dyDescent="0.25">
      <c r="A276" s="236"/>
      <c r="B276" s="231"/>
      <c r="C276" s="241"/>
      <c r="D276" s="232"/>
      <c r="E276" s="238"/>
      <c r="F276" s="241"/>
      <c r="G276" s="318" t="s">
        <v>32</v>
      </c>
      <c r="H276" s="318"/>
      <c r="I276" s="241" t="str">
        <f>IF(J276&gt;0,"SALDO",IF(J276&lt;0,"PIUTANG",IF(J276=0,"LUNAS")))</f>
        <v>PIUTANG</v>
      </c>
      <c r="J276" s="228">
        <f>J275-J274</f>
        <v>-4907263</v>
      </c>
      <c r="K276" s="234"/>
      <c r="L276" s="234"/>
      <c r="M276" s="234"/>
      <c r="N276" s="234"/>
      <c r="O276" s="234"/>
      <c r="P276" s="234"/>
    </row>
    <row r="277" spans="1:16" x14ac:dyDescent="0.25">
      <c r="A277" s="236"/>
      <c r="K277" s="234"/>
      <c r="L277" s="234"/>
      <c r="M277" s="234"/>
      <c r="N277" s="234"/>
      <c r="O277" s="234"/>
      <c r="P277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76:H276"/>
    <mergeCell ref="G270:H270"/>
    <mergeCell ref="G271:H271"/>
    <mergeCell ref="G272:H272"/>
    <mergeCell ref="G273:H273"/>
    <mergeCell ref="G274:H274"/>
    <mergeCell ref="G275:H27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4" activePane="bottomLeft" state="frozen"/>
      <selection pane="bottomLeft" activeCell="D14" sqref="D1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8"/>
  <sheetViews>
    <sheetView workbookViewId="0">
      <pane ySplit="7" topLeftCell="A14" activePane="bottomLeft" state="frozen"/>
      <selection pane="bottomLeft" activeCell="B26" sqref="B2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2067101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>
        <v>43181</v>
      </c>
      <c r="B23" s="99">
        <v>180157708</v>
      </c>
      <c r="C23" s="100">
        <v>1</v>
      </c>
      <c r="D23" s="34">
        <v>107363</v>
      </c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>
        <v>43184</v>
      </c>
      <c r="B24" s="99">
        <v>180158018</v>
      </c>
      <c r="C24" s="100">
        <v>1</v>
      </c>
      <c r="D24" s="34">
        <v>133788</v>
      </c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98">
        <v>43188</v>
      </c>
      <c r="B25" s="99">
        <v>180158449</v>
      </c>
      <c r="C25" s="100">
        <v>9</v>
      </c>
      <c r="D25" s="34">
        <v>1117288</v>
      </c>
      <c r="E25" s="101"/>
      <c r="F25" s="99"/>
      <c r="G25" s="34"/>
      <c r="H25" s="102"/>
      <c r="I25" s="102"/>
      <c r="J25" s="34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98">
        <v>43191</v>
      </c>
      <c r="B26" s="99">
        <v>180158759</v>
      </c>
      <c r="C26" s="100">
        <v>6</v>
      </c>
      <c r="D26" s="34">
        <v>1019025</v>
      </c>
      <c r="E26" s="101"/>
      <c r="F26" s="99"/>
      <c r="G26" s="34"/>
      <c r="H26" s="102"/>
      <c r="I26" s="102"/>
      <c r="J26" s="34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x14ac:dyDescent="0.25">
      <c r="A29" s="4"/>
      <c r="B29" s="3"/>
      <c r="C29" s="40"/>
      <c r="D29" s="6"/>
      <c r="E29" s="7"/>
      <c r="F29" s="3"/>
      <c r="G29" s="6"/>
      <c r="H29" s="39"/>
      <c r="I29" s="39"/>
      <c r="J29" s="6"/>
      <c r="M29" s="37"/>
    </row>
    <row r="30" spans="1:17" x14ac:dyDescent="0.25">
      <c r="A30" s="4"/>
      <c r="B30" s="8" t="s">
        <v>11</v>
      </c>
      <c r="C30" s="77">
        <f>SUM(C8:C29)</f>
        <v>86</v>
      </c>
      <c r="D30" s="9"/>
      <c r="E30" s="8" t="s">
        <v>11</v>
      </c>
      <c r="F30" s="8">
        <f>SUM(F8:F29)</f>
        <v>18</v>
      </c>
      <c r="G30" s="5"/>
      <c r="H30" s="40"/>
      <c r="I30" s="40"/>
      <c r="J30" s="5"/>
      <c r="M30" s="37"/>
    </row>
    <row r="31" spans="1:17" x14ac:dyDescent="0.25">
      <c r="A31" s="4"/>
      <c r="B31" s="8"/>
      <c r="C31" s="77"/>
      <c r="D31" s="9"/>
      <c r="E31" s="8"/>
      <c r="F31" s="8"/>
      <c r="G31" s="32"/>
      <c r="H31" s="52"/>
      <c r="I31" s="40"/>
      <c r="J31" s="5"/>
      <c r="M31" s="37"/>
    </row>
    <row r="32" spans="1:17" x14ac:dyDescent="0.25">
      <c r="A32" s="10"/>
      <c r="B32" s="11"/>
      <c r="C32" s="40"/>
      <c r="D32" s="6"/>
      <c r="E32" s="8"/>
      <c r="F32" s="3"/>
      <c r="G32" s="318" t="s">
        <v>12</v>
      </c>
      <c r="H32" s="318"/>
      <c r="I32" s="39"/>
      <c r="J32" s="13">
        <f>SUM(D8:D29)</f>
        <v>9949542</v>
      </c>
      <c r="M32" s="37"/>
    </row>
    <row r="33" spans="1:13" x14ac:dyDescent="0.25">
      <c r="A33" s="4"/>
      <c r="B33" s="3"/>
      <c r="C33" s="40"/>
      <c r="D33" s="6"/>
      <c r="E33" s="7"/>
      <c r="F33" s="3"/>
      <c r="G33" s="318" t="s">
        <v>13</v>
      </c>
      <c r="H33" s="318"/>
      <c r="I33" s="39"/>
      <c r="J33" s="13">
        <f>SUM(G8:G29)</f>
        <v>1894638</v>
      </c>
      <c r="M33" s="37"/>
    </row>
    <row r="34" spans="1:13" x14ac:dyDescent="0.25">
      <c r="A34" s="14"/>
      <c r="B34" s="7"/>
      <c r="C34" s="40"/>
      <c r="D34" s="6"/>
      <c r="E34" s="7"/>
      <c r="F34" s="3"/>
      <c r="G34" s="318" t="s">
        <v>14</v>
      </c>
      <c r="H34" s="318"/>
      <c r="I34" s="41"/>
      <c r="J34" s="15">
        <f>J32-J33</f>
        <v>8054904</v>
      </c>
      <c r="M34" s="37"/>
    </row>
    <row r="35" spans="1:13" x14ac:dyDescent="0.25">
      <c r="A35" s="4"/>
      <c r="B35" s="16"/>
      <c r="C35" s="40"/>
      <c r="D35" s="17"/>
      <c r="E35" s="7"/>
      <c r="F35" s="3"/>
      <c r="G35" s="318" t="s">
        <v>15</v>
      </c>
      <c r="H35" s="318"/>
      <c r="I35" s="39"/>
      <c r="J35" s="13">
        <f>SUM(H8:H30)</f>
        <v>0</v>
      </c>
      <c r="M35" s="37"/>
    </row>
    <row r="36" spans="1:13" x14ac:dyDescent="0.25">
      <c r="A36" s="4"/>
      <c r="B36" s="16"/>
      <c r="C36" s="40"/>
      <c r="D36" s="17"/>
      <c r="E36" s="7"/>
      <c r="F36" s="3"/>
      <c r="G36" s="318" t="s">
        <v>16</v>
      </c>
      <c r="H36" s="318"/>
      <c r="I36" s="39"/>
      <c r="J36" s="13">
        <f>J34+J35</f>
        <v>8054904</v>
      </c>
      <c r="M36" s="37"/>
    </row>
    <row r="37" spans="1:13" x14ac:dyDescent="0.25">
      <c r="A37" s="4"/>
      <c r="B37" s="16"/>
      <c r="C37" s="40"/>
      <c r="D37" s="17"/>
      <c r="E37" s="7"/>
      <c r="F37" s="3"/>
      <c r="G37" s="318" t="s">
        <v>5</v>
      </c>
      <c r="H37" s="318"/>
      <c r="I37" s="39"/>
      <c r="J37" s="13">
        <f>SUM(I8:I30)</f>
        <v>5987803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-2067101</v>
      </c>
      <c r="M3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11" activePane="bottomLeft" state="frozen"/>
      <selection pane="bottomLeft" activeCell="I17" sqref="I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3652300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98">
        <v>43183</v>
      </c>
      <c r="B14" s="99">
        <v>180157905</v>
      </c>
      <c r="C14" s="254">
        <v>41</v>
      </c>
      <c r="D14" s="34">
        <v>4288550</v>
      </c>
      <c r="E14" s="101">
        <v>180041337</v>
      </c>
      <c r="F14" s="99">
        <v>6</v>
      </c>
      <c r="G14" s="34">
        <v>639275</v>
      </c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189</v>
      </c>
      <c r="D16" s="9"/>
      <c r="E16" s="8" t="s">
        <v>11</v>
      </c>
      <c r="F16" s="8">
        <f>SUM(F8:F15)</f>
        <v>27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21001226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3223926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17777300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17777300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14125000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-3652300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2018-04-02T11:33:49Z</dcterms:modified>
</cp:coreProperties>
</file>