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drawings/drawing33.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20.xml" ContentType="application/vnd.openxmlformats-officedocument.drawing+xml"/>
  <Override PartName="/xl/drawings/drawing31.xml" ContentType="application/vnd.openxmlformats-officedocument.drawing+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drawings/drawing32.xml" ContentType="application/vnd.openxmlformats-officedocument.drawing+xml"/>
  <Override PartName="/xl/drawings/drawing12.xml" ContentType="application/vnd.openxmlformats-officedocument.drawing+xml"/>
  <Override PartName="/xl/drawings/drawing21.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30" windowWidth="19875" windowHeight="7710"/>
  </bookViews>
  <sheets>
    <sheet name="laporan penilaian" sheetId="1" r:id="rId1"/>
    <sheet name="lapoean absensi" sheetId="3" r:id="rId2"/>
    <sheet name="eru hadi" sheetId="36" r:id="rId3"/>
    <sheet name="aris supariatnya" sheetId="38" r:id="rId4"/>
    <sheet name="adi damar" sheetId="15" r:id="rId5"/>
    <sheet name="ahmad supandi" sheetId="16" r:id="rId6"/>
    <sheet name="agus rohaendi" sheetId="9" r:id="rId7"/>
    <sheet name="dani darmahan" sheetId="8" r:id="rId8"/>
    <sheet name="apep apriadin" sheetId="12" r:id="rId9"/>
    <sheet name="deden rizal" sheetId="10" r:id="rId10"/>
    <sheet name="prananta maulana" sheetId="11" r:id="rId11"/>
    <sheet name="denis" sheetId="13" r:id="rId12"/>
    <sheet name="roni setiadi" sheetId="7" r:id="rId13"/>
    <sheet name="aliva greata" sheetId="6" r:id="rId14"/>
    <sheet name="reliska fitriyani" sheetId="5" r:id="rId15"/>
    <sheet name="fandi ihsan" sheetId="33" r:id="rId16"/>
    <sheet name="gugun gunawan" sheetId="39" r:id="rId17"/>
    <sheet name="andi haeruman" sheetId="20" r:id="rId18"/>
    <sheet name="muhammad sukma" sheetId="18" r:id="rId19"/>
    <sheet name="dedi septian" sheetId="29" r:id="rId20"/>
    <sheet name="asep rohimat" sheetId="21" r:id="rId21"/>
    <sheet name="zaenal mustopa" sheetId="19" r:id="rId22"/>
    <sheet name="fitria sutriani" sheetId="17" r:id="rId23"/>
    <sheet name="nur indah sari" sheetId="30" r:id="rId24"/>
    <sheet name="achmad roby c" sheetId="31" r:id="rId25"/>
    <sheet name="imam maulana" sheetId="28" r:id="rId26"/>
    <sheet name="suherman" sheetId="27" r:id="rId27"/>
    <sheet name="febby olivia" sheetId="32" r:id="rId28"/>
    <sheet name="dewi rosdiana" sheetId="4" r:id="rId29"/>
    <sheet name="ridho ilahi" sheetId="34" r:id="rId30"/>
    <sheet name="ervina monika" sheetId="25" r:id="rId31"/>
    <sheet name="kiki sr rejeki" sheetId="26" r:id="rId32"/>
    <sheet name="bagus abdulrohman" sheetId="24" r:id="rId33"/>
    <sheet name="lukmanul hakim" sheetId="35" r:id="rId34"/>
    <sheet name="farid nugraha" sheetId="23" r:id="rId35"/>
    <sheet name="radika permadita" sheetId="22" r:id="rId36"/>
    <sheet name="keterangan untuk staff" sheetId="14" r:id="rId37"/>
    <sheet name="keterangan untuk manajemen" sheetId="37" r:id="rId38"/>
  </sheets>
  <calcPr calcId="125725"/>
</workbook>
</file>

<file path=xl/calcChain.xml><?xml version="1.0" encoding="utf-8"?>
<calcChain xmlns="http://schemas.openxmlformats.org/spreadsheetml/2006/main">
  <c r="D31" i="39"/>
  <c r="E31" s="1"/>
  <c r="E30"/>
  <c r="E29"/>
  <c r="E28"/>
  <c r="E27"/>
  <c r="E26"/>
  <c r="E25"/>
  <c r="E24"/>
  <c r="E23"/>
  <c r="D31" i="38"/>
  <c r="E31" s="1"/>
  <c r="E30"/>
  <c r="E29"/>
  <c r="E28"/>
  <c r="E27"/>
  <c r="E26"/>
  <c r="E25"/>
  <c r="E24"/>
  <c r="E23"/>
  <c r="D31" i="36" l="1"/>
  <c r="E31" s="1"/>
  <c r="E30"/>
  <c r="E29"/>
  <c r="E28"/>
  <c r="E27"/>
  <c r="E26"/>
  <c r="E25"/>
  <c r="E24"/>
  <c r="E23"/>
  <c r="D31" i="35"/>
  <c r="E31" s="1"/>
  <c r="E30"/>
  <c r="E29"/>
  <c r="E28"/>
  <c r="E27"/>
  <c r="E26"/>
  <c r="E25"/>
  <c r="E24"/>
  <c r="E23"/>
  <c r="D31" i="34"/>
  <c r="E31" s="1"/>
  <c r="E30"/>
  <c r="E29"/>
  <c r="E28"/>
  <c r="E27"/>
  <c r="E26"/>
  <c r="E25"/>
  <c r="E24"/>
  <c r="E23"/>
  <c r="E31" i="33"/>
  <c r="D31"/>
  <c r="E30"/>
  <c r="E29"/>
  <c r="E28"/>
  <c r="E27"/>
  <c r="E26"/>
  <c r="E25"/>
  <c r="E24"/>
  <c r="E23"/>
  <c r="D31" i="32"/>
  <c r="E31" s="1"/>
  <c r="E30"/>
  <c r="E29"/>
  <c r="E28"/>
  <c r="E27"/>
  <c r="E26"/>
  <c r="E25"/>
  <c r="E24"/>
  <c r="E23"/>
  <c r="D31" i="31"/>
  <c r="E31" s="1"/>
  <c r="E30"/>
  <c r="E29"/>
  <c r="E28"/>
  <c r="E27"/>
  <c r="E26"/>
  <c r="E25"/>
  <c r="E24"/>
  <c r="E23"/>
  <c r="D31" i="30" l="1"/>
  <c r="C31"/>
  <c r="E30" s="1"/>
  <c r="E29"/>
  <c r="E27"/>
  <c r="E25"/>
  <c r="E23"/>
  <c r="D31" i="29"/>
  <c r="C31"/>
  <c r="E30"/>
  <c r="E29"/>
  <c r="E28"/>
  <c r="E27"/>
  <c r="E26"/>
  <c r="E25"/>
  <c r="E24"/>
  <c r="E23"/>
  <c r="E24" i="30" l="1"/>
  <c r="E26"/>
  <c r="E28"/>
  <c r="D31" i="28" l="1"/>
  <c r="E31" s="1"/>
  <c r="C31"/>
  <c r="E30"/>
  <c r="E29"/>
  <c r="E28"/>
  <c r="E27"/>
  <c r="E26"/>
  <c r="E25"/>
  <c r="E24"/>
  <c r="E23"/>
  <c r="D31" i="27"/>
  <c r="E31" s="1"/>
  <c r="C31"/>
  <c r="E30"/>
  <c r="E29"/>
  <c r="E28"/>
  <c r="E27"/>
  <c r="E26"/>
  <c r="E25"/>
  <c r="E24"/>
  <c r="E23"/>
  <c r="D31" i="26" l="1"/>
  <c r="E31" s="1"/>
  <c r="E30"/>
  <c r="E29"/>
  <c r="E28"/>
  <c r="E27"/>
  <c r="E26"/>
  <c r="E25"/>
  <c r="E24"/>
  <c r="E23"/>
  <c r="D31" i="25"/>
  <c r="E31" s="1"/>
  <c r="E30"/>
  <c r="E29"/>
  <c r="E28"/>
  <c r="E27"/>
  <c r="E26"/>
  <c r="E25"/>
  <c r="E24"/>
  <c r="E23"/>
  <c r="D31" i="24" l="1"/>
  <c r="E31" s="1"/>
  <c r="C31"/>
  <c r="E30"/>
  <c r="E29"/>
  <c r="E28"/>
  <c r="E27"/>
  <c r="E26"/>
  <c r="E25"/>
  <c r="E24"/>
  <c r="E23"/>
  <c r="D31" i="23" l="1"/>
  <c r="E31" s="1"/>
  <c r="E30"/>
  <c r="E29"/>
  <c r="E28"/>
  <c r="E27"/>
  <c r="E26"/>
  <c r="E25"/>
  <c r="E24"/>
  <c r="E23"/>
  <c r="D31" i="22"/>
  <c r="E31" s="1"/>
  <c r="E30"/>
  <c r="E29"/>
  <c r="E28"/>
  <c r="E27"/>
  <c r="E26"/>
  <c r="E25"/>
  <c r="E24"/>
  <c r="E23"/>
  <c r="D31" i="21" l="1"/>
  <c r="E31" s="1"/>
  <c r="C31"/>
  <c r="E30"/>
  <c r="E29"/>
  <c r="E28"/>
  <c r="E27"/>
  <c r="E26"/>
  <c r="E25"/>
  <c r="E24"/>
  <c r="E23"/>
  <c r="D31" i="20"/>
  <c r="E31" s="1"/>
  <c r="C31"/>
  <c r="E30"/>
  <c r="E29"/>
  <c r="E28"/>
  <c r="E27"/>
  <c r="E26"/>
  <c r="E25"/>
  <c r="E24"/>
  <c r="E23"/>
  <c r="D31" i="19"/>
  <c r="C31"/>
  <c r="E30" s="1"/>
  <c r="E29"/>
  <c r="E27"/>
  <c r="E25"/>
  <c r="E23"/>
  <c r="D31" i="18"/>
  <c r="E31" s="1"/>
  <c r="C31"/>
  <c r="E30"/>
  <c r="E29"/>
  <c r="E28"/>
  <c r="E27"/>
  <c r="E26"/>
  <c r="E25"/>
  <c r="E24"/>
  <c r="E23"/>
  <c r="D31" i="17"/>
  <c r="C31"/>
  <c r="E30" s="1"/>
  <c r="E29"/>
  <c r="E27"/>
  <c r="E25"/>
  <c r="E23"/>
  <c r="E31" i="19" l="1"/>
  <c r="E24"/>
  <c r="E26"/>
  <c r="E28"/>
  <c r="E31" i="17"/>
  <c r="E24"/>
  <c r="E26"/>
  <c r="E28"/>
  <c r="D31" i="16"/>
  <c r="E31" s="1"/>
  <c r="E30"/>
  <c r="E29"/>
  <c r="E28"/>
  <c r="E27"/>
  <c r="E26"/>
  <c r="E25"/>
  <c r="E24"/>
  <c r="E23"/>
  <c r="E31" i="15"/>
  <c r="D31"/>
  <c r="E30"/>
  <c r="E29"/>
  <c r="E28"/>
  <c r="E27"/>
  <c r="E26"/>
  <c r="E25"/>
  <c r="E24"/>
  <c r="E23"/>
  <c r="D31" i="13" l="1"/>
  <c r="C31"/>
  <c r="E30" s="1"/>
  <c r="E29"/>
  <c r="E27"/>
  <c r="E25"/>
  <c r="E23"/>
  <c r="D31" i="12"/>
  <c r="E31" s="1"/>
  <c r="C31"/>
  <c r="E30"/>
  <c r="E29"/>
  <c r="E28"/>
  <c r="E27"/>
  <c r="E26"/>
  <c r="E25"/>
  <c r="E24"/>
  <c r="E23"/>
  <c r="D31" i="11"/>
  <c r="E31" s="1"/>
  <c r="C31"/>
  <c r="E30"/>
  <c r="E29"/>
  <c r="E28"/>
  <c r="E27"/>
  <c r="E26"/>
  <c r="E25"/>
  <c r="E24"/>
  <c r="E23"/>
  <c r="D31" i="10"/>
  <c r="E31" s="1"/>
  <c r="C31"/>
  <c r="E30"/>
  <c r="E29"/>
  <c r="E28"/>
  <c r="E27"/>
  <c r="E26"/>
  <c r="E25"/>
  <c r="E24"/>
  <c r="E23"/>
  <c r="D31" i="9"/>
  <c r="C31"/>
  <c r="E30" s="1"/>
  <c r="E29"/>
  <c r="E27"/>
  <c r="E25"/>
  <c r="E23"/>
  <c r="D31" i="8"/>
  <c r="E31" s="1"/>
  <c r="C31"/>
  <c r="E30" s="1"/>
  <c r="E29"/>
  <c r="E27"/>
  <c r="E26"/>
  <c r="E25"/>
  <c r="E24"/>
  <c r="E23"/>
  <c r="D31" i="7"/>
  <c r="E31" s="1"/>
  <c r="C31"/>
  <c r="E30"/>
  <c r="E29"/>
  <c r="E28"/>
  <c r="E27"/>
  <c r="E26"/>
  <c r="E25"/>
  <c r="E24"/>
  <c r="E23"/>
  <c r="F31" i="6"/>
  <c r="D31"/>
  <c r="C31"/>
  <c r="E30" s="1"/>
  <c r="E29"/>
  <c r="E27"/>
  <c r="E25"/>
  <c r="E23"/>
  <c r="D31" i="5"/>
  <c r="C31"/>
  <c r="E30" s="1"/>
  <c r="E29"/>
  <c r="E27"/>
  <c r="E25"/>
  <c r="E23"/>
  <c r="E31" i="13" l="1"/>
  <c r="E24"/>
  <c r="E26"/>
  <c r="E28"/>
  <c r="E31" i="9"/>
  <c r="E24"/>
  <c r="E26"/>
  <c r="E28"/>
  <c r="E28" i="8"/>
  <c r="E31" i="6"/>
  <c r="E24"/>
  <c r="E26"/>
  <c r="E28"/>
  <c r="E31" i="5"/>
  <c r="E24"/>
  <c r="E26"/>
  <c r="E28"/>
  <c r="D31" i="4" l="1"/>
  <c r="C31"/>
  <c r="E31" s="1"/>
  <c r="E30"/>
  <c r="E29"/>
  <c r="E28"/>
  <c r="E27"/>
  <c r="E26"/>
  <c r="E25"/>
  <c r="E24"/>
  <c r="E23"/>
  <c r="I5" i="1" l="1"/>
  <c r="J5"/>
  <c r="K5"/>
  <c r="L5"/>
  <c r="M5"/>
  <c r="N5"/>
  <c r="O5"/>
  <c r="P5"/>
  <c r="H5"/>
  <c r="AS7" i="3"/>
  <c r="AR7"/>
  <c r="AQ7"/>
  <c r="AP7"/>
  <c r="AO7"/>
  <c r="AN7"/>
  <c r="AM7"/>
  <c r="AL7"/>
  <c r="AK7"/>
  <c r="AJ7"/>
  <c r="C7"/>
  <c r="I7" i="1" l="1"/>
  <c r="K7"/>
  <c r="M7"/>
  <c r="O7"/>
  <c r="I9"/>
  <c r="K9"/>
  <c r="M9"/>
  <c r="O9"/>
  <c r="I11"/>
  <c r="K11"/>
  <c r="M11"/>
  <c r="O11"/>
  <c r="I15"/>
  <c r="K15"/>
  <c r="M15"/>
  <c r="O15"/>
  <c r="I17"/>
  <c r="K17"/>
  <c r="M17"/>
  <c r="O17"/>
  <c r="I19"/>
  <c r="K19"/>
  <c r="M19"/>
  <c r="O19"/>
  <c r="I21"/>
  <c r="K21"/>
  <c r="M21"/>
  <c r="O21"/>
  <c r="I23"/>
  <c r="K23"/>
  <c r="M23"/>
  <c r="O23"/>
  <c r="I25"/>
  <c r="K25"/>
  <c r="M25"/>
  <c r="O25"/>
  <c r="I27"/>
  <c r="K27"/>
  <c r="M27"/>
  <c r="O27"/>
  <c r="I29"/>
  <c r="K29"/>
  <c r="M29"/>
  <c r="O29"/>
  <c r="I31"/>
  <c r="K31"/>
  <c r="M31"/>
  <c r="O31"/>
  <c r="I33"/>
  <c r="K33"/>
  <c r="M33"/>
  <c r="O33"/>
  <c r="I35"/>
  <c r="K35"/>
  <c r="M35"/>
  <c r="O35"/>
  <c r="I37"/>
  <c r="K37"/>
  <c r="M37"/>
  <c r="O37"/>
  <c r="AS30" i="3"/>
  <c r="P28" i="1" s="1"/>
  <c r="AR30" i="3"/>
  <c r="O28" i="1" s="1"/>
  <c r="AQ30" i="3"/>
  <c r="N28" i="1" s="1"/>
  <c r="AP30" i="3"/>
  <c r="M28" i="1" s="1"/>
  <c r="AO30" i="3"/>
  <c r="L28" i="1" s="1"/>
  <c r="AN30" i="3"/>
  <c r="K28" i="1" s="1"/>
  <c r="AM30" i="3"/>
  <c r="J28" i="1" s="1"/>
  <c r="AL30" i="3"/>
  <c r="I28" i="1" s="1"/>
  <c r="AK30" i="3"/>
  <c r="H28" i="1" s="1"/>
  <c r="AJ30" i="3"/>
  <c r="AS29"/>
  <c r="P27" i="1" s="1"/>
  <c r="AR29" i="3"/>
  <c r="AQ29"/>
  <c r="N27" i="1" s="1"/>
  <c r="AP29" i="3"/>
  <c r="AO29"/>
  <c r="L27" i="1" s="1"/>
  <c r="AN29" i="3"/>
  <c r="AM29"/>
  <c r="J27" i="1" s="1"/>
  <c r="AL29" i="3"/>
  <c r="AK29"/>
  <c r="H27" i="1" s="1"/>
  <c r="AJ29" i="3"/>
  <c r="AS32"/>
  <c r="P30" i="1" s="1"/>
  <c r="AR32" i="3"/>
  <c r="O30" i="1" s="1"/>
  <c r="AQ32" i="3"/>
  <c r="N30" i="1" s="1"/>
  <c r="AP32" i="3"/>
  <c r="M30" i="1" s="1"/>
  <c r="AO32" i="3"/>
  <c r="L30" i="1" s="1"/>
  <c r="AN32" i="3"/>
  <c r="K30" i="1" s="1"/>
  <c r="AM32" i="3"/>
  <c r="J30" i="1" s="1"/>
  <c r="AL32" i="3"/>
  <c r="I30" i="1" s="1"/>
  <c r="AK32" i="3"/>
  <c r="H30" i="1" s="1"/>
  <c r="AJ32" i="3"/>
  <c r="AS21"/>
  <c r="P19" i="1" s="1"/>
  <c r="AR21" i="3"/>
  <c r="AQ21"/>
  <c r="N19" i="1" s="1"/>
  <c r="AP21" i="3"/>
  <c r="AO21"/>
  <c r="L19" i="1" s="1"/>
  <c r="AN21" i="3"/>
  <c r="AM21"/>
  <c r="J19" i="1" s="1"/>
  <c r="AL21" i="3"/>
  <c r="AK21"/>
  <c r="H19" i="1" s="1"/>
  <c r="AJ21" i="3"/>
  <c r="AS20"/>
  <c r="P18" i="1" s="1"/>
  <c r="AR20" i="3"/>
  <c r="O18" i="1" s="1"/>
  <c r="AQ20" i="3"/>
  <c r="N18" i="1" s="1"/>
  <c r="AP20" i="3"/>
  <c r="M18" i="1" s="1"/>
  <c r="AO20" i="3"/>
  <c r="L18" i="1" s="1"/>
  <c r="AN20" i="3"/>
  <c r="K18" i="1" s="1"/>
  <c r="AM20" i="3"/>
  <c r="J18" i="1" s="1"/>
  <c r="AL20" i="3"/>
  <c r="I18" i="1" s="1"/>
  <c r="AK20" i="3"/>
  <c r="H18" i="1" s="1"/>
  <c r="AJ20" i="3"/>
  <c r="AS39"/>
  <c r="P37" i="1" s="1"/>
  <c r="AR39" i="3"/>
  <c r="AQ39"/>
  <c r="N37" i="1" s="1"/>
  <c r="AP39" i="3"/>
  <c r="AO39"/>
  <c r="L37" i="1" s="1"/>
  <c r="AN39" i="3"/>
  <c r="AM39"/>
  <c r="J37" i="1" s="1"/>
  <c r="AL39" i="3"/>
  <c r="AK39"/>
  <c r="H37" i="1" s="1"/>
  <c r="AJ39" i="3"/>
  <c r="AS40"/>
  <c r="P38" i="1" s="1"/>
  <c r="AR40" i="3"/>
  <c r="O38" i="1" s="1"/>
  <c r="AQ40" i="3"/>
  <c r="N38" i="1" s="1"/>
  <c r="AP40" i="3"/>
  <c r="M38" i="1" s="1"/>
  <c r="AO40" i="3"/>
  <c r="L38" i="1" s="1"/>
  <c r="AN40" i="3"/>
  <c r="K38" i="1" s="1"/>
  <c r="AM40" i="3"/>
  <c r="J38" i="1" s="1"/>
  <c r="AL40" i="3"/>
  <c r="I38" i="1" s="1"/>
  <c r="AK40" i="3"/>
  <c r="H38" i="1" s="1"/>
  <c r="AJ40" i="3"/>
  <c r="AS36"/>
  <c r="P34" i="1" s="1"/>
  <c r="AR36" i="3"/>
  <c r="O34" i="1" s="1"/>
  <c r="AQ36" i="3"/>
  <c r="N34" i="1" s="1"/>
  <c r="AP36" i="3"/>
  <c r="M34" i="1" s="1"/>
  <c r="AO36" i="3"/>
  <c r="L34" i="1" s="1"/>
  <c r="AN36" i="3"/>
  <c r="K34" i="1" s="1"/>
  <c r="AM36" i="3"/>
  <c r="J34" i="1" s="1"/>
  <c r="AL36" i="3"/>
  <c r="I34" i="1" s="1"/>
  <c r="AK36" i="3"/>
  <c r="H34" i="1" s="1"/>
  <c r="AJ36" i="3"/>
  <c r="AS35"/>
  <c r="P33" i="1" s="1"/>
  <c r="AR35" i="3"/>
  <c r="AQ35"/>
  <c r="N33" i="1" s="1"/>
  <c r="AP35" i="3"/>
  <c r="AO35"/>
  <c r="L33" i="1" s="1"/>
  <c r="AN35" i="3"/>
  <c r="AM35"/>
  <c r="J33" i="1" s="1"/>
  <c r="AL35" i="3"/>
  <c r="AK35"/>
  <c r="H33" i="1" s="1"/>
  <c r="AJ35" i="3"/>
  <c r="AS38"/>
  <c r="P36" i="1" s="1"/>
  <c r="AR38" i="3"/>
  <c r="O36" i="1" s="1"/>
  <c r="AQ38" i="3"/>
  <c r="N36" i="1" s="1"/>
  <c r="AP38" i="3"/>
  <c r="M36" i="1" s="1"/>
  <c r="AO38" i="3"/>
  <c r="L36" i="1" s="1"/>
  <c r="AN38" i="3"/>
  <c r="K36" i="1" s="1"/>
  <c r="AM38" i="3"/>
  <c r="J36" i="1" s="1"/>
  <c r="AL38" i="3"/>
  <c r="I36" i="1" s="1"/>
  <c r="AK38" i="3"/>
  <c r="H36" i="1" s="1"/>
  <c r="AJ38" i="3"/>
  <c r="AS34"/>
  <c r="P32" i="1" s="1"/>
  <c r="AR34" i="3"/>
  <c r="O32" i="1" s="1"/>
  <c r="AQ34" i="3"/>
  <c r="N32" i="1" s="1"/>
  <c r="AP34" i="3"/>
  <c r="M32" i="1" s="1"/>
  <c r="AO34" i="3"/>
  <c r="L32" i="1" s="1"/>
  <c r="AN34" i="3"/>
  <c r="K32" i="1" s="1"/>
  <c r="AM34" i="3"/>
  <c r="J32" i="1" s="1"/>
  <c r="AL34" i="3"/>
  <c r="I32" i="1" s="1"/>
  <c r="AK34" i="3"/>
  <c r="H32" i="1" s="1"/>
  <c r="AJ34" i="3"/>
  <c r="AS10"/>
  <c r="P8" i="1" s="1"/>
  <c r="AR10" i="3"/>
  <c r="O8" i="1" s="1"/>
  <c r="AQ10" i="3"/>
  <c r="N8" i="1" s="1"/>
  <c r="AP10" i="3"/>
  <c r="M8" i="1" s="1"/>
  <c r="AO10" i="3"/>
  <c r="L8" i="1" s="1"/>
  <c r="AN10" i="3"/>
  <c r="K8" i="1" s="1"/>
  <c r="AM10" i="3"/>
  <c r="J8" i="1" s="1"/>
  <c r="AL10" i="3"/>
  <c r="I8" i="1" s="1"/>
  <c r="AK10" i="3"/>
  <c r="H8" i="1" s="1"/>
  <c r="AJ10" i="3"/>
  <c r="AS9"/>
  <c r="P7" i="1" s="1"/>
  <c r="AR9" i="3"/>
  <c r="AQ9"/>
  <c r="N7" i="1" s="1"/>
  <c r="AP9" i="3"/>
  <c r="AO9"/>
  <c r="L7" i="1" s="1"/>
  <c r="AN9" i="3"/>
  <c r="AM9"/>
  <c r="J7" i="1" s="1"/>
  <c r="AL9" i="3"/>
  <c r="AK9"/>
  <c r="H7" i="1" s="1"/>
  <c r="AJ9" i="3"/>
  <c r="AS8"/>
  <c r="P6" i="1" s="1"/>
  <c r="AR8" i="3"/>
  <c r="O6" i="1" s="1"/>
  <c r="AQ8" i="3"/>
  <c r="N6" i="1" s="1"/>
  <c r="AP8" i="3"/>
  <c r="M6" i="1" s="1"/>
  <c r="AO8" i="3"/>
  <c r="L6" i="1" s="1"/>
  <c r="AN8" i="3"/>
  <c r="K6" i="1" s="1"/>
  <c r="AM8" i="3"/>
  <c r="J6" i="1" s="1"/>
  <c r="AL8" i="3"/>
  <c r="I6" i="1" s="1"/>
  <c r="AK8" i="3"/>
  <c r="H6" i="1" s="1"/>
  <c r="AJ8" i="3"/>
  <c r="AS37"/>
  <c r="P35" i="1" s="1"/>
  <c r="AR37" i="3"/>
  <c r="AQ37"/>
  <c r="N35" i="1" s="1"/>
  <c r="AP37" i="3"/>
  <c r="AO37"/>
  <c r="L35" i="1" s="1"/>
  <c r="AN37" i="3"/>
  <c r="AM37"/>
  <c r="J35" i="1" s="1"/>
  <c r="AL37" i="3"/>
  <c r="AK37"/>
  <c r="H35" i="1" s="1"/>
  <c r="AJ37" i="3"/>
  <c r="AS31"/>
  <c r="P29" i="1" s="1"/>
  <c r="AR31" i="3"/>
  <c r="AQ31"/>
  <c r="N29" i="1" s="1"/>
  <c r="AP31" i="3"/>
  <c r="AO31"/>
  <c r="L29" i="1" s="1"/>
  <c r="AN31" i="3"/>
  <c r="AM31"/>
  <c r="J29" i="1" s="1"/>
  <c r="AL31" i="3"/>
  <c r="AK31"/>
  <c r="H29" i="1" s="1"/>
  <c r="AJ31" i="3"/>
  <c r="AS33"/>
  <c r="P31" i="1" s="1"/>
  <c r="AR33" i="3"/>
  <c r="AQ33"/>
  <c r="N31" i="1" s="1"/>
  <c r="AP33" i="3"/>
  <c r="AO33"/>
  <c r="L31" i="1" s="1"/>
  <c r="AN33" i="3"/>
  <c r="AM33"/>
  <c r="J31" i="1" s="1"/>
  <c r="AL33" i="3"/>
  <c r="AK33"/>
  <c r="H31" i="1" s="1"/>
  <c r="AJ33" i="3"/>
  <c r="AS24"/>
  <c r="P22" i="1" s="1"/>
  <c r="AR24" i="3"/>
  <c r="O22" i="1" s="1"/>
  <c r="AQ24" i="3"/>
  <c r="N22" i="1" s="1"/>
  <c r="AP24" i="3"/>
  <c r="M22" i="1" s="1"/>
  <c r="AO24" i="3"/>
  <c r="L22" i="1" s="1"/>
  <c r="AN24" i="3"/>
  <c r="K22" i="1" s="1"/>
  <c r="AM24" i="3"/>
  <c r="J22" i="1" s="1"/>
  <c r="AL24" i="3"/>
  <c r="I22" i="1" s="1"/>
  <c r="AK24" i="3"/>
  <c r="H22" i="1" s="1"/>
  <c r="AJ24" i="3"/>
  <c r="AS23"/>
  <c r="P21" i="1" s="1"/>
  <c r="AR23" i="3"/>
  <c r="AQ23"/>
  <c r="N21" i="1" s="1"/>
  <c r="AP23" i="3"/>
  <c r="AO23"/>
  <c r="L21" i="1" s="1"/>
  <c r="AN23" i="3"/>
  <c r="AM23"/>
  <c r="J21" i="1" s="1"/>
  <c r="AL23" i="3"/>
  <c r="AK23"/>
  <c r="H21" i="1" s="1"/>
  <c r="AJ23" i="3"/>
  <c r="AS28"/>
  <c r="P26" i="1" s="1"/>
  <c r="AR28" i="3"/>
  <c r="O26" i="1" s="1"/>
  <c r="AQ28" i="3"/>
  <c r="N26" i="1" s="1"/>
  <c r="AP28" i="3"/>
  <c r="M26" i="1" s="1"/>
  <c r="AO28" i="3"/>
  <c r="L26" i="1" s="1"/>
  <c r="AN28" i="3"/>
  <c r="K26" i="1" s="1"/>
  <c r="AM28" i="3"/>
  <c r="J26" i="1" s="1"/>
  <c r="AL28" i="3"/>
  <c r="I26" i="1" s="1"/>
  <c r="AK28" i="3"/>
  <c r="H26" i="1" s="1"/>
  <c r="AJ28" i="3"/>
  <c r="AS27"/>
  <c r="P25" i="1" s="1"/>
  <c r="AR27" i="3"/>
  <c r="AQ27"/>
  <c r="N25" i="1" s="1"/>
  <c r="AP27" i="3"/>
  <c r="AO27"/>
  <c r="L25" i="1" s="1"/>
  <c r="AN27" i="3"/>
  <c r="AM27"/>
  <c r="J25" i="1" s="1"/>
  <c r="AL27" i="3"/>
  <c r="AK27"/>
  <c r="H25" i="1" s="1"/>
  <c r="AJ27" i="3"/>
  <c r="AS26"/>
  <c r="P24" i="1" s="1"/>
  <c r="AR26" i="3"/>
  <c r="O24" i="1" s="1"/>
  <c r="AQ26" i="3"/>
  <c r="N24" i="1" s="1"/>
  <c r="AP26" i="3"/>
  <c r="M24" i="1" s="1"/>
  <c r="AO26" i="3"/>
  <c r="L24" i="1" s="1"/>
  <c r="AN26" i="3"/>
  <c r="K24" i="1" s="1"/>
  <c r="AM26" i="3"/>
  <c r="J24" i="1" s="1"/>
  <c r="AL26" i="3"/>
  <c r="I24" i="1" s="1"/>
  <c r="AK26" i="3"/>
  <c r="H24" i="1" s="1"/>
  <c r="AJ26" i="3"/>
  <c r="AS25"/>
  <c r="P23" i="1" s="1"/>
  <c r="AR25" i="3"/>
  <c r="AQ25"/>
  <c r="N23" i="1" s="1"/>
  <c r="AP25" i="3"/>
  <c r="AO25"/>
  <c r="L23" i="1" s="1"/>
  <c r="AN25" i="3"/>
  <c r="AM25"/>
  <c r="J23" i="1" s="1"/>
  <c r="AL25" i="3"/>
  <c r="AK25"/>
  <c r="H23" i="1" s="1"/>
  <c r="AJ25" i="3"/>
  <c r="AS22"/>
  <c r="P20" i="1" s="1"/>
  <c r="AR22" i="3"/>
  <c r="O20" i="1" s="1"/>
  <c r="AQ22" i="3"/>
  <c r="N20" i="1" s="1"/>
  <c r="AP22" i="3"/>
  <c r="M20" i="1" s="1"/>
  <c r="AO22" i="3"/>
  <c r="L20" i="1" s="1"/>
  <c r="AN22" i="3"/>
  <c r="K20" i="1" s="1"/>
  <c r="AM22" i="3"/>
  <c r="J20" i="1" s="1"/>
  <c r="AL22" i="3"/>
  <c r="I20" i="1" s="1"/>
  <c r="AK22" i="3"/>
  <c r="H20" i="1" s="1"/>
  <c r="AJ22" i="3"/>
  <c r="AS11"/>
  <c r="P9" i="1" s="1"/>
  <c r="AR11" i="3"/>
  <c r="AQ11"/>
  <c r="N9" i="1" s="1"/>
  <c r="AP11" i="3"/>
  <c r="AO11"/>
  <c r="L9" i="1" s="1"/>
  <c r="AN11" i="3"/>
  <c r="AM11"/>
  <c r="J9" i="1" s="1"/>
  <c r="AL11" i="3"/>
  <c r="AK11"/>
  <c r="H9" i="1" s="1"/>
  <c r="AJ11" i="3"/>
  <c r="AS17"/>
  <c r="P15" i="1" s="1"/>
  <c r="AR17" i="3"/>
  <c r="AQ17"/>
  <c r="N15" i="1" s="1"/>
  <c r="AP17" i="3"/>
  <c r="AO17"/>
  <c r="L15" i="1" s="1"/>
  <c r="AN17" i="3"/>
  <c r="AM17"/>
  <c r="J15" i="1" s="1"/>
  <c r="AL17" i="3"/>
  <c r="AK17"/>
  <c r="H15" i="1" s="1"/>
  <c r="AJ17" i="3"/>
  <c r="AS14"/>
  <c r="P12" i="1" s="1"/>
  <c r="AR14" i="3"/>
  <c r="O12" i="1" s="1"/>
  <c r="AQ14" i="3"/>
  <c r="N12" i="1" s="1"/>
  <c r="AP14" i="3"/>
  <c r="M12" i="1" s="1"/>
  <c r="AO14" i="3"/>
  <c r="L12" i="1" s="1"/>
  <c r="AN14" i="3"/>
  <c r="K12" i="1" s="1"/>
  <c r="AM14" i="3"/>
  <c r="J12" i="1" s="1"/>
  <c r="AL14" i="3"/>
  <c r="I12" i="1" s="1"/>
  <c r="AK14" i="3"/>
  <c r="H12" i="1" s="1"/>
  <c r="AJ14" i="3"/>
  <c r="AS18"/>
  <c r="P16" i="1" s="1"/>
  <c r="AR18" i="3"/>
  <c r="O16" i="1" s="1"/>
  <c r="AQ18" i="3"/>
  <c r="N16" i="1" s="1"/>
  <c r="AP18" i="3"/>
  <c r="M16" i="1" s="1"/>
  <c r="AO18" i="3"/>
  <c r="L16" i="1" s="1"/>
  <c r="AN18" i="3"/>
  <c r="K16" i="1" s="1"/>
  <c r="AM18" i="3"/>
  <c r="J16" i="1" s="1"/>
  <c r="AL18" i="3"/>
  <c r="I16" i="1" s="1"/>
  <c r="AK18" i="3"/>
  <c r="H16" i="1" s="1"/>
  <c r="AJ18" i="3"/>
  <c r="AS19"/>
  <c r="P17" i="1" s="1"/>
  <c r="AR19" i="3"/>
  <c r="AQ19"/>
  <c r="N17" i="1" s="1"/>
  <c r="AP19" i="3"/>
  <c r="AO19"/>
  <c r="L17" i="1" s="1"/>
  <c r="AN19" i="3"/>
  <c r="AM19"/>
  <c r="J17" i="1" s="1"/>
  <c r="AL19" i="3"/>
  <c r="AK19"/>
  <c r="H17" i="1" s="1"/>
  <c r="AJ19" i="3"/>
  <c r="AS13"/>
  <c r="P11" i="1" s="1"/>
  <c r="AR13" i="3"/>
  <c r="AQ13"/>
  <c r="N11" i="1" s="1"/>
  <c r="AP13" i="3"/>
  <c r="AO13"/>
  <c r="L11" i="1" s="1"/>
  <c r="AN13" i="3"/>
  <c r="AM13"/>
  <c r="J11" i="1" s="1"/>
  <c r="AL13" i="3"/>
  <c r="AK13"/>
  <c r="H11" i="1" s="1"/>
  <c r="AJ13" i="3"/>
  <c r="AS16"/>
  <c r="P14" i="1" s="1"/>
  <c r="AR16" i="3"/>
  <c r="O14" i="1" s="1"/>
  <c r="AQ16" i="3"/>
  <c r="N14" i="1" s="1"/>
  <c r="AP16" i="3"/>
  <c r="M14" i="1" s="1"/>
  <c r="AO16" i="3"/>
  <c r="L14" i="1" s="1"/>
  <c r="AN16" i="3"/>
  <c r="K14" i="1" s="1"/>
  <c r="AM16" i="3"/>
  <c r="J14" i="1" s="1"/>
  <c r="AL16" i="3"/>
  <c r="I14" i="1" s="1"/>
  <c r="AK16" i="3"/>
  <c r="H14" i="1" s="1"/>
  <c r="AJ16" i="3"/>
  <c r="AS15"/>
  <c r="P13" i="1" s="1"/>
  <c r="AR15" i="3"/>
  <c r="O13" i="1" s="1"/>
  <c r="AQ15" i="3"/>
  <c r="N13" i="1" s="1"/>
  <c r="AP15" i="3"/>
  <c r="M13" i="1" s="1"/>
  <c r="AO15" i="3"/>
  <c r="L13" i="1" s="1"/>
  <c r="AN15" i="3"/>
  <c r="K13" i="1" s="1"/>
  <c r="AM15" i="3"/>
  <c r="J13" i="1" s="1"/>
  <c r="AL15" i="3"/>
  <c r="I13" i="1" s="1"/>
  <c r="AK15" i="3"/>
  <c r="H13" i="1" s="1"/>
  <c r="AJ15" i="3"/>
  <c r="AS12"/>
  <c r="P10" i="1" s="1"/>
  <c r="AR12" i="3"/>
  <c r="O10" i="1" s="1"/>
  <c r="AQ12" i="3"/>
  <c r="N10" i="1" s="1"/>
  <c r="AP12" i="3"/>
  <c r="M10" i="1" s="1"/>
  <c r="AO12" i="3"/>
  <c r="L10" i="1" s="1"/>
  <c r="AN12" i="3"/>
  <c r="K10" i="1" s="1"/>
  <c r="AM12" i="3"/>
  <c r="J10" i="1" s="1"/>
  <c r="AL12" i="3"/>
  <c r="I10" i="1" s="1"/>
  <c r="AK12" i="3"/>
  <c r="H10" i="1" s="1"/>
  <c r="AJ12" i="3"/>
</calcChain>
</file>

<file path=xl/sharedStrings.xml><?xml version="1.0" encoding="utf-8"?>
<sst xmlns="http://schemas.openxmlformats.org/spreadsheetml/2006/main" count="2566" uniqueCount="380">
  <si>
    <t>No.</t>
  </si>
  <si>
    <t>Nama</t>
  </si>
  <si>
    <t>Jabatan</t>
  </si>
  <si>
    <t xml:space="preserve">Skor </t>
  </si>
  <si>
    <t>Keterangan</t>
  </si>
  <si>
    <t>Divisi</t>
  </si>
  <si>
    <t>Aris Supriatna</t>
  </si>
  <si>
    <t>Achmad Supandi</t>
  </si>
  <si>
    <t>Adi Damar</t>
  </si>
  <si>
    <t>Agus Rohaendi</t>
  </si>
  <si>
    <t>Dani Darmawan</t>
  </si>
  <si>
    <t>Apep Apriadin</t>
  </si>
  <si>
    <t>Deden Rizal</t>
  </si>
  <si>
    <t>Prananta Maulana</t>
  </si>
  <si>
    <t>Aliva Greata</t>
  </si>
  <si>
    <t>Reliska Fitriyani</t>
  </si>
  <si>
    <t>Denies</t>
  </si>
  <si>
    <t>Roni Setiadi</t>
  </si>
  <si>
    <t>Manager</t>
  </si>
  <si>
    <t>Penjualan</t>
  </si>
  <si>
    <t>SPV MKT</t>
  </si>
  <si>
    <t>SPV OPR</t>
  </si>
  <si>
    <t>Staff</t>
  </si>
  <si>
    <t>Fandi Ihsan</t>
  </si>
  <si>
    <t>Gugun Gunawan</t>
  </si>
  <si>
    <t>Andi Haeruman</t>
  </si>
  <si>
    <t>Muhammad Sukma</t>
  </si>
  <si>
    <t>Deddy Septian</t>
  </si>
  <si>
    <t>Asep Rohimat</t>
  </si>
  <si>
    <t>Zaenal Mustopo</t>
  </si>
  <si>
    <t>Fitria Sutriani</t>
  </si>
  <si>
    <t>Nur Indah Sari</t>
  </si>
  <si>
    <t>Produksi</t>
  </si>
  <si>
    <t>Senior SPV</t>
  </si>
  <si>
    <t>SPV</t>
  </si>
  <si>
    <t>Senior Staff</t>
  </si>
  <si>
    <t>Achmad Roby Cahyadi</t>
  </si>
  <si>
    <t>Imam Maulana</t>
  </si>
  <si>
    <t>Suherman</t>
  </si>
  <si>
    <t>Febby Olivia J</t>
  </si>
  <si>
    <t>Dewi Rosdiana</t>
  </si>
  <si>
    <t>Ridho Ilahi</t>
  </si>
  <si>
    <t>Ervina Monika</t>
  </si>
  <si>
    <t>Kiki Sri Rejeki</t>
  </si>
  <si>
    <t>Bagus Abdulrohman</t>
  </si>
  <si>
    <t>Lukmanul Hakim</t>
  </si>
  <si>
    <t>Farid Nugraha</t>
  </si>
  <si>
    <t>Radika Permadita</t>
  </si>
  <si>
    <t>Bisdev</t>
  </si>
  <si>
    <t>Manager Bussines Development Product</t>
  </si>
  <si>
    <t>SPV Bussines Development Product</t>
  </si>
  <si>
    <t>Staff Bussines Development Product</t>
  </si>
  <si>
    <t>Manager Bussines Development Design</t>
  </si>
  <si>
    <t>SPV Bussines Development Design</t>
  </si>
  <si>
    <t>Support</t>
  </si>
  <si>
    <t>SPV HRGA</t>
  </si>
  <si>
    <t>Senior Staff GA</t>
  </si>
  <si>
    <t>Staff Helper</t>
  </si>
  <si>
    <t>SPV FA</t>
  </si>
  <si>
    <t>Staff Finance</t>
  </si>
  <si>
    <t>Baik</t>
  </si>
  <si>
    <t>Baik Sekali</t>
  </si>
  <si>
    <t>Istimewa</t>
  </si>
  <si>
    <t>Kurang</t>
  </si>
  <si>
    <t>Kurang Sekali</t>
  </si>
  <si>
    <t>Kehadiran</t>
  </si>
  <si>
    <t>BULAN MARET 2018 (22 &amp; 27 HARI KERJA)</t>
  </si>
  <si>
    <t>NO</t>
  </si>
  <si>
    <t>NAMA</t>
  </si>
  <si>
    <t>UNIT KERJA</t>
  </si>
  <si>
    <t>JML</t>
  </si>
  <si>
    <t>Tanggal</t>
  </si>
  <si>
    <t>H</t>
  </si>
  <si>
    <t>T</t>
  </si>
  <si>
    <t>I</t>
  </si>
  <si>
    <t>SBASK</t>
  </si>
  <si>
    <t>SASK</t>
  </si>
  <si>
    <t>TO</t>
  </si>
  <si>
    <t>HO</t>
  </si>
  <si>
    <t>HLN</t>
  </si>
  <si>
    <t>OFF</t>
  </si>
  <si>
    <t>LN</t>
  </si>
  <si>
    <t>HARI</t>
  </si>
  <si>
    <t>thu</t>
  </si>
  <si>
    <t>fri</t>
  </si>
  <si>
    <t>sat</t>
  </si>
  <si>
    <t>sun</t>
  </si>
  <si>
    <t>mon</t>
  </si>
  <si>
    <t>tue</t>
  </si>
  <si>
    <t>wed</t>
  </si>
  <si>
    <t>ERU HADI</t>
  </si>
  <si>
    <t>RIDHO ILAHI</t>
  </si>
  <si>
    <t>BISDEV</t>
  </si>
  <si>
    <t>LUKMANUL HAKIM</t>
  </si>
  <si>
    <t>ERVINA MONIKA</t>
  </si>
  <si>
    <t>KIKI SRI REJEKI</t>
  </si>
  <si>
    <t>RADIKA PERMADITA</t>
  </si>
  <si>
    <t>FARID NUGRAHA</t>
  </si>
  <si>
    <t xml:space="preserve">IFL BCL </t>
  </si>
  <si>
    <t>ARIS SUPRIATNA</t>
  </si>
  <si>
    <t>FANDI IHSAN</t>
  </si>
  <si>
    <t>ACHMAD SUPANDI</t>
  </si>
  <si>
    <t>ADI DAMAR</t>
  </si>
  <si>
    <t>GUGUN GUNAWAN</t>
  </si>
  <si>
    <t>FEBBY OLIVIA</t>
  </si>
  <si>
    <t>SUPPORT</t>
  </si>
  <si>
    <t>ACHMAD ROBY CAHYADI</t>
  </si>
  <si>
    <t>IMAM MAULANA</t>
  </si>
  <si>
    <t>Note</t>
  </si>
  <si>
    <t>:</t>
  </si>
  <si>
    <t>Hadir Tepat Waktu</t>
  </si>
  <si>
    <t>Terlambat</t>
  </si>
  <si>
    <t>Izin</t>
  </si>
  <si>
    <t>Sakit Belum Ada Surat Keterangan</t>
  </si>
  <si>
    <t>Sakit Ada Surat Keterangan</t>
  </si>
  <si>
    <t>Terlambat di Hari Off</t>
  </si>
  <si>
    <t>Hadir di Hari Off</t>
  </si>
  <si>
    <t>Hadir di Libur nasional</t>
  </si>
  <si>
    <t>Off</t>
  </si>
  <si>
    <t>Libur Nasional</t>
  </si>
  <si>
    <t>REKAP GAJI IFL BCL, BISDEV, ATLANTIS &amp; IT (STAFF)</t>
  </si>
  <si>
    <t>TH</t>
  </si>
  <si>
    <t>C</t>
  </si>
  <si>
    <t>BM</t>
  </si>
  <si>
    <t>H-</t>
  </si>
  <si>
    <t>DANI DARMAWAN</t>
  </si>
  <si>
    <t>IFL BCL</t>
  </si>
  <si>
    <t>PRANATA MAULANA</t>
  </si>
  <si>
    <t>DENIS</t>
  </si>
  <si>
    <t>APEP APRIADIAN</t>
  </si>
  <si>
    <t>RELISKA FITRIYANI</t>
  </si>
  <si>
    <t>ALIVA GREATA TARYADI</t>
  </si>
  <si>
    <t>DEDEN RIZAL</t>
  </si>
  <si>
    <t>RONI SETIADI</t>
  </si>
  <si>
    <t>AGUS ROHAENDI</t>
  </si>
  <si>
    <t>ANDI HAERUMAN</t>
  </si>
  <si>
    <t>ASEP ROHIMAT</t>
  </si>
  <si>
    <t>ZAENAL MUSTOPO</t>
  </si>
  <si>
    <t>FITRIA SUTRIANI</t>
  </si>
  <si>
    <t>NUR INDAH SARI</t>
  </si>
  <si>
    <t>MUHAMMAD SUKMA</t>
  </si>
  <si>
    <t>DEDDY SEPTIAN</t>
  </si>
  <si>
    <t>DEWI ROSDIANA</t>
  </si>
  <si>
    <t>SUHERMAN</t>
  </si>
  <si>
    <t>BAGUS ABDUROHMAN</t>
  </si>
  <si>
    <t>Tidak hadir</t>
  </si>
  <si>
    <t>Cuti</t>
  </si>
  <si>
    <t>Hari kerja dikurangi sesuai jumlah hari kerja dalam 1 bulan</t>
  </si>
  <si>
    <t>Belum Masuk</t>
  </si>
  <si>
    <t>LAPORAN PENILAIAN KINERJA KARYAWAN BULAN MARET 2018</t>
  </si>
  <si>
    <t>Penilai</t>
  </si>
  <si>
    <t>Pa Eru</t>
  </si>
  <si>
    <t>Pa Aris</t>
  </si>
  <si>
    <t>Pa Adi</t>
  </si>
  <si>
    <t>Pa Gugun</t>
  </si>
  <si>
    <t>Pa Roby</t>
  </si>
  <si>
    <t>Owner</t>
  </si>
  <si>
    <t>Bu Febby</t>
  </si>
  <si>
    <t>Pa Ridho</t>
  </si>
  <si>
    <t>Pa Lukman</t>
  </si>
  <si>
    <t>Eru hadi</t>
  </si>
  <si>
    <t>INF BCL Bisdev</t>
  </si>
  <si>
    <t>General Manager</t>
  </si>
  <si>
    <t>FORM PENILAIAN KINERJA KARYAWAN (Staff)</t>
  </si>
  <si>
    <t xml:space="preserve">Nama Karyawan           </t>
  </si>
  <si>
    <t>: Dewi Rosdiana</t>
  </si>
  <si>
    <t>BAIK SEKALI</t>
  </si>
  <si>
    <t xml:space="preserve">Jabatan                          </t>
  </si>
  <si>
    <t>: Staff FA</t>
  </si>
  <si>
    <t>TABLE PENILAIAN</t>
  </si>
  <si>
    <t>UNSUR YANG DINILAI</t>
  </si>
  <si>
    <t>BOBOT</t>
  </si>
  <si>
    <t>PENILAI 1</t>
  </si>
  <si>
    <t>BOBOT %</t>
  </si>
  <si>
    <t>KETERANGAN</t>
  </si>
  <si>
    <r>
      <rPr>
        <b/>
        <sz val="11"/>
        <color theme="1"/>
        <rFont val="Calibri"/>
        <family val="2"/>
        <scheme val="minor"/>
      </rPr>
      <t>Performance Orientation (Speed/Quality)</t>
    </r>
    <r>
      <rPr>
        <sz val="11"/>
        <color theme="1"/>
        <rFont val="Calibri"/>
        <family val="2"/>
        <charset val="1"/>
        <scheme val="minor"/>
      </rPr>
      <t xml:space="preserve"> - Orientasi kinerja terhadap target yang diberikan </t>
    </r>
  </si>
  <si>
    <r>
      <t xml:space="preserve">crafts, neatness and thoroughness - </t>
    </r>
    <r>
      <rPr>
        <sz val="11"/>
        <color rgb="FF222222"/>
        <rFont val="Arial"/>
        <family val="2"/>
      </rPr>
      <t>kerajinan, kerapihan dan ketelitian dalam bekerja</t>
    </r>
  </si>
  <si>
    <r>
      <rPr>
        <b/>
        <sz val="11"/>
        <color theme="1"/>
        <rFont val="Calibri"/>
        <family val="2"/>
        <scheme val="minor"/>
      </rPr>
      <t>Honesty Loyalty and Commitment</t>
    </r>
    <r>
      <rPr>
        <sz val="11"/>
        <color theme="1"/>
        <rFont val="Calibri"/>
        <family val="2"/>
        <charset val="1"/>
        <scheme val="minor"/>
      </rPr>
      <t>-kejujuran dan sikap terhadap pekerjaan dan loyalitas dan komitmen terhadap perusahaan</t>
    </r>
  </si>
  <si>
    <r>
      <rPr>
        <b/>
        <sz val="11"/>
        <color theme="1"/>
        <rFont val="Calibri"/>
        <family val="2"/>
        <scheme val="minor"/>
      </rPr>
      <t>Dicipline</t>
    </r>
    <r>
      <rPr>
        <sz val="11"/>
        <color theme="1"/>
        <rFont val="Calibri"/>
        <family val="2"/>
        <charset val="1"/>
        <scheme val="minor"/>
      </rPr>
      <t>-disiplin terhadap peraturan perusahaan</t>
    </r>
  </si>
  <si>
    <r>
      <rPr>
        <b/>
        <sz val="11"/>
        <color theme="1"/>
        <rFont val="Calibri"/>
        <family val="2"/>
        <scheme val="minor"/>
      </rPr>
      <t>Attitude</t>
    </r>
    <r>
      <rPr>
        <sz val="11"/>
        <color theme="1"/>
        <rFont val="Calibri"/>
        <family val="2"/>
        <charset val="1"/>
        <scheme val="minor"/>
      </rPr>
      <t>-perilaku yang diperlihatkan didalam dan diluar perusahaan</t>
    </r>
  </si>
  <si>
    <r>
      <rPr>
        <b/>
        <sz val="11"/>
        <color theme="1"/>
        <rFont val="Calibri"/>
        <family val="2"/>
        <scheme val="minor"/>
      </rPr>
      <t>Self Confident</t>
    </r>
    <r>
      <rPr>
        <sz val="11"/>
        <color theme="1"/>
        <rFont val="Calibri"/>
        <family val="2"/>
        <charset val="1"/>
        <scheme val="minor"/>
      </rPr>
      <t>-kepercayaan diri terhadap pekerjaan yang dilakukan dan inisiatif</t>
    </r>
  </si>
  <si>
    <r>
      <rPr>
        <b/>
        <sz val="11"/>
        <color theme="1"/>
        <rFont val="Calibri"/>
        <family val="2"/>
        <scheme val="minor"/>
      </rPr>
      <t>Relationship with supervisor</t>
    </r>
    <r>
      <rPr>
        <sz val="11"/>
        <color theme="1"/>
        <rFont val="Calibri"/>
        <family val="2"/>
        <charset val="1"/>
        <scheme val="minor"/>
      </rPr>
      <t>-hubungan yang dijalin dengan atasan</t>
    </r>
  </si>
  <si>
    <r>
      <rPr>
        <b/>
        <sz val="11"/>
        <color theme="1"/>
        <rFont val="Calibri"/>
        <family val="2"/>
        <scheme val="minor"/>
      </rPr>
      <t>Team work/communication</t>
    </r>
    <r>
      <rPr>
        <sz val="11"/>
        <color theme="1"/>
        <rFont val="Calibri"/>
        <family val="2"/>
        <charset val="1"/>
        <scheme val="minor"/>
      </rPr>
      <t>- kerjasama secara team/kemampuan berkomunikasi</t>
    </r>
  </si>
  <si>
    <t>JUMBLAH</t>
  </si>
  <si>
    <t xml:space="preserve">KOMENTAR ATASAN: </t>
  </si>
  <si>
    <t>NAMA dan JABATAN</t>
  </si>
  <si>
    <t>TANGGAL dan PARAF</t>
  </si>
  <si>
    <t>Febby Olivia Jefany</t>
  </si>
  <si>
    <t xml:space="preserve">Catatan HRD : </t>
  </si>
  <si>
    <t xml:space="preserve">Note : </t>
  </si>
  <si>
    <t>: Reliska Fitriyani</t>
  </si>
  <si>
    <t>ISTIMEWA</t>
  </si>
  <si>
    <t>: Retur</t>
  </si>
  <si>
    <t>Pekerjaan selesai tepat waktu</t>
  </si>
  <si>
    <t>Ketelitian dalam bekerja perlu dijaga konsistensinya</t>
  </si>
  <si>
    <t>Inisiatif perlu lebih ditingkatkan</t>
  </si>
  <si>
    <t>kemampuan berkomunikasi perlu lebih ditingkatkan</t>
  </si>
  <si>
    <t xml:space="preserve">KOMENTAR ATASAN : </t>
  </si>
  <si>
    <t xml:space="preserve">Komentar HRD : </t>
  </si>
  <si>
    <t>Note :</t>
  </si>
  <si>
    <t>: Aliva Greata</t>
  </si>
  <si>
    <t>: Kasir</t>
  </si>
  <si>
    <t>Disiplin hadir tepat waktu perlu dijaga konsistensinya</t>
  </si>
  <si>
    <t>: Roni Setiadi</t>
  </si>
  <si>
    <t>: Frontliner</t>
  </si>
  <si>
    <t>: Dani Darmawan</t>
  </si>
  <si>
    <t>Skill komunikasi dan leadership perlu lebih ditingkatkan</t>
  </si>
  <si>
    <t>: Agus Rohaendi</t>
  </si>
  <si>
    <t>: Expedisi</t>
  </si>
  <si>
    <t>: Deden Rizal</t>
  </si>
  <si>
    <t>ISTMEWA</t>
  </si>
  <si>
    <t>Management waktu dan skala prioritas dalam menyelesaikan pekerjaan perlu ditingkatkan</t>
  </si>
  <si>
    <t>Ketelitian dalam bekerja perlu ditingkatkan dan lebih konsisten</t>
  </si>
  <si>
    <t>Kemampuan berkomunikasi perlu lebih ditingkatkan</t>
  </si>
  <si>
    <t>: Prananta Maulana</t>
  </si>
  <si>
    <t>Management waktu dalam menyelesaikan pekerjaan perlu dijaga konsistensinya</t>
  </si>
  <si>
    <t>Ketelitian dalam bekerja dijjaga konsistensinya</t>
  </si>
  <si>
    <t>Disiplin waktu untuk hadir tepat waktu perlu dijaga konsistensinya</t>
  </si>
  <si>
    <t>: Apep Apriadin</t>
  </si>
  <si>
    <t>Management waktu dalam menyelesaikan pekerjaan perlu ditingkatkan</t>
  </si>
  <si>
    <t>Disiplin waktu untuk datang tepat waktu perlu dijaga konsistensinya</t>
  </si>
  <si>
    <t>: Denies</t>
  </si>
  <si>
    <t>Disiplin waktu untuk hadir tepat waktu perlu diperbaiki konsistensinya</t>
  </si>
  <si>
    <t>LAMPIRAN</t>
  </si>
  <si>
    <t>KRITERIA PENILAIAN KINERJA KARYAWAN (KUALITATIF)</t>
  </si>
  <si>
    <t>BAIK</t>
  </si>
  <si>
    <t>KURANG</t>
  </si>
  <si>
    <t>KURANG SEKALI</t>
  </si>
  <si>
    <r>
      <rPr>
        <b/>
        <sz val="10"/>
        <color theme="1"/>
        <rFont val="Calibri"/>
        <family val="2"/>
        <scheme val="minor"/>
      </rPr>
      <t>Performance Orientation (Speed/Quality)</t>
    </r>
    <r>
      <rPr>
        <sz val="10"/>
        <color theme="1"/>
        <rFont val="Calibri"/>
        <family val="2"/>
        <scheme val="minor"/>
      </rPr>
      <t xml:space="preserve"> - perilaku yang ditunjukan untuk melaksanakan pekerjaan sesuai target yang telah ditentukan</t>
    </r>
  </si>
  <si>
    <t>selalu menyelesaikan tugas sebaik-baiknya dan tepat pada waktunya</t>
  </si>
  <si>
    <t>pada umumnya menyelesaikan tugas dengan baik dan tepat pada waktunya</t>
  </si>
  <si>
    <t>adakalanya terlambat  melaksanakan tugasnya atau tepat pada waktunya</t>
  </si>
  <si>
    <t>adakalanya tidak dapat menyelesaikan tugasnya dengan baik dan tidak tepat pada waktunya</t>
  </si>
  <si>
    <t>sering tidak dapat menyelesaikan tugasnya</t>
  </si>
  <si>
    <t>selalu bersikap rajin serta rapih dan teliti dalam bekerja</t>
  </si>
  <si>
    <t>pada umumnya bersikap rajin serta rapih dan teliti dalam bekerja</t>
  </si>
  <si>
    <t>adakalanya bersikap rajin serta rapih dan teliti dalam bekerja</t>
  </si>
  <si>
    <t>adakalanya tidak bersikap rajin serta rapih dan teliti dalam bekerja</t>
  </si>
  <si>
    <t>sering tidak bersikap rajin serta rapih dan teliti dalam bekerja</t>
  </si>
  <si>
    <r>
      <rPr>
        <b/>
        <sz val="10"/>
        <color theme="1"/>
        <rFont val="Calibri"/>
        <family val="2"/>
        <scheme val="minor"/>
      </rPr>
      <t>Honesty, Loyalty and Commitment</t>
    </r>
    <r>
      <rPr>
        <sz val="10"/>
        <color theme="1"/>
        <rFont val="Calibri"/>
        <family val="2"/>
        <scheme val="minor"/>
      </rPr>
      <t>-kejujuran, kesetiaan dan sikap terhadap pekerjaan dan Perusahaan</t>
    </r>
  </si>
  <si>
    <t>selalu bersikap jujur dan tidak menyalah gunakan wewenang serta selalu mempunyai loyalitas yang tinggi dan berkomitmen terhadap Perusahaan</t>
  </si>
  <si>
    <t>pada umunya  bersikap jujur dan tidak menyalah gunakan wewenang serta pada umunya mempunyai loyalitas dan berkomitmen terhadap Perusahaan</t>
  </si>
  <si>
    <t>adakalanya bersikap tidak jujur dan menyalah gunakan wewenang serta adakalanya bersikap tidak loyal dan tidak berkomitmen terhadap Perusahaan</t>
  </si>
  <si>
    <t>bersikap tidak jujur dan menyalahgunakan wewenang serta bersikap tidak loyal dan tidak berkomitment terhadap Perusahaan</t>
  </si>
  <si>
    <t>sering bersikap tidak jujur dan menyalahgunakan wewenang serta sering bersikap tidak loyal dan tidak berkomitmen terhadap Perusahaan</t>
  </si>
  <si>
    <r>
      <rPr>
        <b/>
        <sz val="10"/>
        <color theme="1"/>
        <rFont val="Calibri"/>
        <family val="2"/>
        <scheme val="minor"/>
      </rPr>
      <t>Dicipline</t>
    </r>
    <r>
      <rPr>
        <sz val="10"/>
        <color theme="1"/>
        <rFont val="Calibri"/>
        <family val="2"/>
        <scheme val="minor"/>
      </rPr>
      <t>-suatu perilaku yang menunjukan ketaatan pada peraturan, SOP dan perintah pekerjaan di Perusahaan</t>
    </r>
  </si>
  <si>
    <t>selalu mentaati peraturan yang berlaku di KMN</t>
  </si>
  <si>
    <t>pada umunya mentaati peraturan yang berlaku di Perusahaan</t>
  </si>
  <si>
    <t>adakalanya tidak mentaati peraturan yang berlaku di Perusahaan</t>
  </si>
  <si>
    <t>bersikap tidak mentaati peraturan yang berlaku di Perusahaan</t>
  </si>
  <si>
    <t>sering sekali tidak metaati peraturan yang berlaku di Perusahaan</t>
  </si>
  <si>
    <r>
      <rPr>
        <b/>
        <sz val="10"/>
        <color theme="1"/>
        <rFont val="Calibri"/>
        <family val="2"/>
        <scheme val="minor"/>
      </rPr>
      <t>Attitude</t>
    </r>
    <r>
      <rPr>
        <sz val="10"/>
        <color theme="1"/>
        <rFont val="Calibri"/>
        <family val="2"/>
        <scheme val="minor"/>
      </rPr>
      <t>-karyawan sudah semestinya memperlihatkan atitude yang baik selama bekerja demi terjalinnya suasanya yang nyaman di lingkungan kantor</t>
    </r>
  </si>
  <si>
    <t>selalu memperlihatkan attitude yang baik selama bekerja</t>
  </si>
  <si>
    <t>pada umunya memperlihatkan attitude yang baik selama bekerja</t>
  </si>
  <si>
    <t>adakalanya tida memperlihatkan attitude yang kurang baik selama bekerja</t>
  </si>
  <si>
    <t>memperlihatkan attitude yang kurang baik selama bekerja</t>
  </si>
  <si>
    <t>sering kali memperlihatkan attitude yang kurang baik selama bkerja</t>
  </si>
  <si>
    <r>
      <rPr>
        <b/>
        <sz val="10"/>
        <color theme="1"/>
        <rFont val="Calibri"/>
        <family val="2"/>
        <scheme val="minor"/>
      </rPr>
      <t>Self Confident</t>
    </r>
    <r>
      <rPr>
        <sz val="10"/>
        <color theme="1"/>
        <rFont val="Calibri"/>
        <family val="2"/>
        <scheme val="minor"/>
      </rPr>
      <t>-kepercayaan pada kemampuan diri untuk menyelesaikan tugas dan memiliki inisiatif untuk melakukan sesuatu dan mengambil keputusan</t>
    </r>
  </si>
  <si>
    <t>tanpa menunggu petunjuk atau perintah dari atasan, mengambil keputusan atau melakukan tindakan yang diperlukan dalam tugasnya, tetapi tidak bertentangan dengan kebijakansanaan umum pimpinan</t>
  </si>
  <si>
    <t>dalam keadaan terdesak tanpa menunggu petunjuk atau perintah dari atasan, mengambil keputusan atau melakukan tindakan yang diperlukan dalam tugasnya, tetapi tidak bertentangan dengan kebijakansanaan umum pimpinan</t>
  </si>
  <si>
    <t>tanpa menunggu petunjuk atau perintah dari atasan, adakalanya lambat mengambil keputusan atau melakukan tindakan yang diperlukan dalam melaksanakan tugasnya</t>
  </si>
  <si>
    <t>tanpa petunjuk atau perintah dari atasan, ragu-ragu mengambil keputusan atau melakukan tindakan yang diperlukan dalam melaksanakan tugasnya</t>
  </si>
  <si>
    <t>tanpa petunjuk atau perintah dari atasan, tidak berani mengambil keputusan atau melakukan tindakan yang diperlukan dalam melaksanakan tugas</t>
  </si>
  <si>
    <r>
      <rPr>
        <b/>
        <sz val="10"/>
        <color theme="1"/>
        <rFont val="Calibri"/>
        <family val="2"/>
        <scheme val="minor"/>
      </rPr>
      <t>Relationship with supervisor</t>
    </r>
    <r>
      <rPr>
        <sz val="10"/>
        <color theme="1"/>
        <rFont val="Calibri"/>
        <family val="2"/>
        <scheme val="minor"/>
      </rPr>
      <t>-menjalin hubungan yang baik dengan atasan baik didalam maupun diluar kantor</t>
    </r>
  </si>
  <si>
    <t>selalu mampu menjaga hubungan yang baik dengan atasan baik didalam maupun diluar kantor</t>
  </si>
  <si>
    <t>pada umumnya mampu menjaga hubungan yang baik dengan atasan baik didalam maupun diluar kantor</t>
  </si>
  <si>
    <t>adakalnya kurang mampu menjaga hubungan yang baik dengan atasan baik didalam maupun diluar kantor</t>
  </si>
  <si>
    <t>adakalanya tidak mampu menjaga hubungan yang baik dengan atasan baik didalam maupun diluar kantor</t>
  </si>
  <si>
    <t>sering tidak  mampu menjaga hubungan yang baik dengan atasan baik didalam maupun diluar kantor</t>
  </si>
  <si>
    <r>
      <rPr>
        <b/>
        <sz val="10"/>
        <color theme="1"/>
        <rFont val="Calibri"/>
        <family val="2"/>
        <scheme val="minor"/>
      </rPr>
      <t>Team work/communication</t>
    </r>
    <r>
      <rPr>
        <sz val="10"/>
        <color theme="1"/>
        <rFont val="Calibri"/>
        <family val="2"/>
        <scheme val="minor"/>
      </rPr>
      <t>- kerjasama secara team/kemampuan berkomunikasi</t>
    </r>
  </si>
  <si>
    <t>selalu mampu bekerja sama dengan orang lain menurut waktu dan bidang tugas yang ditentukan</t>
  </si>
  <si>
    <t>pada umumnya mampu bekerjasama dengan orang lain menurut waktu dan bidang tugas yang ditentukan</t>
  </si>
  <si>
    <t>adakalanya kurang mampu bekerja sama dengan orang lain menurut waktu dan bidang tugas yang ditentukan</t>
  </si>
  <si>
    <t>adakalanya tidak mampu bekerja sama dengan orang lain menurut waktu dan bidang tugas yang ditentukan</t>
  </si>
  <si>
    <t>sering tidak mampu bekerja sama dengan orang lain dengan orang lain menurut waktu dan bidang tugas yang ditentukan</t>
  </si>
  <si>
    <t>KETERANGAN TABEL</t>
  </si>
  <si>
    <t>RANGE NILAI</t>
  </si>
  <si>
    <t>≥ 90</t>
  </si>
  <si>
    <t>≥ 80 s/d ≤ 89</t>
  </si>
  <si>
    <t>Baik sekali</t>
  </si>
  <si>
    <t>≥ 70 s/d ≤ 79</t>
  </si>
  <si>
    <t xml:space="preserve">Baik </t>
  </si>
  <si>
    <t>≥ 60 s/d ≤ 69</t>
  </si>
  <si>
    <t>≤60</t>
  </si>
  <si>
    <t>FORM PENILAIAN KINERJA KARYAWAN (General Manager/Manager Divisi/SPV)</t>
  </si>
  <si>
    <t>: Adi Damar</t>
  </si>
  <si>
    <t>: SPV Operasional Penjualan</t>
  </si>
  <si>
    <r>
      <rPr>
        <b/>
        <sz val="11"/>
        <color theme="1"/>
        <rFont val="Calibri"/>
        <family val="2"/>
        <scheme val="minor"/>
      </rPr>
      <t>Performance Orientation (Speed/Quality)</t>
    </r>
    <r>
      <rPr>
        <sz val="11"/>
        <color theme="1"/>
        <rFont val="Calibri"/>
        <family val="2"/>
        <charset val="1"/>
        <scheme val="minor"/>
      </rPr>
      <t xml:space="preserve"> - Orientasi kepada kinerja perusahaan</t>
    </r>
  </si>
  <si>
    <r>
      <rPr>
        <b/>
        <sz val="11"/>
        <color theme="1"/>
        <rFont val="Calibri"/>
        <family val="2"/>
        <scheme val="minor"/>
      </rPr>
      <t>Leadership &amp; Self Confident-</t>
    </r>
    <r>
      <rPr>
        <sz val="11"/>
        <color theme="1"/>
        <rFont val="Calibri"/>
        <family val="2"/>
        <charset val="1"/>
        <scheme val="minor"/>
      </rPr>
      <t>jiwa kepemimpinan &amp; -kepercayaan pada kemampuan diri untuk menyelesaikan tugas dan memiliki inisiatif untuk melakukan sesuatu dan mengambil keputusan</t>
    </r>
  </si>
  <si>
    <r>
      <rPr>
        <b/>
        <sz val="11"/>
        <color theme="1"/>
        <rFont val="Calibri"/>
        <family val="2"/>
        <scheme val="minor"/>
      </rPr>
      <t>Honesty, Loyalty and Commitment</t>
    </r>
    <r>
      <rPr>
        <sz val="11"/>
        <color theme="1"/>
        <rFont val="Calibri"/>
        <family val="2"/>
        <charset val="1"/>
        <scheme val="minor"/>
      </rPr>
      <t xml:space="preserve">-kejujuran, kesetiaan dan sikap terhadap pekerjaan </t>
    </r>
  </si>
  <si>
    <r>
      <rPr>
        <b/>
        <sz val="11"/>
        <color theme="1"/>
        <rFont val="Calibri"/>
        <family val="2"/>
        <scheme val="minor"/>
      </rPr>
      <t>Relationship with staff</t>
    </r>
    <r>
      <rPr>
        <sz val="11"/>
        <color theme="1"/>
        <rFont val="Calibri"/>
        <family val="2"/>
        <charset val="1"/>
        <scheme val="minor"/>
      </rPr>
      <t xml:space="preserve">-hubungan yang dijalin dengan bawahan dan atasan </t>
    </r>
  </si>
  <si>
    <t>KOMENTAR ATASAN: Kepemimpinannya masih kurang, inisiatif cukup, pengarahan ke staff cukup, multi tasking kurang</t>
  </si>
  <si>
    <t>: Ahmad Supandi</t>
  </si>
  <si>
    <t>: SPV Marketing</t>
  </si>
  <si>
    <t>KOMENTAR ATASAN: Inisiatif kurang, teknis kurang, kerjasa sama tim kurang, harus diback up dan dimonitor</t>
  </si>
  <si>
    <t>: Fitria Sutriani</t>
  </si>
  <si>
    <t>: Purchasing</t>
  </si>
  <si>
    <t>Gugun</t>
  </si>
  <si>
    <t>: Muhammad Sukma</t>
  </si>
  <si>
    <t>: Admin Produksi</t>
  </si>
  <si>
    <t>: Zaenal Mustopo</t>
  </si>
  <si>
    <t>: QC</t>
  </si>
  <si>
    <t>: Andi Haeruman</t>
  </si>
  <si>
    <t>: Inventory</t>
  </si>
  <si>
    <t>inisiatif sangat bagus namun agak ceroboh</t>
  </si>
  <si>
    <t>sedikit kurang di komunikasi</t>
  </si>
  <si>
    <t>: Asep Rohimat</t>
  </si>
  <si>
    <t>: Radika Permadita</t>
  </si>
  <si>
    <t>: SPV Design Development</t>
  </si>
  <si>
    <t>Komentar HRD :</t>
  </si>
  <si>
    <t>: Farid Nugraha</t>
  </si>
  <si>
    <t>Speed kurang / Quality ok</t>
  </si>
  <si>
    <t>: Bagus Abdulrohman</t>
  </si>
  <si>
    <t>: Staff Development Product</t>
  </si>
  <si>
    <t>KOMENTAR ATASAN: Bagus mampu bekerja sama dengan baik bersama tim. Kelemahannya, kita harus men direct hingga detil agar dia paham.</t>
  </si>
  <si>
    <t>Ridho Illahi</t>
  </si>
  <si>
    <t>: Ervina Monika</t>
  </si>
  <si>
    <t>: SPV Development Kuzutura Inficlo</t>
  </si>
  <si>
    <t>KOMENTAR ATASAN:  Monik orangnya bagus, bisa melakukan 2 pekerjaan dalam satu waktu.</t>
  </si>
  <si>
    <t>: Kiki Sri Rejeki</t>
  </si>
  <si>
    <t>: SPV Development Infikids Blackkelly</t>
  </si>
  <si>
    <t>KOMENTAR ATASAN: Kiki sedikit lamban dalam bekerja, dy beberapa kali lupa dengan task yang diberikan sehingga pekerjaan dilakukan dengan terburu-buru ketika diingatkan. Namun, beliau punya taste of fashion yang bagus.</t>
  </si>
  <si>
    <t>: Suherman</t>
  </si>
  <si>
    <t>: Helper</t>
  </si>
  <si>
    <t>Achmad Roby C</t>
  </si>
  <si>
    <t>: Imam Maulana</t>
  </si>
  <si>
    <t>: Staff GA</t>
  </si>
  <si>
    <t>laporkan pekerjaan apa adanya</t>
  </si>
  <si>
    <t>KOMENTAR ATASAN: selesaikan  pekerjaan sesuai dengan urutan skala prioritas</t>
  </si>
  <si>
    <t>: Dedi Septian</t>
  </si>
  <si>
    <t>: Staff Inventory</t>
  </si>
  <si>
    <t>KOMENTAR ATASAN: nilai yang tidak maksimal akan dikomunikasikan kepada yang bersangkutan agar lebih diitingkatkan</t>
  </si>
  <si>
    <t>Catatan HRD :</t>
  </si>
  <si>
    <t>: Nur Indah Sari</t>
  </si>
  <si>
    <t>KOMENTAR ATASAN : nilai yang tidak maksimal akan dikomunikasikan kepada yang bersangkutan agar lebih diitingkatkan</t>
  </si>
  <si>
    <t>Komentar HRD : Absensi Januari Aman, Absensi Februari Aman, Absensi Maret Aman</t>
  </si>
  <si>
    <t>Note : Bersama ini kami ingin mengajukankenaikan Salary Untuk Ibu Nur Indah Sari dimana Salary Terakhirnya Sebesar 1.300.000</t>
  </si>
  <si>
    <t>: Achmad Robby</t>
  </si>
  <si>
    <t>: HRGA</t>
  </si>
  <si>
    <t>JUMLAH</t>
  </si>
  <si>
    <t xml:space="preserve">KOMENTAR ATASAN:  </t>
  </si>
  <si>
    <t>: Febby Olivia</t>
  </si>
  <si>
    <t>: Akunting</t>
  </si>
  <si>
    <t>: Fandi Ihsan</t>
  </si>
  <si>
    <t>: Spv Produksi</t>
  </si>
  <si>
    <t>: Ridho Illahi</t>
  </si>
  <si>
    <t>: Mgr. Bisdev</t>
  </si>
  <si>
    <t xml:space="preserve">KOMENTAR ATASAN: Ridho secara kemampuan/skill set masih lemah dan orientasi berpikirnya tidak melihat masalah yg akan timbul kedepan, penguasaan pekerjaan dan penyelesaian pekerjaan yg sudah ada juga lambat dan tidak bisa dieksekusi dengan baik. </t>
  </si>
  <si>
    <t>:Lukmanul Hakim</t>
  </si>
  <si>
    <t>: Mgr RND Design</t>
  </si>
  <si>
    <t>Eru Hadi</t>
  </si>
  <si>
    <t>: Eru Hadi</t>
  </si>
  <si>
    <t>: Genaral Manager</t>
  </si>
  <si>
    <r>
      <rPr>
        <b/>
        <sz val="10"/>
        <color theme="1"/>
        <rFont val="Calibri"/>
        <family val="2"/>
        <scheme val="minor"/>
      </rPr>
      <t>Leadership &amp; Self Confident-</t>
    </r>
    <r>
      <rPr>
        <sz val="10"/>
        <color theme="1"/>
        <rFont val="Calibri"/>
        <family val="2"/>
        <scheme val="minor"/>
      </rPr>
      <t>jiwa kepemimpinan &amp; kepercayaan pada kemampuan diri untuk menyelesaikan tugas dan memiliki inisiatif untuk melakukan sesuatu dan mengambil keputusan</t>
    </r>
  </si>
  <si>
    <t>selalu mempunyai jiwa kepemimpinan dan selalu dalam keadaan terdesak tanpa menunggu petunjuk atau perintah dari atasan, mengambil keputusan atau melakukan tindakan yang diperlukan dalam tugasnya, tetapi tidak bertentangan dengan kebijakansanaan umum pimpinan</t>
  </si>
  <si>
    <t>pada umumnya mempunyai jiwa kepemimpinan dan pada umunya dalam keadaan terdesak tanpa menunggu petunjuk atau perintah dari atasan, mengambil keputusan atau melakukan tindakan yang diperlukan dalam tugasnya, tetapi tidak bertentangan dengan kebijakansanaan umum pimpinan</t>
  </si>
  <si>
    <t>adakalanya mempunyai jiwa kepemimpinan dan adakalanya tanpa menunggu petunjuk atau perintah dari atasan, adakalanya lambat mengambil keputusan atau melakukan tindakan yang diperlukan dalam melaksanakan tugasnya</t>
  </si>
  <si>
    <t>adakalanya tidak mempunyai jiwa kepemimpinan dan adakalanya  tanpa petunjuk atau perintah dari atasan, ragu-ragu mengambil keputusan atau melakukan tindakan yang diperlukan dalam melaksanakan tugasnya</t>
  </si>
  <si>
    <t>tidak mempunyai jiwa kepemimpinan dan tanpa petunjuk atau perintah dari atasan, tidak berani mengambil keputusan atau melakukan tindakan yang diperlukan dalam melaksanakan tugas</t>
  </si>
  <si>
    <r>
      <t xml:space="preserve">crafts, neatness and thoroughness - </t>
    </r>
    <r>
      <rPr>
        <sz val="10"/>
        <color rgb="FF222222"/>
        <rFont val="Arial"/>
        <family val="2"/>
      </rPr>
      <t>kerajinan, kerapihan dan ketelitian dalam bekerja</t>
    </r>
  </si>
  <si>
    <r>
      <rPr>
        <b/>
        <sz val="10"/>
        <color theme="1"/>
        <rFont val="Calibri"/>
        <family val="2"/>
        <scheme val="minor"/>
      </rPr>
      <t>Honesty, Loyalty and Commitment</t>
    </r>
    <r>
      <rPr>
        <sz val="10"/>
        <color theme="1"/>
        <rFont val="Calibri"/>
        <family val="2"/>
        <scheme val="minor"/>
      </rPr>
      <t xml:space="preserve">-kejujuran, kesetiaan dan sikap terhadap pekerjaan </t>
    </r>
  </si>
  <si>
    <t>selalu bersikap jujur dan tidak menyalah gunakan wewenang serta selalu mempunyai loyalitas yang tinggi dan berkomitmen terhadap KMN</t>
  </si>
  <si>
    <t>pada umunya  bersikap jujur dan tidak menyalah gunakan wewenang serta pada umunya mempunyai loyalitas dan berkomitmen terhadap KMN</t>
  </si>
  <si>
    <t>adakalanya bersikap tidak jujur dan menyalah gunakan wewenang serta adakalanya bersikap tidak loyal dan tidak berkomitmen terhadap KMN</t>
  </si>
  <si>
    <t>bersikap tidak jujur dan menyalahgunakan wewenang serta bersikap tidak loyal dan tidak berkomitment terhadap KMN</t>
  </si>
  <si>
    <t>sering bersikap tidak jujur dan menyalahgunakan wewenang serta sering bersikap tidak loyal dan tidak berkomitmen terhadap KMN</t>
  </si>
  <si>
    <t>selalu mentaati peraturan yang berlaku di Perusahaan</t>
  </si>
  <si>
    <t>sering kali memperlihatkan attitude yang kurang baik selama bekerja</t>
  </si>
  <si>
    <r>
      <rPr>
        <b/>
        <sz val="10"/>
        <color theme="1"/>
        <rFont val="Calibri"/>
        <family val="2"/>
        <scheme val="minor"/>
      </rPr>
      <t>Relationship with staff</t>
    </r>
    <r>
      <rPr>
        <sz val="10"/>
        <color theme="1"/>
        <rFont val="Calibri"/>
        <family val="2"/>
        <scheme val="minor"/>
      </rPr>
      <t>-menjalin hubungan yang baik dengan bawahan baik didalam maupun diluar kantor</t>
    </r>
  </si>
  <si>
    <t>selalu mampu menjaga hubungan yang baik dengan bawahan baik didalam maupun diluar kantor</t>
  </si>
  <si>
    <t>pada umumnya mampu menjaga hubungan yang baik dengan bawahan baik didalam maupun diluar kantor</t>
  </si>
  <si>
    <t>adakalnya kurang mampu menjaga hubungan yang baik dengan bawahan baik didalam maupun diluar kantor</t>
  </si>
  <si>
    <t>adakalanya tidak mampu menjaga hubungan yang baik dengan bawahan baik didalam maupun diluar kantor</t>
  </si>
  <si>
    <t>sering tidak  mampu menjaga hubungan yang baik dengan bawahan baik didalam maupun diluar kantor</t>
  </si>
  <si>
    <t>: Aris Supriatna</t>
  </si>
  <si>
    <t>: Manager Penjualan</t>
  </si>
  <si>
    <t>: Gugun Gunawan</t>
  </si>
  <si>
    <t>: SPV Produksi</t>
  </si>
  <si>
    <t>perlu develop / konseling</t>
  </si>
  <si>
    <t>Note:</t>
  </si>
</sst>
</file>

<file path=xl/styles.xml><?xml version="1.0" encoding="utf-8"?>
<styleSheet xmlns="http://schemas.openxmlformats.org/spreadsheetml/2006/main">
  <numFmts count="1">
    <numFmt numFmtId="164" formatCode="0.0"/>
  </numFmts>
  <fonts count="19">
    <font>
      <sz val="11"/>
      <color theme="1"/>
      <name val="Calibri"/>
      <family val="2"/>
      <charset val="1"/>
      <scheme val="minor"/>
    </font>
    <font>
      <sz val="11"/>
      <color theme="0"/>
      <name val="Calibri"/>
      <family val="2"/>
      <charset val="1"/>
      <scheme val="minor"/>
    </font>
    <font>
      <b/>
      <sz val="11"/>
      <color theme="1"/>
      <name val="Calibri"/>
      <family val="2"/>
      <scheme val="minor"/>
    </font>
    <font>
      <b/>
      <sz val="9"/>
      <name val="Arial"/>
      <family val="2"/>
      <charset val="1"/>
    </font>
    <font>
      <sz val="11"/>
      <color indexed="8"/>
      <name val="Calibri"/>
      <family val="2"/>
      <scheme val="minor"/>
    </font>
    <font>
      <sz val="11"/>
      <color theme="0"/>
      <name val="Calibri"/>
      <family val="2"/>
      <scheme val="minor"/>
    </font>
    <font>
      <sz val="11"/>
      <name val="Calibri"/>
      <family val="2"/>
      <scheme val="minor"/>
    </font>
    <font>
      <sz val="11"/>
      <color theme="1"/>
      <name val="Calibri"/>
      <family val="2"/>
      <charset val="1"/>
      <scheme val="minor"/>
    </font>
    <font>
      <b/>
      <sz val="16"/>
      <color theme="1"/>
      <name val="Albertus Extra Bold"/>
      <family val="1"/>
    </font>
    <font>
      <b/>
      <sz val="10"/>
      <color theme="1"/>
      <name val="Albertus Medium"/>
      <family val="1"/>
    </font>
    <font>
      <b/>
      <sz val="11"/>
      <color theme="1"/>
      <name val="Albertus Medium"/>
      <family val="1"/>
    </font>
    <font>
      <b/>
      <sz val="11"/>
      <color rgb="FF222222"/>
      <name val="Arial"/>
      <family val="2"/>
    </font>
    <font>
      <sz val="11"/>
      <color rgb="FF222222"/>
      <name val="Arial"/>
      <family val="2"/>
    </font>
    <font>
      <b/>
      <sz val="12"/>
      <color theme="1"/>
      <name val="Calibri"/>
      <family val="2"/>
      <scheme val="minor"/>
    </font>
    <font>
      <sz val="10"/>
      <color theme="1"/>
      <name val="Calibri"/>
      <family val="2"/>
      <scheme val="minor"/>
    </font>
    <font>
      <b/>
      <sz val="10"/>
      <color theme="1"/>
      <name val="Calibri"/>
      <family val="2"/>
      <scheme val="minor"/>
    </font>
    <font>
      <b/>
      <sz val="11"/>
      <color theme="1"/>
      <name val="Calibri"/>
      <family val="2"/>
    </font>
    <font>
      <b/>
      <sz val="10"/>
      <color rgb="FF222222"/>
      <name val="Arial"/>
      <family val="2"/>
    </font>
    <font>
      <sz val="10"/>
      <color rgb="FF222222"/>
      <name val="Arial"/>
      <family val="2"/>
    </font>
  </fonts>
  <fills count="16">
    <fill>
      <patternFill patternType="none"/>
    </fill>
    <fill>
      <patternFill patternType="gray125"/>
    </fill>
    <fill>
      <patternFill patternType="solid">
        <fgColor theme="0"/>
        <bgColor indexed="64"/>
      </patternFill>
    </fill>
    <fill>
      <patternFill patternType="solid">
        <fgColor theme="0"/>
        <bgColor indexed="41"/>
      </patternFill>
    </fill>
    <fill>
      <patternFill patternType="solid">
        <fgColor theme="9" tint="-0.249977111117893"/>
        <bgColor indexed="64"/>
      </patternFill>
    </fill>
    <fill>
      <patternFill patternType="solid">
        <fgColor theme="8"/>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rgb="FFC00000"/>
        <bgColor indexed="64"/>
      </patternFill>
    </fill>
    <fill>
      <patternFill patternType="solid">
        <fgColor theme="1"/>
        <bgColor indexed="64"/>
      </patternFill>
    </fill>
    <fill>
      <patternFill patternType="solid">
        <fgColor theme="0" tint="-0.499984740745262"/>
        <bgColor indexed="64"/>
      </patternFill>
    </fill>
    <fill>
      <patternFill patternType="solid">
        <fgColor rgb="FFFFC000"/>
        <bgColor indexed="64"/>
      </patternFill>
    </fill>
    <fill>
      <patternFill patternType="solid">
        <fgColor rgb="FF92D050"/>
        <bgColor indexed="64"/>
      </patternFill>
    </fill>
    <fill>
      <patternFill patternType="solid">
        <fgColor rgb="FF002060"/>
        <bgColor indexed="64"/>
      </patternFill>
    </fill>
    <fill>
      <patternFill patternType="solid">
        <fgColor theme="5"/>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7" fillId="0" borderId="0" applyFont="0" applyFill="0" applyBorder="0" applyAlignment="0" applyProtection="0"/>
  </cellStyleXfs>
  <cellXfs count="172">
    <xf numFmtId="0" fontId="0" fillId="0" borderId="0" xfId="0"/>
    <xf numFmtId="0" fontId="0" fillId="0" borderId="0" xfId="0" applyAlignment="1">
      <alignment horizontal="center"/>
    </xf>
    <xf numFmtId="3" fontId="2" fillId="2" borderId="0" xfId="0" applyNumberFormat="1" applyFont="1" applyFill="1" applyAlignment="1">
      <alignment horizontal="left"/>
    </xf>
    <xf numFmtId="3" fontId="0" fillId="0" borderId="0" xfId="0" applyNumberFormat="1" applyBorder="1"/>
    <xf numFmtId="3" fontId="0" fillId="0" borderId="0" xfId="0" applyNumberFormat="1"/>
    <xf numFmtId="3" fontId="0" fillId="2" borderId="0" xfId="0" applyNumberFormat="1" applyFill="1" applyBorder="1"/>
    <xf numFmtId="3" fontId="0" fillId="2" borderId="0" xfId="0" applyNumberFormat="1" applyFill="1"/>
    <xf numFmtId="3" fontId="0" fillId="0" borderId="0" xfId="0" applyNumberFormat="1" applyAlignment="1">
      <alignment horizontal="center"/>
    </xf>
    <xf numFmtId="3" fontId="3" fillId="3" borderId="2" xfId="0" applyNumberFormat="1" applyFont="1" applyFill="1" applyBorder="1" applyAlignment="1">
      <alignment horizontal="center" vertical="center"/>
    </xf>
    <xf numFmtId="3" fontId="0" fillId="2" borderId="2" xfId="0" applyNumberFormat="1" applyFont="1" applyFill="1" applyBorder="1"/>
    <xf numFmtId="3" fontId="0" fillId="2" borderId="2" xfId="0" applyNumberFormat="1" applyFill="1" applyBorder="1"/>
    <xf numFmtId="3" fontId="0" fillId="2" borderId="2" xfId="0" applyNumberFormat="1" applyFill="1" applyBorder="1" applyAlignment="1">
      <alignment horizontal="center"/>
    </xf>
    <xf numFmtId="3" fontId="0" fillId="8" borderId="2" xfId="0" applyNumberFormat="1" applyFill="1" applyBorder="1" applyAlignment="1">
      <alignment horizontal="center"/>
    </xf>
    <xf numFmtId="3" fontId="0" fillId="5" borderId="2" xfId="0" applyNumberFormat="1" applyFill="1" applyBorder="1" applyAlignment="1">
      <alignment horizontal="center"/>
    </xf>
    <xf numFmtId="3" fontId="0" fillId="9" borderId="2" xfId="0" applyNumberFormat="1" applyFill="1" applyBorder="1" applyAlignment="1">
      <alignment horizontal="center"/>
    </xf>
    <xf numFmtId="3" fontId="0" fillId="4" borderId="2" xfId="0" applyNumberFormat="1" applyFill="1" applyBorder="1" applyAlignment="1">
      <alignment horizontal="center"/>
    </xf>
    <xf numFmtId="3" fontId="0" fillId="7" borderId="2" xfId="0" applyNumberFormat="1" applyFill="1" applyBorder="1" applyAlignment="1">
      <alignment horizontal="center"/>
    </xf>
    <xf numFmtId="3" fontId="0" fillId="2" borderId="0" xfId="0" applyNumberFormat="1" applyFont="1" applyFill="1" applyBorder="1"/>
    <xf numFmtId="3" fontId="0" fillId="2" borderId="0" xfId="0" applyNumberFormat="1" applyFill="1" applyBorder="1" applyAlignment="1">
      <alignment horizontal="center"/>
    </xf>
    <xf numFmtId="3" fontId="0" fillId="6" borderId="2" xfId="0" applyNumberFormat="1" applyFill="1" applyBorder="1" applyAlignment="1">
      <alignment horizontal="center"/>
    </xf>
    <xf numFmtId="3" fontId="4" fillId="0" borderId="0" xfId="0" applyNumberFormat="1" applyFont="1" applyBorder="1" applyAlignment="1">
      <alignment horizontal="center" vertical="top"/>
    </xf>
    <xf numFmtId="3" fontId="0" fillId="0" borderId="0" xfId="0" applyNumberFormat="1" applyFill="1" applyBorder="1"/>
    <xf numFmtId="3" fontId="2" fillId="2" borderId="0" xfId="0" applyNumberFormat="1" applyFont="1" applyFill="1" applyBorder="1" applyAlignment="1">
      <alignment horizontal="center"/>
    </xf>
    <xf numFmtId="3" fontId="0" fillId="2" borderId="0" xfId="0" applyNumberFormat="1" applyFill="1" applyBorder="1" applyAlignment="1">
      <alignment horizontal="left"/>
    </xf>
    <xf numFmtId="3" fontId="4" fillId="2" borderId="0" xfId="0" applyNumberFormat="1" applyFont="1" applyFill="1" applyBorder="1" applyAlignment="1">
      <alignment horizontal="center" vertical="top"/>
    </xf>
    <xf numFmtId="3" fontId="2" fillId="0" borderId="0" xfId="0" applyNumberFormat="1" applyFont="1" applyAlignment="1">
      <alignment horizontal="center"/>
    </xf>
    <xf numFmtId="3" fontId="0" fillId="0" borderId="0" xfId="0" applyNumberFormat="1" applyAlignment="1">
      <alignment horizontal="left"/>
    </xf>
    <xf numFmtId="3" fontId="0" fillId="0" borderId="0" xfId="0" applyNumberFormat="1" applyFont="1" applyAlignment="1">
      <alignment horizontal="left"/>
    </xf>
    <xf numFmtId="3" fontId="0" fillId="2" borderId="0" xfId="0" applyNumberFormat="1" applyFill="1" applyAlignment="1">
      <alignment horizontal="center"/>
    </xf>
    <xf numFmtId="3" fontId="2" fillId="2" borderId="0" xfId="0" applyNumberFormat="1" applyFont="1" applyFill="1" applyAlignment="1">
      <alignment horizontal="center"/>
    </xf>
    <xf numFmtId="3" fontId="0" fillId="2" borderId="0" xfId="0" applyNumberFormat="1" applyFill="1" applyAlignment="1">
      <alignment horizontal="left"/>
    </xf>
    <xf numFmtId="3" fontId="5" fillId="10" borderId="2" xfId="0" applyNumberFormat="1" applyFont="1" applyFill="1" applyBorder="1" applyAlignment="1">
      <alignment horizontal="center"/>
    </xf>
    <xf numFmtId="3" fontId="0" fillId="11" borderId="2" xfId="0" applyNumberFormat="1" applyFont="1" applyFill="1" applyBorder="1" applyAlignment="1">
      <alignment horizontal="center"/>
    </xf>
    <xf numFmtId="3" fontId="0" fillId="13" borderId="2" xfId="0" applyNumberFormat="1" applyFill="1" applyBorder="1" applyAlignment="1">
      <alignment horizontal="center"/>
    </xf>
    <xf numFmtId="3" fontId="0" fillId="12" borderId="2" xfId="0" applyNumberFormat="1" applyFill="1" applyBorder="1" applyAlignment="1">
      <alignment horizontal="center"/>
    </xf>
    <xf numFmtId="3" fontId="0" fillId="14" borderId="2" xfId="0" applyNumberFormat="1" applyFill="1" applyBorder="1" applyAlignment="1">
      <alignment horizontal="center"/>
    </xf>
    <xf numFmtId="3" fontId="2" fillId="4" borderId="2" xfId="0" applyNumberFormat="1" applyFont="1" applyFill="1" applyBorder="1" applyAlignment="1">
      <alignment horizontal="center" vertical="center"/>
    </xf>
    <xf numFmtId="3" fontId="2" fillId="5" borderId="2" xfId="0" applyNumberFormat="1" applyFont="1" applyFill="1" applyBorder="1" applyAlignment="1">
      <alignment horizontal="center" vertical="center"/>
    </xf>
    <xf numFmtId="3" fontId="2" fillId="6" borderId="2" xfId="0" applyNumberFormat="1" applyFont="1" applyFill="1" applyBorder="1" applyAlignment="1">
      <alignment horizontal="center" vertical="center"/>
    </xf>
    <xf numFmtId="3" fontId="2" fillId="7" borderId="2" xfId="0" applyNumberFormat="1" applyFont="1" applyFill="1" applyBorder="1" applyAlignment="1">
      <alignment horizontal="center" vertical="center"/>
    </xf>
    <xf numFmtId="3" fontId="2" fillId="8" borderId="2" xfId="0" applyNumberFormat="1" applyFont="1" applyFill="1" applyBorder="1" applyAlignment="1">
      <alignment horizontal="center" vertical="center"/>
    </xf>
    <xf numFmtId="3" fontId="2" fillId="9" borderId="2" xfId="0" applyNumberFormat="1" applyFont="1" applyFill="1" applyBorder="1" applyAlignment="1">
      <alignment horizontal="center" vertical="center"/>
    </xf>
    <xf numFmtId="0" fontId="0" fillId="0" borderId="2" xfId="0" applyBorder="1"/>
    <xf numFmtId="0" fontId="0" fillId="0" borderId="2" xfId="0" applyBorder="1" applyAlignment="1">
      <alignment horizontal="center"/>
    </xf>
    <xf numFmtId="3" fontId="0" fillId="0" borderId="2" xfId="0" applyNumberFormat="1" applyBorder="1" applyAlignment="1">
      <alignment horizontal="center"/>
    </xf>
    <xf numFmtId="3" fontId="1" fillId="10" borderId="2" xfId="0" applyNumberFormat="1" applyFont="1" applyFill="1" applyBorder="1" applyAlignment="1">
      <alignment horizontal="center"/>
    </xf>
    <xf numFmtId="0" fontId="1" fillId="10" borderId="2" xfId="0" applyFont="1" applyFill="1" applyBorder="1" applyAlignment="1">
      <alignment horizontal="center"/>
    </xf>
    <xf numFmtId="0" fontId="1" fillId="10" borderId="2" xfId="0" applyFont="1" applyFill="1" applyBorder="1"/>
    <xf numFmtId="0" fontId="0" fillId="11" borderId="2" xfId="0" applyFill="1" applyBorder="1" applyAlignment="1">
      <alignment horizontal="center"/>
    </xf>
    <xf numFmtId="0" fontId="6" fillId="2" borderId="2" xfId="0" applyFont="1" applyFill="1" applyBorder="1"/>
    <xf numFmtId="0" fontId="2" fillId="15" borderId="2" xfId="0" applyFont="1" applyFill="1" applyBorder="1" applyAlignment="1">
      <alignment horizontal="center" vertical="center"/>
    </xf>
    <xf numFmtId="0" fontId="2" fillId="15" borderId="6" xfId="0" applyFont="1" applyFill="1" applyBorder="1" applyAlignment="1">
      <alignment horizontal="center" vertical="center"/>
    </xf>
    <xf numFmtId="0" fontId="2" fillId="15" borderId="8" xfId="0" applyFont="1" applyFill="1" applyBorder="1" applyAlignment="1">
      <alignment horizontal="center" vertical="center"/>
    </xf>
    <xf numFmtId="3" fontId="2" fillId="2" borderId="0" xfId="0" applyNumberFormat="1" applyFont="1" applyFill="1" applyAlignment="1">
      <alignment horizontal="left"/>
    </xf>
    <xf numFmtId="3" fontId="2" fillId="0" borderId="1" xfId="0" applyNumberFormat="1" applyFont="1" applyBorder="1" applyAlignment="1">
      <alignment horizontal="left"/>
    </xf>
    <xf numFmtId="3" fontId="3" fillId="3" borderId="2" xfId="0" applyNumberFormat="1" applyFont="1" applyFill="1" applyBorder="1" applyAlignment="1">
      <alignment horizontal="center" vertical="center"/>
    </xf>
    <xf numFmtId="3" fontId="0" fillId="9" borderId="6" xfId="0" applyNumberFormat="1" applyFill="1" applyBorder="1" applyAlignment="1">
      <alignment horizontal="center" vertical="center"/>
    </xf>
    <xf numFmtId="3" fontId="0" fillId="9" borderId="7" xfId="0" applyNumberFormat="1" applyFill="1" applyBorder="1" applyAlignment="1">
      <alignment horizontal="center" vertical="center"/>
    </xf>
    <xf numFmtId="3" fontId="0" fillId="9" borderId="8" xfId="0" applyNumberFormat="1" applyFill="1" applyBorder="1" applyAlignment="1">
      <alignment horizontal="center" vertical="center"/>
    </xf>
    <xf numFmtId="3" fontId="3" fillId="3" borderId="3"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3" fontId="3" fillId="3" borderId="5" xfId="0" applyNumberFormat="1" applyFont="1" applyFill="1" applyBorder="1" applyAlignment="1">
      <alignment horizontal="center" vertical="center"/>
    </xf>
    <xf numFmtId="3" fontId="0" fillId="2" borderId="6" xfId="0" applyNumberFormat="1" applyFill="1" applyBorder="1" applyAlignment="1">
      <alignment horizontal="center" vertical="center"/>
    </xf>
    <xf numFmtId="3" fontId="0" fillId="2" borderId="7" xfId="0" applyNumberFormat="1" applyFill="1" applyBorder="1" applyAlignment="1">
      <alignment horizontal="center" vertical="center"/>
    </xf>
    <xf numFmtId="3" fontId="0" fillId="2" borderId="8" xfId="0" applyNumberFormat="1" applyFill="1" applyBorder="1" applyAlignment="1">
      <alignment horizontal="center" vertical="center"/>
    </xf>
    <xf numFmtId="3" fontId="0" fillId="4" borderId="6" xfId="0" applyNumberFormat="1" applyFill="1" applyBorder="1" applyAlignment="1">
      <alignment horizontal="center" vertical="center"/>
    </xf>
    <xf numFmtId="3" fontId="0" fillId="4" borderId="7" xfId="0" applyNumberFormat="1" applyFill="1" applyBorder="1" applyAlignment="1">
      <alignment horizontal="center" vertical="center"/>
    </xf>
    <xf numFmtId="3" fontId="0" fillId="4" borderId="8" xfId="0" applyNumberFormat="1" applyFill="1" applyBorder="1" applyAlignment="1">
      <alignment horizontal="center" vertical="center"/>
    </xf>
    <xf numFmtId="3" fontId="0" fillId="5" borderId="6" xfId="0" applyNumberFormat="1" applyFill="1" applyBorder="1" applyAlignment="1">
      <alignment horizontal="center" vertical="center"/>
    </xf>
    <xf numFmtId="3" fontId="0" fillId="5" borderId="7" xfId="0" applyNumberFormat="1" applyFill="1" applyBorder="1" applyAlignment="1">
      <alignment horizontal="center" vertical="center"/>
    </xf>
    <xf numFmtId="3" fontId="0" fillId="5" borderId="8" xfId="0" applyNumberFormat="1" applyFill="1" applyBorder="1" applyAlignment="1">
      <alignment horizontal="center" vertical="center"/>
    </xf>
    <xf numFmtId="3" fontId="0" fillId="6" borderId="6" xfId="0" applyNumberFormat="1" applyFill="1" applyBorder="1" applyAlignment="1">
      <alignment horizontal="center" vertical="center"/>
    </xf>
    <xf numFmtId="3" fontId="0" fillId="6" borderId="7" xfId="0" applyNumberFormat="1" applyFill="1" applyBorder="1" applyAlignment="1">
      <alignment horizontal="center" vertical="center"/>
    </xf>
    <xf numFmtId="3" fontId="0" fillId="6" borderId="8" xfId="0" applyNumberFormat="1" applyFill="1" applyBorder="1" applyAlignment="1">
      <alignment horizontal="center" vertical="center"/>
    </xf>
    <xf numFmtId="3" fontId="0" fillId="7" borderId="6" xfId="0" applyNumberFormat="1" applyFill="1" applyBorder="1" applyAlignment="1">
      <alignment horizontal="center" vertical="center"/>
    </xf>
    <xf numFmtId="3" fontId="0" fillId="7" borderId="7" xfId="0" applyNumberFormat="1" applyFill="1" applyBorder="1" applyAlignment="1">
      <alignment horizontal="center" vertical="center"/>
    </xf>
    <xf numFmtId="3" fontId="0" fillId="7" borderId="8" xfId="0" applyNumberFormat="1" applyFill="1" applyBorder="1" applyAlignment="1">
      <alignment horizontal="center" vertical="center"/>
    </xf>
    <xf numFmtId="3" fontId="0" fillId="8" borderId="6" xfId="0" applyNumberFormat="1" applyFill="1" applyBorder="1" applyAlignment="1">
      <alignment horizontal="center" vertical="center"/>
    </xf>
    <xf numFmtId="3" fontId="0" fillId="8" borderId="7" xfId="0" applyNumberFormat="1" applyFill="1" applyBorder="1" applyAlignment="1">
      <alignment horizontal="center" vertical="center"/>
    </xf>
    <xf numFmtId="3" fontId="0" fillId="8" borderId="8" xfId="0" applyNumberFormat="1"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2" fillId="0" borderId="0" xfId="0" applyFont="1"/>
    <xf numFmtId="0" fontId="2" fillId="0" borderId="0" xfId="0" applyFont="1" applyAlignment="1">
      <alignment horizontal="left"/>
    </xf>
    <xf numFmtId="0" fontId="2" fillId="0" borderId="2"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center" vertical="center" wrapText="1"/>
    </xf>
    <xf numFmtId="0" fontId="10" fillId="0" borderId="2" xfId="0" applyFont="1" applyBorder="1" applyAlignment="1">
      <alignment horizontal="center" vertical="center"/>
    </xf>
    <xf numFmtId="0" fontId="0" fillId="0" borderId="0" xfId="0" applyAlignment="1">
      <alignment vertical="center" wrapText="1"/>
    </xf>
    <xf numFmtId="0" fontId="0" fillId="0" borderId="2" xfId="0" applyBorder="1" applyAlignment="1">
      <alignment vertical="center" wrapText="1"/>
    </xf>
    <xf numFmtId="3"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11" fillId="0" borderId="0" xfId="0" applyFont="1" applyAlignment="1">
      <alignment horizontal="left" wrapText="1"/>
    </xf>
    <xf numFmtId="0" fontId="10" fillId="0" borderId="0" xfId="0" applyFont="1" applyAlignment="1">
      <alignment vertical="center" wrapText="1"/>
    </xf>
    <xf numFmtId="0" fontId="0" fillId="0" borderId="6" xfId="0" applyBorder="1" applyAlignment="1">
      <alignment horizontal="center" vertical="center" wrapText="1"/>
    </xf>
    <xf numFmtId="0" fontId="2" fillId="0" borderId="2" xfId="0" applyFont="1" applyBorder="1" applyAlignment="1">
      <alignment horizontal="center" vertical="center" wrapText="1"/>
    </xf>
    <xf numFmtId="3" fontId="2" fillId="0" borderId="2" xfId="0" applyNumberFormat="1" applyFont="1" applyBorder="1" applyAlignment="1">
      <alignment horizontal="center" vertical="center" wrapText="1"/>
    </xf>
    <xf numFmtId="9" fontId="0" fillId="0" borderId="2" xfId="1" applyFont="1" applyBorder="1" applyAlignment="1">
      <alignment horizontal="center" vertical="center" wrapText="1"/>
    </xf>
    <xf numFmtId="0" fontId="0" fillId="13" borderId="2" xfId="0" applyFill="1" applyBorder="1" applyAlignment="1">
      <alignment horizontal="center"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top" wrapText="1"/>
    </xf>
    <xf numFmtId="0" fontId="2" fillId="0" borderId="0" xfId="0" applyFont="1" applyBorder="1" applyAlignment="1">
      <alignment vertical="top" wrapText="1"/>
    </xf>
    <xf numFmtId="0" fontId="2" fillId="0" borderId="0" xfId="0" applyFont="1" applyBorder="1" applyAlignment="1">
      <alignment vertical="center" wrapText="1"/>
    </xf>
    <xf numFmtId="0" fontId="0" fillId="0" borderId="2" xfId="0" applyBorder="1" applyAlignment="1">
      <alignment horizontal="center" vertical="center"/>
    </xf>
    <xf numFmtId="15" fontId="0" fillId="0" borderId="2" xfId="0" applyNumberFormat="1" applyBorder="1" applyAlignment="1">
      <alignment horizontal="center" vertical="center"/>
    </xf>
    <xf numFmtId="0" fontId="0" fillId="0" borderId="0" xfId="0" applyBorder="1" applyAlignment="1">
      <alignment vertical="center"/>
    </xf>
    <xf numFmtId="0" fontId="13" fillId="0" borderId="3" xfId="0" applyFont="1" applyBorder="1" applyAlignment="1">
      <alignment horizontal="center" vertical="top"/>
    </xf>
    <xf numFmtId="0" fontId="13" fillId="0" borderId="4" xfId="0" applyFont="1" applyBorder="1" applyAlignment="1">
      <alignment horizontal="center" vertical="top"/>
    </xf>
    <xf numFmtId="0" fontId="13" fillId="0" borderId="5" xfId="0" applyFont="1" applyBorder="1" applyAlignment="1">
      <alignment horizontal="center" vertical="top"/>
    </xf>
    <xf numFmtId="0" fontId="13" fillId="0" borderId="10" xfId="0" applyFont="1" applyBorder="1" applyAlignment="1">
      <alignment horizontal="center" vertical="top"/>
    </xf>
    <xf numFmtId="0" fontId="13" fillId="0" borderId="0" xfId="0" applyFont="1" applyBorder="1" applyAlignment="1">
      <alignment horizontal="center" vertical="top"/>
    </xf>
    <xf numFmtId="0" fontId="13" fillId="0" borderId="11" xfId="0" applyFont="1" applyBorder="1" applyAlignment="1">
      <alignment horizontal="center" vertical="top"/>
    </xf>
    <xf numFmtId="0" fontId="13" fillId="0" borderId="12" xfId="0" applyFont="1" applyBorder="1" applyAlignment="1">
      <alignment horizontal="center" vertical="top"/>
    </xf>
    <xf numFmtId="0" fontId="13" fillId="0" borderId="1" xfId="0" applyFont="1" applyBorder="1" applyAlignment="1">
      <alignment horizontal="center" vertical="top"/>
    </xf>
    <xf numFmtId="0" fontId="13" fillId="0" borderId="13" xfId="0" applyFont="1" applyBorder="1" applyAlignment="1">
      <alignment horizontal="center" vertical="top"/>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0" fillId="0" borderId="2" xfId="0" applyBorder="1" applyAlignment="1">
      <alignment horizontal="center" vertical="center" wrapText="1"/>
    </xf>
    <xf numFmtId="9" fontId="0" fillId="0" borderId="0" xfId="1" applyFont="1" applyBorder="1" applyAlignment="1">
      <alignment horizontal="center" vertical="center" wrapText="1"/>
    </xf>
    <xf numFmtId="0" fontId="0" fillId="0" borderId="0" xfId="0" applyBorder="1" applyAlignment="1">
      <alignment horizontal="center" vertical="center"/>
    </xf>
    <xf numFmtId="164" fontId="0" fillId="13" borderId="2" xfId="1" applyNumberFormat="1" applyFont="1" applyFill="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14" fillId="0" borderId="2" xfId="0" applyFont="1" applyBorder="1" applyAlignment="1">
      <alignment vertical="top" wrapText="1"/>
    </xf>
    <xf numFmtId="0" fontId="14" fillId="0" borderId="0" xfId="0" applyFont="1" applyAlignment="1">
      <alignment vertical="top" wrapText="1"/>
    </xf>
    <xf numFmtId="0" fontId="11" fillId="0" borderId="0" xfId="0" applyFont="1" applyAlignment="1">
      <alignment horizontal="left" vertical="top" wrapText="1"/>
    </xf>
    <xf numFmtId="0" fontId="2" fillId="0" borderId="2" xfId="0" applyFont="1" applyBorder="1"/>
    <xf numFmtId="0" fontId="16" fillId="0" borderId="2" xfId="0" applyFont="1" applyBorder="1"/>
    <xf numFmtId="1" fontId="0" fillId="0" borderId="2" xfId="0" applyNumberFormat="1" applyBorder="1" applyAlignment="1">
      <alignment horizontal="center" vertical="center" wrapText="1"/>
    </xf>
    <xf numFmtId="0" fontId="0" fillId="0" borderId="2" xfId="0" applyBorder="1" applyAlignment="1">
      <alignment vertical="top"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9" fontId="0" fillId="0" borderId="2" xfId="1"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3" xfId="0" applyFont="1" applyBorder="1" applyAlignment="1">
      <alignment horizontal="center" vertical="center" wrapText="1"/>
    </xf>
    <xf numFmtId="0" fontId="0" fillId="0" borderId="2" xfId="0" applyBorder="1" applyAlignment="1">
      <alignment horizontal="center"/>
    </xf>
    <xf numFmtId="0" fontId="0" fillId="6" borderId="2" xfId="0" applyFill="1" applyBorder="1" applyAlignment="1">
      <alignment horizontal="center" vertical="center" wrapText="1"/>
    </xf>
    <xf numFmtId="0" fontId="14" fillId="0" borderId="2" xfId="0" applyFont="1" applyBorder="1" applyAlignment="1">
      <alignment horizontal="left" vertical="top" wrapText="1"/>
    </xf>
    <xf numFmtId="0" fontId="17" fillId="0" borderId="0" xfId="0" applyFont="1" applyAlignment="1">
      <alignment horizontal="left" vertical="top" wrapText="1"/>
    </xf>
    <xf numFmtId="0" fontId="14" fillId="0" borderId="0" xfId="0" applyFont="1" applyBorder="1" applyAlignment="1">
      <alignment vertical="top" wrapText="1"/>
    </xf>
    <xf numFmtId="3" fontId="0" fillId="10" borderId="2" xfId="0" applyNumberFormat="1" applyFill="1" applyBorder="1" applyAlignment="1">
      <alignment horizontal="center"/>
    </xf>
    <xf numFmtId="0" fontId="2" fillId="15" borderId="2" xfId="0" applyFont="1" applyFill="1" applyBorder="1" applyAlignment="1">
      <alignment horizontal="center"/>
    </xf>
  </cellXfs>
  <cellStyles count="2">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877661</xdr:colOff>
      <xdr:row>1</xdr:row>
      <xdr:rowOff>35379</xdr:rowOff>
    </xdr:from>
    <xdr:to>
      <xdr:col>7</xdr:col>
      <xdr:colOff>13607</xdr:colOff>
      <xdr:row>11</xdr:row>
      <xdr:rowOff>81643</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4973411" y="225879"/>
          <a:ext cx="3476625" cy="195126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20401</xdr:colOff>
      <xdr:row>1</xdr:row>
      <xdr:rowOff>8163</xdr:rowOff>
    </xdr:from>
    <xdr:to>
      <xdr:col>7</xdr:col>
      <xdr:colOff>13608</xdr:colOff>
      <xdr:row>12</xdr:row>
      <xdr:rowOff>8163</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4891758" y="198663"/>
          <a:ext cx="3449421" cy="20955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20401</xdr:colOff>
      <xdr:row>1</xdr:row>
      <xdr:rowOff>8167</xdr:rowOff>
    </xdr:from>
    <xdr:to>
      <xdr:col>7</xdr:col>
      <xdr:colOff>27213</xdr:colOff>
      <xdr:row>12</xdr:row>
      <xdr:rowOff>8167</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5000615" y="198667"/>
          <a:ext cx="3463027" cy="2095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796017</xdr:colOff>
      <xdr:row>0</xdr:row>
      <xdr:rowOff>185057</xdr:rowOff>
    </xdr:from>
    <xdr:to>
      <xdr:col>7</xdr:col>
      <xdr:colOff>13607</xdr:colOff>
      <xdr:row>11</xdr:row>
      <xdr:rowOff>185057</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4891767" y="185057"/>
          <a:ext cx="3558269" cy="20955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20414</xdr:colOff>
      <xdr:row>0</xdr:row>
      <xdr:rowOff>171453</xdr:rowOff>
    </xdr:from>
    <xdr:to>
      <xdr:col>7</xdr:col>
      <xdr:colOff>40821</xdr:colOff>
      <xdr:row>11</xdr:row>
      <xdr:rowOff>171453</xdr:rowOff>
    </xdr:to>
    <xdr:pic>
      <xdr:nvPicPr>
        <xdr:cNvPr id="3" name="Picture 2" descr="55825_logo_0_895706.jpg"/>
        <xdr:cNvPicPr>
          <a:picLocks noChangeAspect="1"/>
        </xdr:cNvPicPr>
      </xdr:nvPicPr>
      <xdr:blipFill>
        <a:blip xmlns:r="http://schemas.openxmlformats.org/officeDocument/2006/relationships" r:embed="rId1" cstate="print"/>
        <a:stretch>
          <a:fillRect/>
        </a:stretch>
      </xdr:blipFill>
      <xdr:spPr>
        <a:xfrm>
          <a:off x="5000628" y="171453"/>
          <a:ext cx="3476622" cy="20955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34017</xdr:colOff>
      <xdr:row>0</xdr:row>
      <xdr:rowOff>175532</xdr:rowOff>
    </xdr:from>
    <xdr:to>
      <xdr:col>7</xdr:col>
      <xdr:colOff>13606</xdr:colOff>
      <xdr:row>11</xdr:row>
      <xdr:rowOff>175532</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5014231" y="175532"/>
          <a:ext cx="3435804" cy="20955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20410</xdr:colOff>
      <xdr:row>0</xdr:row>
      <xdr:rowOff>171450</xdr:rowOff>
    </xdr:from>
    <xdr:to>
      <xdr:col>7</xdr:col>
      <xdr:colOff>27214</xdr:colOff>
      <xdr:row>11</xdr:row>
      <xdr:rowOff>171450</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5000624" y="171450"/>
          <a:ext cx="3463019" cy="20955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864043</xdr:colOff>
      <xdr:row>0</xdr:row>
      <xdr:rowOff>185057</xdr:rowOff>
    </xdr:from>
    <xdr:to>
      <xdr:col>7</xdr:col>
      <xdr:colOff>0</xdr:colOff>
      <xdr:row>11</xdr:row>
      <xdr:rowOff>185057</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4959793" y="185057"/>
          <a:ext cx="3476636" cy="20955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61223</xdr:colOff>
      <xdr:row>1</xdr:row>
      <xdr:rowOff>8164</xdr:rowOff>
    </xdr:from>
    <xdr:to>
      <xdr:col>7</xdr:col>
      <xdr:colOff>13607</xdr:colOff>
      <xdr:row>12</xdr:row>
      <xdr:rowOff>8164</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5041437" y="198664"/>
          <a:ext cx="3408599" cy="20955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866775</xdr:colOff>
      <xdr:row>0</xdr:row>
      <xdr:rowOff>161925</xdr:rowOff>
    </xdr:from>
    <xdr:to>
      <xdr:col>6</xdr:col>
      <xdr:colOff>598714</xdr:colOff>
      <xdr:row>11</xdr:row>
      <xdr:rowOff>161925</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4962525" y="161925"/>
          <a:ext cx="3460296" cy="20955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34008</xdr:colOff>
      <xdr:row>1</xdr:row>
      <xdr:rowOff>8164</xdr:rowOff>
    </xdr:from>
    <xdr:to>
      <xdr:col>7</xdr:col>
      <xdr:colOff>13607</xdr:colOff>
      <xdr:row>12</xdr:row>
      <xdr:rowOff>8164</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5014222" y="198664"/>
          <a:ext cx="3435814" cy="2095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873579</xdr:colOff>
      <xdr:row>1</xdr:row>
      <xdr:rowOff>29936</xdr:rowOff>
    </xdr:from>
    <xdr:to>
      <xdr:col>7</xdr:col>
      <xdr:colOff>13607</xdr:colOff>
      <xdr:row>12</xdr:row>
      <xdr:rowOff>29936</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4969329" y="220436"/>
          <a:ext cx="3480707" cy="20955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20401</xdr:colOff>
      <xdr:row>1</xdr:row>
      <xdr:rowOff>21772</xdr:rowOff>
    </xdr:from>
    <xdr:to>
      <xdr:col>7</xdr:col>
      <xdr:colOff>27213</xdr:colOff>
      <xdr:row>12</xdr:row>
      <xdr:rowOff>21772</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5000615" y="212272"/>
          <a:ext cx="3463027" cy="20955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3</xdr:col>
      <xdr:colOff>20403</xdr:colOff>
      <xdr:row>0</xdr:row>
      <xdr:rowOff>185057</xdr:rowOff>
    </xdr:from>
    <xdr:to>
      <xdr:col>7</xdr:col>
      <xdr:colOff>13607</xdr:colOff>
      <xdr:row>11</xdr:row>
      <xdr:rowOff>185057</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5000617" y="185057"/>
          <a:ext cx="3449419" cy="20955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877661</xdr:colOff>
      <xdr:row>1</xdr:row>
      <xdr:rowOff>21772</xdr:rowOff>
    </xdr:from>
    <xdr:to>
      <xdr:col>7</xdr:col>
      <xdr:colOff>0</xdr:colOff>
      <xdr:row>12</xdr:row>
      <xdr:rowOff>21772</xdr:rowOff>
    </xdr:to>
    <xdr:pic>
      <xdr:nvPicPr>
        <xdr:cNvPr id="3" name="Picture 2" descr="55825_logo_0_895706.jpg"/>
        <xdr:cNvPicPr>
          <a:picLocks noChangeAspect="1"/>
        </xdr:cNvPicPr>
      </xdr:nvPicPr>
      <xdr:blipFill>
        <a:blip xmlns:r="http://schemas.openxmlformats.org/officeDocument/2006/relationships" r:embed="rId1" cstate="print"/>
        <a:stretch>
          <a:fillRect/>
        </a:stretch>
      </xdr:blipFill>
      <xdr:spPr>
        <a:xfrm>
          <a:off x="4973411" y="212272"/>
          <a:ext cx="3463018" cy="20955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3</xdr:col>
      <xdr:colOff>2722</xdr:colOff>
      <xdr:row>0</xdr:row>
      <xdr:rowOff>179615</xdr:rowOff>
    </xdr:from>
    <xdr:to>
      <xdr:col>7</xdr:col>
      <xdr:colOff>40821</xdr:colOff>
      <xdr:row>11</xdr:row>
      <xdr:rowOff>13607</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4982936" y="179615"/>
          <a:ext cx="3494314" cy="1929492"/>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850438</xdr:colOff>
      <xdr:row>1</xdr:row>
      <xdr:rowOff>8165</xdr:rowOff>
    </xdr:from>
    <xdr:to>
      <xdr:col>7</xdr:col>
      <xdr:colOff>0</xdr:colOff>
      <xdr:row>12</xdr:row>
      <xdr:rowOff>8165</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4946188" y="198665"/>
          <a:ext cx="3490241" cy="20955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3</xdr:col>
      <xdr:colOff>17681</xdr:colOff>
      <xdr:row>1</xdr:row>
      <xdr:rowOff>6804</xdr:rowOff>
    </xdr:from>
    <xdr:to>
      <xdr:col>7</xdr:col>
      <xdr:colOff>27214</xdr:colOff>
      <xdr:row>12</xdr:row>
      <xdr:rowOff>6804</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4997895" y="197304"/>
          <a:ext cx="3465748" cy="20955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877661</xdr:colOff>
      <xdr:row>1</xdr:row>
      <xdr:rowOff>35379</xdr:rowOff>
    </xdr:from>
    <xdr:to>
      <xdr:col>7</xdr:col>
      <xdr:colOff>-1</xdr:colOff>
      <xdr:row>11</xdr:row>
      <xdr:rowOff>81643</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4973411" y="225879"/>
          <a:ext cx="3463017" cy="1951264"/>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3</xdr:col>
      <xdr:colOff>20403</xdr:colOff>
      <xdr:row>1</xdr:row>
      <xdr:rowOff>8167</xdr:rowOff>
    </xdr:from>
    <xdr:to>
      <xdr:col>7</xdr:col>
      <xdr:colOff>-1</xdr:colOff>
      <xdr:row>12</xdr:row>
      <xdr:rowOff>8167</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5000617" y="198667"/>
          <a:ext cx="3435811" cy="20955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3</xdr:col>
      <xdr:colOff>6803</xdr:colOff>
      <xdr:row>1</xdr:row>
      <xdr:rowOff>8164</xdr:rowOff>
    </xdr:from>
    <xdr:to>
      <xdr:col>7</xdr:col>
      <xdr:colOff>0</xdr:colOff>
      <xdr:row>12</xdr:row>
      <xdr:rowOff>8164</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4987017" y="198664"/>
          <a:ext cx="3449412" cy="20955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xdr:col>
      <xdr:colOff>873578</xdr:colOff>
      <xdr:row>0</xdr:row>
      <xdr:rowOff>179614</xdr:rowOff>
    </xdr:from>
    <xdr:to>
      <xdr:col>7</xdr:col>
      <xdr:colOff>13607</xdr:colOff>
      <xdr:row>11</xdr:row>
      <xdr:rowOff>179614</xdr:rowOff>
    </xdr:to>
    <xdr:pic>
      <xdr:nvPicPr>
        <xdr:cNvPr id="2" name="Picture 1" descr="55825_logo_0_895706.jp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969328" y="179614"/>
          <a:ext cx="3480708" cy="2095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2722</xdr:colOff>
      <xdr:row>1</xdr:row>
      <xdr:rowOff>16329</xdr:rowOff>
    </xdr:from>
    <xdr:to>
      <xdr:col>7</xdr:col>
      <xdr:colOff>0</xdr:colOff>
      <xdr:row>12</xdr:row>
      <xdr:rowOff>16329</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4982936" y="206829"/>
          <a:ext cx="3453493" cy="20955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3</xdr:col>
      <xdr:colOff>2722</xdr:colOff>
      <xdr:row>1</xdr:row>
      <xdr:rowOff>16329</xdr:rowOff>
    </xdr:from>
    <xdr:to>
      <xdr:col>7</xdr:col>
      <xdr:colOff>13607</xdr:colOff>
      <xdr:row>12</xdr:row>
      <xdr:rowOff>16329</xdr:rowOff>
    </xdr:to>
    <xdr:pic>
      <xdr:nvPicPr>
        <xdr:cNvPr id="2" name="Picture 1" descr="55825_logo_0_895706.jpg">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982936" y="206829"/>
          <a:ext cx="3467100" cy="20955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3</xdr:col>
      <xdr:colOff>34009</xdr:colOff>
      <xdr:row>0</xdr:row>
      <xdr:rowOff>185057</xdr:rowOff>
    </xdr:from>
    <xdr:to>
      <xdr:col>7</xdr:col>
      <xdr:colOff>40821</xdr:colOff>
      <xdr:row>11</xdr:row>
      <xdr:rowOff>185057</xdr:rowOff>
    </xdr:to>
    <xdr:pic>
      <xdr:nvPicPr>
        <xdr:cNvPr id="2" name="Picture 1" descr="55825_logo_0_895706.jpg">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5014223" y="185057"/>
          <a:ext cx="3463027" cy="209550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3</xdr:col>
      <xdr:colOff>9525</xdr:colOff>
      <xdr:row>1</xdr:row>
      <xdr:rowOff>9525</xdr:rowOff>
    </xdr:from>
    <xdr:to>
      <xdr:col>7</xdr:col>
      <xdr:colOff>54428</xdr:colOff>
      <xdr:row>12</xdr:row>
      <xdr:rowOff>9525</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4989739" y="200025"/>
          <a:ext cx="3501118" cy="209550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3</xdr:col>
      <xdr:colOff>16328</xdr:colOff>
      <xdr:row>2</xdr:row>
      <xdr:rowOff>16328</xdr:rowOff>
    </xdr:from>
    <xdr:to>
      <xdr:col>7</xdr:col>
      <xdr:colOff>13607</xdr:colOff>
      <xdr:row>13</xdr:row>
      <xdr:rowOff>16328</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4996542" y="397328"/>
          <a:ext cx="3453494" cy="209550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3</xdr:col>
      <xdr:colOff>16328</xdr:colOff>
      <xdr:row>0</xdr:row>
      <xdr:rowOff>179614</xdr:rowOff>
    </xdr:from>
    <xdr:to>
      <xdr:col>7</xdr:col>
      <xdr:colOff>13607</xdr:colOff>
      <xdr:row>11</xdr:row>
      <xdr:rowOff>179614</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4996542" y="179614"/>
          <a:ext cx="3453494" cy="2095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2722</xdr:colOff>
      <xdr:row>1</xdr:row>
      <xdr:rowOff>2722</xdr:rowOff>
    </xdr:from>
    <xdr:to>
      <xdr:col>7</xdr:col>
      <xdr:colOff>27214</xdr:colOff>
      <xdr:row>12</xdr:row>
      <xdr:rowOff>2722</xdr:rowOff>
    </xdr:to>
    <xdr:pic>
      <xdr:nvPicPr>
        <xdr:cNvPr id="3" name="Picture 2" descr="55825_logo_0_895706.jpg"/>
        <xdr:cNvPicPr>
          <a:picLocks noChangeAspect="1"/>
        </xdr:cNvPicPr>
      </xdr:nvPicPr>
      <xdr:blipFill>
        <a:blip xmlns:r="http://schemas.openxmlformats.org/officeDocument/2006/relationships" r:embed="rId1" cstate="print"/>
        <a:stretch>
          <a:fillRect/>
        </a:stretch>
      </xdr:blipFill>
      <xdr:spPr>
        <a:xfrm>
          <a:off x="4982936" y="193222"/>
          <a:ext cx="3480707" cy="2095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6775</xdr:colOff>
      <xdr:row>1</xdr:row>
      <xdr:rowOff>8167</xdr:rowOff>
    </xdr:from>
    <xdr:to>
      <xdr:col>7</xdr:col>
      <xdr:colOff>54428</xdr:colOff>
      <xdr:row>12</xdr:row>
      <xdr:rowOff>8167</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4986989" y="198667"/>
          <a:ext cx="3503868" cy="2095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20382</xdr:colOff>
      <xdr:row>1</xdr:row>
      <xdr:rowOff>8167</xdr:rowOff>
    </xdr:from>
    <xdr:to>
      <xdr:col>7</xdr:col>
      <xdr:colOff>13607</xdr:colOff>
      <xdr:row>12</xdr:row>
      <xdr:rowOff>8167</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5000596" y="198667"/>
          <a:ext cx="3449440" cy="2095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20400</xdr:colOff>
      <xdr:row>1</xdr:row>
      <xdr:rowOff>8164</xdr:rowOff>
    </xdr:from>
    <xdr:to>
      <xdr:col>6</xdr:col>
      <xdr:colOff>585107</xdr:colOff>
      <xdr:row>12</xdr:row>
      <xdr:rowOff>8164</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5000614" y="198664"/>
          <a:ext cx="3408600" cy="2095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34009</xdr:colOff>
      <xdr:row>0</xdr:row>
      <xdr:rowOff>171450</xdr:rowOff>
    </xdr:from>
    <xdr:to>
      <xdr:col>7</xdr:col>
      <xdr:colOff>0</xdr:colOff>
      <xdr:row>11</xdr:row>
      <xdr:rowOff>171450</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5014223" y="171450"/>
          <a:ext cx="3422206" cy="2095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877651</xdr:colOff>
      <xdr:row>0</xdr:row>
      <xdr:rowOff>185057</xdr:rowOff>
    </xdr:from>
    <xdr:to>
      <xdr:col>6</xdr:col>
      <xdr:colOff>585107</xdr:colOff>
      <xdr:row>11</xdr:row>
      <xdr:rowOff>185057</xdr:rowOff>
    </xdr:to>
    <xdr:pic>
      <xdr:nvPicPr>
        <xdr:cNvPr id="2" name="Picture 1" descr="55825_logo_0_895706.jpg"/>
        <xdr:cNvPicPr>
          <a:picLocks noChangeAspect="1"/>
        </xdr:cNvPicPr>
      </xdr:nvPicPr>
      <xdr:blipFill>
        <a:blip xmlns:r="http://schemas.openxmlformats.org/officeDocument/2006/relationships" r:embed="rId1" cstate="print"/>
        <a:stretch>
          <a:fillRect/>
        </a:stretch>
      </xdr:blipFill>
      <xdr:spPr>
        <a:xfrm>
          <a:off x="4973401" y="185057"/>
          <a:ext cx="3435813" cy="2095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dimension ref="A1:R51"/>
  <sheetViews>
    <sheetView tabSelected="1" zoomScale="80" zoomScaleNormal="80" workbookViewId="0">
      <selection activeCell="R11" sqref="R11"/>
    </sheetView>
  </sheetViews>
  <sheetFormatPr defaultRowHeight="15"/>
  <cols>
    <col min="1" max="1" width="4" customWidth="1"/>
    <col min="2" max="2" width="22.7109375" bestFit="1" customWidth="1"/>
    <col min="3" max="3" width="18.42578125" customWidth="1"/>
    <col min="4" max="4" width="41.7109375" bestFit="1" customWidth="1"/>
    <col min="5" max="5" width="9.140625" style="1"/>
    <col min="6" max="7" width="15" customWidth="1"/>
    <col min="8" max="16" width="6.7109375" style="1" customWidth="1"/>
  </cols>
  <sheetData>
    <row r="1" spans="1:16">
      <c r="A1" s="171" t="s">
        <v>149</v>
      </c>
      <c r="B1" s="171"/>
      <c r="C1" s="171"/>
      <c r="D1" s="171"/>
      <c r="E1" s="171"/>
      <c r="F1" s="171"/>
      <c r="G1" s="171"/>
      <c r="H1" s="171"/>
      <c r="I1" s="171"/>
      <c r="J1" s="171"/>
      <c r="K1" s="171"/>
      <c r="L1" s="171"/>
      <c r="M1" s="171"/>
      <c r="N1" s="171"/>
      <c r="O1" s="171"/>
      <c r="P1" s="171"/>
    </row>
    <row r="3" spans="1:16">
      <c r="A3" s="50" t="s">
        <v>0</v>
      </c>
      <c r="B3" s="50" t="s">
        <v>1</v>
      </c>
      <c r="C3" s="50" t="s">
        <v>5</v>
      </c>
      <c r="D3" s="50" t="s">
        <v>2</v>
      </c>
      <c r="E3" s="50" t="s">
        <v>3</v>
      </c>
      <c r="F3" s="50" t="s">
        <v>4</v>
      </c>
      <c r="G3" s="51" t="s">
        <v>150</v>
      </c>
      <c r="H3" s="50" t="s">
        <v>65</v>
      </c>
      <c r="I3" s="50"/>
      <c r="J3" s="50"/>
      <c r="K3" s="50"/>
      <c r="L3" s="50"/>
      <c r="M3" s="50"/>
      <c r="N3" s="50"/>
      <c r="O3" s="50"/>
      <c r="P3" s="50"/>
    </row>
    <row r="4" spans="1:16">
      <c r="A4" s="50"/>
      <c r="B4" s="50"/>
      <c r="C4" s="50"/>
      <c r="D4" s="50"/>
      <c r="E4" s="50"/>
      <c r="F4" s="50"/>
      <c r="G4" s="52"/>
      <c r="H4" s="36" t="s">
        <v>73</v>
      </c>
      <c r="I4" s="37" t="s">
        <v>74</v>
      </c>
      <c r="J4" s="38" t="s">
        <v>75</v>
      </c>
      <c r="K4" s="39" t="s">
        <v>76</v>
      </c>
      <c r="L4" s="40" t="s">
        <v>77</v>
      </c>
      <c r="M4" s="40" t="s">
        <v>78</v>
      </c>
      <c r="N4" s="41" t="s">
        <v>79</v>
      </c>
      <c r="O4" s="40" t="s">
        <v>80</v>
      </c>
      <c r="P4" s="41" t="s">
        <v>81</v>
      </c>
    </row>
    <row r="5" spans="1:16">
      <c r="A5" s="42">
        <v>1</v>
      </c>
      <c r="B5" s="42" t="s">
        <v>160</v>
      </c>
      <c r="C5" s="42" t="s">
        <v>161</v>
      </c>
      <c r="D5" s="42" t="s">
        <v>162</v>
      </c>
      <c r="E5" s="43"/>
      <c r="F5" s="42"/>
      <c r="G5" s="42" t="s">
        <v>156</v>
      </c>
      <c r="H5" s="44">
        <f>'lapoean absensi'!AK7</f>
        <v>0</v>
      </c>
      <c r="I5" s="44">
        <f>'lapoean absensi'!AL7</f>
        <v>1</v>
      </c>
      <c r="J5" s="44">
        <f>'lapoean absensi'!AM7</f>
        <v>0</v>
      </c>
      <c r="K5" s="44">
        <f>'lapoean absensi'!AN7</f>
        <v>0</v>
      </c>
      <c r="L5" s="44">
        <f>'lapoean absensi'!AO7</f>
        <v>0</v>
      </c>
      <c r="M5" s="44">
        <f>'lapoean absensi'!AP7</f>
        <v>2</v>
      </c>
      <c r="N5" s="44">
        <f>'lapoean absensi'!AQ7</f>
        <v>2</v>
      </c>
      <c r="O5" s="44">
        <f>'lapoean absensi'!AR7</f>
        <v>5</v>
      </c>
      <c r="P5" s="44">
        <f>'lapoean absensi'!AS7</f>
        <v>0</v>
      </c>
    </row>
    <row r="6" spans="1:16">
      <c r="A6" s="42">
        <v>2</v>
      </c>
      <c r="B6" s="42" t="s">
        <v>6</v>
      </c>
      <c r="C6" s="42" t="s">
        <v>19</v>
      </c>
      <c r="D6" s="42" t="s">
        <v>18</v>
      </c>
      <c r="E6" s="43">
        <v>7.5</v>
      </c>
      <c r="F6" s="42" t="s">
        <v>60</v>
      </c>
      <c r="G6" s="42" t="s">
        <v>151</v>
      </c>
      <c r="H6" s="44">
        <f>'lapoean absensi'!AK8</f>
        <v>1</v>
      </c>
      <c r="I6" s="44">
        <f>'lapoean absensi'!AL8</f>
        <v>1</v>
      </c>
      <c r="J6" s="44">
        <f>'lapoean absensi'!AM8</f>
        <v>0</v>
      </c>
      <c r="K6" s="44">
        <f>'lapoean absensi'!AN8</f>
        <v>0</v>
      </c>
      <c r="L6" s="44">
        <f>'lapoean absensi'!AO8</f>
        <v>0</v>
      </c>
      <c r="M6" s="44">
        <f>'lapoean absensi'!AP8</f>
        <v>3</v>
      </c>
      <c r="N6" s="44">
        <f>'lapoean absensi'!AQ8</f>
        <v>1</v>
      </c>
      <c r="O6" s="44">
        <f>'lapoean absensi'!AR8</f>
        <v>5</v>
      </c>
      <c r="P6" s="44">
        <f>'lapoean absensi'!AS8</f>
        <v>0</v>
      </c>
    </row>
    <row r="7" spans="1:16">
      <c r="A7" s="42">
        <v>3</v>
      </c>
      <c r="B7" s="42" t="s">
        <v>7</v>
      </c>
      <c r="C7" s="42" t="s">
        <v>19</v>
      </c>
      <c r="D7" s="42" t="s">
        <v>20</v>
      </c>
      <c r="E7" s="43">
        <v>7.2</v>
      </c>
      <c r="F7" s="42" t="s">
        <v>60</v>
      </c>
      <c r="G7" s="42" t="s">
        <v>152</v>
      </c>
      <c r="H7" s="44">
        <f>'lapoean absensi'!AK9</f>
        <v>1</v>
      </c>
      <c r="I7" s="44">
        <f>'lapoean absensi'!AL9</f>
        <v>0</v>
      </c>
      <c r="J7" s="44">
        <f>'lapoean absensi'!AM9</f>
        <v>0</v>
      </c>
      <c r="K7" s="44">
        <f>'lapoean absensi'!AN9</f>
        <v>2</v>
      </c>
      <c r="L7" s="44">
        <f>'lapoean absensi'!AO9</f>
        <v>0</v>
      </c>
      <c r="M7" s="44">
        <f>'lapoean absensi'!AP9</f>
        <v>0</v>
      </c>
      <c r="N7" s="44">
        <f>'lapoean absensi'!AQ9</f>
        <v>0</v>
      </c>
      <c r="O7" s="44">
        <f>'lapoean absensi'!AR9</f>
        <v>3</v>
      </c>
      <c r="P7" s="44">
        <f>'lapoean absensi'!AS9</f>
        <v>0</v>
      </c>
    </row>
    <row r="8" spans="1:16">
      <c r="A8" s="42">
        <v>4</v>
      </c>
      <c r="B8" s="42" t="s">
        <v>8</v>
      </c>
      <c r="C8" s="42" t="s">
        <v>19</v>
      </c>
      <c r="D8" s="42" t="s">
        <v>21</v>
      </c>
      <c r="E8" s="43">
        <v>8.4</v>
      </c>
      <c r="F8" s="42" t="s">
        <v>61</v>
      </c>
      <c r="G8" s="42" t="s">
        <v>152</v>
      </c>
      <c r="H8" s="45">
        <f>'lapoean absensi'!AK10</f>
        <v>2</v>
      </c>
      <c r="I8" s="45">
        <f>'lapoean absensi'!AL10</f>
        <v>1</v>
      </c>
      <c r="J8" s="44">
        <f>'lapoean absensi'!AM10</f>
        <v>0</v>
      </c>
      <c r="K8" s="44">
        <f>'lapoean absensi'!AN10</f>
        <v>1</v>
      </c>
      <c r="L8" s="44">
        <f>'lapoean absensi'!AO10</f>
        <v>0</v>
      </c>
      <c r="M8" s="44">
        <f>'lapoean absensi'!AP10</f>
        <v>0</v>
      </c>
      <c r="N8" s="44">
        <f>'lapoean absensi'!AQ10</f>
        <v>0</v>
      </c>
      <c r="O8" s="44">
        <f>'lapoean absensi'!AR10</f>
        <v>4</v>
      </c>
      <c r="P8" s="44">
        <f>'lapoean absensi'!AS10</f>
        <v>0</v>
      </c>
    </row>
    <row r="9" spans="1:16">
      <c r="A9" s="42">
        <v>5</v>
      </c>
      <c r="B9" s="42" t="s">
        <v>9</v>
      </c>
      <c r="C9" s="42" t="s">
        <v>19</v>
      </c>
      <c r="D9" s="42" t="s">
        <v>35</v>
      </c>
      <c r="E9" s="48">
        <v>9.8000000000000007</v>
      </c>
      <c r="F9" s="42" t="s">
        <v>62</v>
      </c>
      <c r="G9" s="42" t="s">
        <v>153</v>
      </c>
      <c r="H9" s="44">
        <f>'lapoean absensi'!AK11</f>
        <v>0</v>
      </c>
      <c r="I9" s="44">
        <f>'lapoean absensi'!AL11</f>
        <v>0</v>
      </c>
      <c r="J9" s="44">
        <f>'lapoean absensi'!AM11</f>
        <v>0</v>
      </c>
      <c r="K9" s="44">
        <f>'lapoean absensi'!AN11</f>
        <v>0</v>
      </c>
      <c r="L9" s="44">
        <f>'lapoean absensi'!AO11</f>
        <v>0</v>
      </c>
      <c r="M9" s="44">
        <f>'lapoean absensi'!AP11</f>
        <v>0</v>
      </c>
      <c r="N9" s="44">
        <f>'lapoean absensi'!AQ11</f>
        <v>0</v>
      </c>
      <c r="O9" s="44">
        <f>'lapoean absensi'!AR11</f>
        <v>4</v>
      </c>
      <c r="P9" s="44">
        <f>'lapoean absensi'!AS11</f>
        <v>0</v>
      </c>
    </row>
    <row r="10" spans="1:16">
      <c r="A10" s="42">
        <v>6</v>
      </c>
      <c r="B10" s="42" t="s">
        <v>10</v>
      </c>
      <c r="C10" s="42" t="s">
        <v>19</v>
      </c>
      <c r="D10" s="42" t="s">
        <v>35</v>
      </c>
      <c r="E10" s="43">
        <v>9.8000000000000007</v>
      </c>
      <c r="F10" s="42" t="s">
        <v>62</v>
      </c>
      <c r="G10" s="42" t="s">
        <v>153</v>
      </c>
      <c r="H10" s="44">
        <f>'lapoean absensi'!AK12</f>
        <v>0</v>
      </c>
      <c r="I10" s="44">
        <f>'lapoean absensi'!AL12</f>
        <v>0</v>
      </c>
      <c r="J10" s="44">
        <f>'lapoean absensi'!AM12</f>
        <v>0</v>
      </c>
      <c r="K10" s="44">
        <f>'lapoean absensi'!AN12</f>
        <v>3</v>
      </c>
      <c r="L10" s="44">
        <f>'lapoean absensi'!AO12</f>
        <v>0</v>
      </c>
      <c r="M10" s="44">
        <f>'lapoean absensi'!AP12</f>
        <v>0</v>
      </c>
      <c r="N10" s="44">
        <f>'lapoean absensi'!AQ12</f>
        <v>0</v>
      </c>
      <c r="O10" s="44">
        <f>'lapoean absensi'!AR12</f>
        <v>4</v>
      </c>
      <c r="P10" s="44">
        <f>'lapoean absensi'!AS12</f>
        <v>0</v>
      </c>
    </row>
    <row r="11" spans="1:16">
      <c r="A11" s="42">
        <v>7</v>
      </c>
      <c r="B11" s="42" t="s">
        <v>11</v>
      </c>
      <c r="C11" s="42" t="s">
        <v>19</v>
      </c>
      <c r="D11" s="42" t="s">
        <v>22</v>
      </c>
      <c r="E11" s="43">
        <v>9.1999999999999993</v>
      </c>
      <c r="F11" s="42" t="s">
        <v>62</v>
      </c>
      <c r="G11" s="42" t="s">
        <v>153</v>
      </c>
      <c r="H11" s="45">
        <f>'lapoean absensi'!AK13</f>
        <v>4</v>
      </c>
      <c r="I11" s="45">
        <f>'lapoean absensi'!AL13</f>
        <v>1</v>
      </c>
      <c r="J11" s="45">
        <f>'lapoean absensi'!AM13</f>
        <v>1</v>
      </c>
      <c r="K11" s="44">
        <f>'lapoean absensi'!AN13</f>
        <v>0</v>
      </c>
      <c r="L11" s="44">
        <f>'lapoean absensi'!AO13</f>
        <v>0</v>
      </c>
      <c r="M11" s="44">
        <f>'lapoean absensi'!AP13</f>
        <v>0</v>
      </c>
      <c r="N11" s="44">
        <f>'lapoean absensi'!AQ13</f>
        <v>0</v>
      </c>
      <c r="O11" s="44">
        <f>'lapoean absensi'!AR13</f>
        <v>4</v>
      </c>
      <c r="P11" s="44">
        <f>'lapoean absensi'!AS13</f>
        <v>0</v>
      </c>
    </row>
    <row r="12" spans="1:16">
      <c r="A12" s="42">
        <v>8</v>
      </c>
      <c r="B12" s="42" t="s">
        <v>12</v>
      </c>
      <c r="C12" s="42" t="s">
        <v>19</v>
      </c>
      <c r="D12" s="42" t="s">
        <v>22</v>
      </c>
      <c r="E12" s="43">
        <v>9</v>
      </c>
      <c r="F12" s="42" t="s">
        <v>62</v>
      </c>
      <c r="G12" s="42" t="s">
        <v>153</v>
      </c>
      <c r="H12" s="44">
        <f>'lapoean absensi'!AK14</f>
        <v>0</v>
      </c>
      <c r="I12" s="44">
        <f>'lapoean absensi'!AL14</f>
        <v>0</v>
      </c>
      <c r="J12" s="44">
        <f>'lapoean absensi'!AM14</f>
        <v>1</v>
      </c>
      <c r="K12" s="44">
        <f>'lapoean absensi'!AN14</f>
        <v>0</v>
      </c>
      <c r="L12" s="44">
        <f>'lapoean absensi'!AO14</f>
        <v>0</v>
      </c>
      <c r="M12" s="44">
        <f>'lapoean absensi'!AP14</f>
        <v>0</v>
      </c>
      <c r="N12" s="44">
        <f>'lapoean absensi'!AQ14</f>
        <v>0</v>
      </c>
      <c r="O12" s="44">
        <f>'lapoean absensi'!AR14</f>
        <v>4</v>
      </c>
      <c r="P12" s="44">
        <f>'lapoean absensi'!AS14</f>
        <v>0</v>
      </c>
    </row>
    <row r="13" spans="1:16">
      <c r="A13" s="42">
        <v>9</v>
      </c>
      <c r="B13" s="42" t="s">
        <v>13</v>
      </c>
      <c r="C13" s="42" t="s">
        <v>19</v>
      </c>
      <c r="D13" s="42" t="s">
        <v>22</v>
      </c>
      <c r="E13" s="43">
        <v>9.5</v>
      </c>
      <c r="F13" s="42" t="s">
        <v>62</v>
      </c>
      <c r="G13" s="42" t="s">
        <v>153</v>
      </c>
      <c r="H13" s="45">
        <f>'lapoean absensi'!AK15</f>
        <v>3</v>
      </c>
      <c r="I13" s="44">
        <f>'lapoean absensi'!AL15</f>
        <v>0</v>
      </c>
      <c r="J13" s="45">
        <f>'lapoean absensi'!AM15</f>
        <v>2</v>
      </c>
      <c r="K13" s="44">
        <f>'lapoean absensi'!AN15</f>
        <v>0</v>
      </c>
      <c r="L13" s="44">
        <f>'lapoean absensi'!AO15</f>
        <v>0</v>
      </c>
      <c r="M13" s="44">
        <f>'lapoean absensi'!AP15</f>
        <v>0</v>
      </c>
      <c r="N13" s="44">
        <f>'lapoean absensi'!AQ15</f>
        <v>0</v>
      </c>
      <c r="O13" s="44">
        <f>'lapoean absensi'!AR15</f>
        <v>4</v>
      </c>
      <c r="P13" s="44">
        <f>'lapoean absensi'!AS15</f>
        <v>0</v>
      </c>
    </row>
    <row r="14" spans="1:16">
      <c r="A14" s="42">
        <v>10</v>
      </c>
      <c r="B14" s="42" t="s">
        <v>16</v>
      </c>
      <c r="C14" s="42" t="s">
        <v>19</v>
      </c>
      <c r="D14" s="42" t="s">
        <v>22</v>
      </c>
      <c r="E14" s="43">
        <v>8.6</v>
      </c>
      <c r="F14" s="42" t="s">
        <v>61</v>
      </c>
      <c r="G14" s="42" t="s">
        <v>153</v>
      </c>
      <c r="H14" s="44">
        <f>'lapoean absensi'!AK16</f>
        <v>1</v>
      </c>
      <c r="I14" s="44">
        <f>'lapoean absensi'!AL16</f>
        <v>0</v>
      </c>
      <c r="J14" s="44">
        <f>'lapoean absensi'!AM16</f>
        <v>2</v>
      </c>
      <c r="K14" s="44">
        <f>'lapoean absensi'!AN16</f>
        <v>0</v>
      </c>
      <c r="L14" s="44">
        <f>'lapoean absensi'!AO16</f>
        <v>0</v>
      </c>
      <c r="M14" s="44">
        <f>'lapoean absensi'!AP16</f>
        <v>0</v>
      </c>
      <c r="N14" s="44">
        <f>'lapoean absensi'!AQ16</f>
        <v>0</v>
      </c>
      <c r="O14" s="44">
        <f>'lapoean absensi'!AR16</f>
        <v>4</v>
      </c>
      <c r="P14" s="44">
        <f>'lapoean absensi'!AS16</f>
        <v>0</v>
      </c>
    </row>
    <row r="15" spans="1:16">
      <c r="A15" s="42">
        <v>11</v>
      </c>
      <c r="B15" s="42" t="s">
        <v>17</v>
      </c>
      <c r="C15" s="42" t="s">
        <v>19</v>
      </c>
      <c r="D15" s="42" t="s">
        <v>22</v>
      </c>
      <c r="E15" s="43">
        <v>9.6</v>
      </c>
      <c r="F15" s="42" t="s">
        <v>62</v>
      </c>
      <c r="G15" s="42" t="s">
        <v>153</v>
      </c>
      <c r="H15" s="45">
        <f>'lapoean absensi'!AK17</f>
        <v>2</v>
      </c>
      <c r="I15" s="45">
        <f>'lapoean absensi'!AL17</f>
        <v>1</v>
      </c>
      <c r="J15" s="45">
        <f>'lapoean absensi'!AM17</f>
        <v>2</v>
      </c>
      <c r="K15" s="44">
        <f>'lapoean absensi'!AN17</f>
        <v>0</v>
      </c>
      <c r="L15" s="44">
        <f>'lapoean absensi'!AO17</f>
        <v>0</v>
      </c>
      <c r="M15" s="44">
        <f>'lapoean absensi'!AP17</f>
        <v>0</v>
      </c>
      <c r="N15" s="44">
        <f>'lapoean absensi'!AQ17</f>
        <v>0</v>
      </c>
      <c r="O15" s="44">
        <f>'lapoean absensi'!AR17</f>
        <v>4</v>
      </c>
      <c r="P15" s="44">
        <f>'lapoean absensi'!AS17</f>
        <v>0</v>
      </c>
    </row>
    <row r="16" spans="1:16">
      <c r="A16" s="42">
        <v>12</v>
      </c>
      <c r="B16" s="42" t="s">
        <v>14</v>
      </c>
      <c r="C16" s="42" t="s">
        <v>19</v>
      </c>
      <c r="D16" s="42" t="s">
        <v>22</v>
      </c>
      <c r="E16" s="43">
        <v>9.6</v>
      </c>
      <c r="F16" s="42" t="s">
        <v>62</v>
      </c>
      <c r="G16" s="42" t="s">
        <v>153</v>
      </c>
      <c r="H16" s="45">
        <f>'lapoean absensi'!AK18</f>
        <v>2</v>
      </c>
      <c r="I16" s="45">
        <f>'lapoean absensi'!AL18</f>
        <v>3</v>
      </c>
      <c r="J16" s="44">
        <f>'lapoean absensi'!AM18</f>
        <v>0</v>
      </c>
      <c r="K16" s="44">
        <f>'lapoean absensi'!AN18</f>
        <v>0</v>
      </c>
      <c r="L16" s="44">
        <f>'lapoean absensi'!AO18</f>
        <v>0</v>
      </c>
      <c r="M16" s="44">
        <f>'lapoean absensi'!AP18</f>
        <v>0</v>
      </c>
      <c r="N16" s="44">
        <f>'lapoean absensi'!AQ18</f>
        <v>0</v>
      </c>
      <c r="O16" s="44">
        <f>'lapoean absensi'!AR18</f>
        <v>4</v>
      </c>
      <c r="P16" s="44">
        <f>'lapoean absensi'!AS18</f>
        <v>0</v>
      </c>
    </row>
    <row r="17" spans="1:16">
      <c r="A17" s="42">
        <v>13</v>
      </c>
      <c r="B17" s="42" t="s">
        <v>15</v>
      </c>
      <c r="C17" s="42" t="s">
        <v>19</v>
      </c>
      <c r="D17" s="42" t="s">
        <v>22</v>
      </c>
      <c r="E17" s="43">
        <v>9.3000000000000007</v>
      </c>
      <c r="F17" s="42" t="s">
        <v>62</v>
      </c>
      <c r="G17" s="42" t="s">
        <v>153</v>
      </c>
      <c r="H17" s="44">
        <f>'lapoean absensi'!AK19</f>
        <v>0</v>
      </c>
      <c r="I17" s="44">
        <f>'lapoean absensi'!AL19</f>
        <v>0</v>
      </c>
      <c r="J17" s="44">
        <f>'lapoean absensi'!AM19</f>
        <v>1</v>
      </c>
      <c r="K17" s="44">
        <f>'lapoean absensi'!AN19</f>
        <v>0</v>
      </c>
      <c r="L17" s="44">
        <f>'lapoean absensi'!AO19</f>
        <v>0</v>
      </c>
      <c r="M17" s="44">
        <f>'lapoean absensi'!AP19</f>
        <v>0</v>
      </c>
      <c r="N17" s="44">
        <f>'lapoean absensi'!AQ19</f>
        <v>0</v>
      </c>
      <c r="O17" s="44">
        <f>'lapoean absensi'!AR19</f>
        <v>4</v>
      </c>
      <c r="P17" s="44">
        <f>'lapoean absensi'!AS19</f>
        <v>0</v>
      </c>
    </row>
    <row r="18" spans="1:16">
      <c r="A18" s="42">
        <v>14</v>
      </c>
      <c r="B18" s="42" t="s">
        <v>23</v>
      </c>
      <c r="C18" s="42" t="s">
        <v>32</v>
      </c>
      <c r="D18" s="42" t="s">
        <v>33</v>
      </c>
      <c r="E18" s="46">
        <v>6.1</v>
      </c>
      <c r="F18" s="47" t="s">
        <v>63</v>
      </c>
      <c r="G18" s="42" t="s">
        <v>151</v>
      </c>
      <c r="H18" s="44">
        <f>'lapoean absensi'!AK20</f>
        <v>0</v>
      </c>
      <c r="I18" s="44">
        <f>'lapoean absensi'!AL20</f>
        <v>0</v>
      </c>
      <c r="J18" s="44">
        <f>'lapoean absensi'!AM20</f>
        <v>0</v>
      </c>
      <c r="K18" s="44">
        <f>'lapoean absensi'!AN20</f>
        <v>0</v>
      </c>
      <c r="L18" s="44">
        <f>'lapoean absensi'!AO20</f>
        <v>0</v>
      </c>
      <c r="M18" s="44">
        <f>'lapoean absensi'!AP20</f>
        <v>3</v>
      </c>
      <c r="N18" s="44">
        <f>'lapoean absensi'!AQ20</f>
        <v>1</v>
      </c>
      <c r="O18" s="44">
        <f>'lapoean absensi'!AR20</f>
        <v>5</v>
      </c>
      <c r="P18" s="44">
        <f>'lapoean absensi'!AS20</f>
        <v>1</v>
      </c>
    </row>
    <row r="19" spans="1:16">
      <c r="A19" s="42">
        <v>15</v>
      </c>
      <c r="B19" s="42" t="s">
        <v>24</v>
      </c>
      <c r="C19" s="42" t="s">
        <v>32</v>
      </c>
      <c r="D19" s="42" t="s">
        <v>34</v>
      </c>
      <c r="E19" s="43">
        <v>7.1</v>
      </c>
      <c r="F19" s="42" t="s">
        <v>60</v>
      </c>
      <c r="G19" s="42" t="s">
        <v>151</v>
      </c>
      <c r="H19" s="44">
        <f>'lapoean absensi'!AK21</f>
        <v>0</v>
      </c>
      <c r="I19" s="44">
        <f>'lapoean absensi'!AL21</f>
        <v>0</v>
      </c>
      <c r="J19" s="44">
        <f>'lapoean absensi'!AM21</f>
        <v>0</v>
      </c>
      <c r="K19" s="44">
        <f>'lapoean absensi'!AN21</f>
        <v>0</v>
      </c>
      <c r="L19" s="44">
        <f>'lapoean absensi'!AO21</f>
        <v>0</v>
      </c>
      <c r="M19" s="44">
        <f>'lapoean absensi'!AP21</f>
        <v>0</v>
      </c>
      <c r="N19" s="44">
        <f>'lapoean absensi'!AQ21</f>
        <v>0</v>
      </c>
      <c r="O19" s="44">
        <f>'lapoean absensi'!AR21</f>
        <v>4</v>
      </c>
      <c r="P19" s="44">
        <f>'lapoean absensi'!AS21</f>
        <v>0</v>
      </c>
    </row>
    <row r="20" spans="1:16">
      <c r="A20" s="42">
        <v>16</v>
      </c>
      <c r="B20" s="42" t="s">
        <v>25</v>
      </c>
      <c r="C20" s="42" t="s">
        <v>32</v>
      </c>
      <c r="D20" s="42" t="s">
        <v>35</v>
      </c>
      <c r="E20" s="43">
        <v>9</v>
      </c>
      <c r="F20" s="42" t="s">
        <v>62</v>
      </c>
      <c r="G20" s="42" t="s">
        <v>154</v>
      </c>
      <c r="H20" s="44">
        <f>'lapoean absensi'!AK22</f>
        <v>0</v>
      </c>
      <c r="I20" s="44">
        <f>'lapoean absensi'!AL22</f>
        <v>0</v>
      </c>
      <c r="J20" s="44">
        <f>'lapoean absensi'!AM22</f>
        <v>0</v>
      </c>
      <c r="K20" s="44">
        <f>'lapoean absensi'!AN22</f>
        <v>0</v>
      </c>
      <c r="L20" s="44">
        <f>'lapoean absensi'!AO22</f>
        <v>0</v>
      </c>
      <c r="M20" s="44">
        <f>'lapoean absensi'!AP22</f>
        <v>0</v>
      </c>
      <c r="N20" s="44">
        <f>'lapoean absensi'!AQ22</f>
        <v>0</v>
      </c>
      <c r="O20" s="44">
        <f>'lapoean absensi'!AR22</f>
        <v>4</v>
      </c>
      <c r="P20" s="44">
        <f>'lapoean absensi'!AS22</f>
        <v>0</v>
      </c>
    </row>
    <row r="21" spans="1:16">
      <c r="A21" s="42">
        <v>17</v>
      </c>
      <c r="B21" s="42" t="s">
        <v>26</v>
      </c>
      <c r="C21" s="42" t="s">
        <v>32</v>
      </c>
      <c r="D21" s="42" t="s">
        <v>22</v>
      </c>
      <c r="E21" s="43">
        <v>8.9</v>
      </c>
      <c r="F21" s="42" t="s">
        <v>61</v>
      </c>
      <c r="G21" s="42" t="s">
        <v>154</v>
      </c>
      <c r="H21" s="44">
        <f>'lapoean absensi'!AK23</f>
        <v>0</v>
      </c>
      <c r="I21" s="44">
        <f>'lapoean absensi'!AL23</f>
        <v>0</v>
      </c>
      <c r="J21" s="44">
        <f>'lapoean absensi'!AM23</f>
        <v>0</v>
      </c>
      <c r="K21" s="44">
        <f>'lapoean absensi'!AN23</f>
        <v>0</v>
      </c>
      <c r="L21" s="44">
        <f>'lapoean absensi'!AO23</f>
        <v>0</v>
      </c>
      <c r="M21" s="44">
        <f>'lapoean absensi'!AP23</f>
        <v>0</v>
      </c>
      <c r="N21" s="44">
        <f>'lapoean absensi'!AQ23</f>
        <v>0</v>
      </c>
      <c r="O21" s="44">
        <f>'lapoean absensi'!AR23</f>
        <v>4</v>
      </c>
      <c r="P21" s="44">
        <f>'lapoean absensi'!AS23</f>
        <v>0</v>
      </c>
    </row>
    <row r="22" spans="1:16">
      <c r="A22" s="42">
        <v>18</v>
      </c>
      <c r="B22" s="42" t="s">
        <v>27</v>
      </c>
      <c r="C22" s="42" t="s">
        <v>32</v>
      </c>
      <c r="D22" s="42" t="s">
        <v>22</v>
      </c>
      <c r="E22" s="43">
        <v>8.6</v>
      </c>
      <c r="F22" s="42" t="s">
        <v>61</v>
      </c>
      <c r="G22" s="42" t="s">
        <v>154</v>
      </c>
      <c r="H22" s="44">
        <f>'lapoean absensi'!AK24</f>
        <v>0</v>
      </c>
      <c r="I22" s="44">
        <f>'lapoean absensi'!AL24</f>
        <v>0</v>
      </c>
      <c r="J22" s="44">
        <f>'lapoean absensi'!AM24</f>
        <v>3</v>
      </c>
      <c r="K22" s="44">
        <f>'lapoean absensi'!AN24</f>
        <v>0</v>
      </c>
      <c r="L22" s="44">
        <f>'lapoean absensi'!AO24</f>
        <v>0</v>
      </c>
      <c r="M22" s="44">
        <f>'lapoean absensi'!AP24</f>
        <v>0</v>
      </c>
      <c r="N22" s="44">
        <f>'lapoean absensi'!AQ24</f>
        <v>0</v>
      </c>
      <c r="O22" s="44">
        <f>'lapoean absensi'!AR24</f>
        <v>4</v>
      </c>
      <c r="P22" s="44">
        <f>'lapoean absensi'!AS24</f>
        <v>0</v>
      </c>
    </row>
    <row r="23" spans="1:16">
      <c r="A23" s="42">
        <v>19</v>
      </c>
      <c r="B23" s="42" t="s">
        <v>28</v>
      </c>
      <c r="C23" s="42" t="s">
        <v>32</v>
      </c>
      <c r="D23" s="42" t="s">
        <v>22</v>
      </c>
      <c r="E23" s="43">
        <v>8.6</v>
      </c>
      <c r="F23" s="42" t="s">
        <v>60</v>
      </c>
      <c r="G23" s="42" t="s">
        <v>154</v>
      </c>
      <c r="H23" s="44">
        <f>'lapoean absensi'!AK25</f>
        <v>0</v>
      </c>
      <c r="I23" s="44">
        <f>'lapoean absensi'!AL25</f>
        <v>2</v>
      </c>
      <c r="J23" s="44">
        <f>'lapoean absensi'!AM25</f>
        <v>0</v>
      </c>
      <c r="K23" s="44">
        <f>'lapoean absensi'!AN25</f>
        <v>0</v>
      </c>
      <c r="L23" s="44">
        <f>'lapoean absensi'!AO25</f>
        <v>0</v>
      </c>
      <c r="M23" s="44">
        <f>'lapoean absensi'!AP25</f>
        <v>0</v>
      </c>
      <c r="N23" s="44">
        <f>'lapoean absensi'!AQ25</f>
        <v>0</v>
      </c>
      <c r="O23" s="44">
        <f>'lapoean absensi'!AR25</f>
        <v>4</v>
      </c>
      <c r="P23" s="44">
        <f>'lapoean absensi'!AS25</f>
        <v>0</v>
      </c>
    </row>
    <row r="24" spans="1:16">
      <c r="A24" s="42">
        <v>20</v>
      </c>
      <c r="B24" s="42" t="s">
        <v>29</v>
      </c>
      <c r="C24" s="42" t="s">
        <v>32</v>
      </c>
      <c r="D24" s="42" t="s">
        <v>22</v>
      </c>
      <c r="E24" s="43">
        <v>8</v>
      </c>
      <c r="F24" s="42" t="s">
        <v>61</v>
      </c>
      <c r="G24" s="42" t="s">
        <v>154</v>
      </c>
      <c r="H24" s="44">
        <f>'lapoean absensi'!AK26</f>
        <v>0</v>
      </c>
      <c r="I24" s="44">
        <f>'lapoean absensi'!AL26</f>
        <v>2</v>
      </c>
      <c r="J24" s="44">
        <f>'lapoean absensi'!AM26</f>
        <v>0</v>
      </c>
      <c r="K24" s="44">
        <f>'lapoean absensi'!AN26</f>
        <v>2</v>
      </c>
      <c r="L24" s="44">
        <f>'lapoean absensi'!AO26</f>
        <v>0</v>
      </c>
      <c r="M24" s="44">
        <f>'lapoean absensi'!AP26</f>
        <v>0</v>
      </c>
      <c r="N24" s="44">
        <f>'lapoean absensi'!AQ26</f>
        <v>0</v>
      </c>
      <c r="O24" s="44">
        <f>'lapoean absensi'!AR26</f>
        <v>4</v>
      </c>
      <c r="P24" s="44">
        <f>'lapoean absensi'!AS26</f>
        <v>0</v>
      </c>
    </row>
    <row r="25" spans="1:16">
      <c r="A25" s="42">
        <v>21</v>
      </c>
      <c r="B25" s="42" t="s">
        <v>30</v>
      </c>
      <c r="C25" s="42" t="s">
        <v>32</v>
      </c>
      <c r="D25" s="42" t="s">
        <v>22</v>
      </c>
      <c r="E25" s="43">
        <v>8.1999999999999993</v>
      </c>
      <c r="F25" s="42" t="s">
        <v>61</v>
      </c>
      <c r="G25" s="42" t="s">
        <v>154</v>
      </c>
      <c r="H25" s="44">
        <f>'lapoean absensi'!AK27</f>
        <v>1</v>
      </c>
      <c r="I25" s="44">
        <f>'lapoean absensi'!AL27</f>
        <v>1</v>
      </c>
      <c r="J25" s="44">
        <f>'lapoean absensi'!AM27</f>
        <v>0</v>
      </c>
      <c r="K25" s="44">
        <f>'lapoean absensi'!AN27</f>
        <v>0</v>
      </c>
      <c r="L25" s="44">
        <f>'lapoean absensi'!AO27</f>
        <v>0</v>
      </c>
      <c r="M25" s="44">
        <f>'lapoean absensi'!AP27</f>
        <v>0</v>
      </c>
      <c r="N25" s="44">
        <f>'lapoean absensi'!AQ27</f>
        <v>0</v>
      </c>
      <c r="O25" s="44">
        <f>'lapoean absensi'!AR27</f>
        <v>4</v>
      </c>
      <c r="P25" s="44">
        <f>'lapoean absensi'!AS27</f>
        <v>0</v>
      </c>
    </row>
    <row r="26" spans="1:16">
      <c r="A26" s="42">
        <v>22</v>
      </c>
      <c r="B26" s="42" t="s">
        <v>31</v>
      </c>
      <c r="C26" s="42" t="s">
        <v>32</v>
      </c>
      <c r="D26" s="42" t="s">
        <v>22</v>
      </c>
      <c r="E26" s="48">
        <v>8.6999999999999993</v>
      </c>
      <c r="F26" s="42" t="s">
        <v>61</v>
      </c>
      <c r="G26" s="42" t="s">
        <v>154</v>
      </c>
      <c r="H26" s="44">
        <f>'lapoean absensi'!AK28</f>
        <v>0</v>
      </c>
      <c r="I26" s="44">
        <f>'lapoean absensi'!AL28</f>
        <v>0</v>
      </c>
      <c r="J26" s="44">
        <f>'lapoean absensi'!AM28</f>
        <v>0</v>
      </c>
      <c r="K26" s="44">
        <f>'lapoean absensi'!AN28</f>
        <v>0</v>
      </c>
      <c r="L26" s="44">
        <f>'lapoean absensi'!AO28</f>
        <v>0</v>
      </c>
      <c r="M26" s="44">
        <f>'lapoean absensi'!AP28</f>
        <v>0</v>
      </c>
      <c r="N26" s="44">
        <f>'lapoean absensi'!AQ28</f>
        <v>0</v>
      </c>
      <c r="O26" s="44">
        <f>'lapoean absensi'!AR28</f>
        <v>4</v>
      </c>
      <c r="P26" s="44">
        <f>'lapoean absensi'!AS28</f>
        <v>0</v>
      </c>
    </row>
    <row r="27" spans="1:16">
      <c r="A27" s="42">
        <v>23</v>
      </c>
      <c r="B27" s="42" t="s">
        <v>36</v>
      </c>
      <c r="C27" s="42" t="s">
        <v>54</v>
      </c>
      <c r="D27" s="42" t="s">
        <v>55</v>
      </c>
      <c r="E27" s="43">
        <v>7.5</v>
      </c>
      <c r="F27" s="42" t="s">
        <v>60</v>
      </c>
      <c r="G27" s="42" t="s">
        <v>151</v>
      </c>
      <c r="H27" s="44">
        <f>'lapoean absensi'!AK29</f>
        <v>0</v>
      </c>
      <c r="I27" s="44">
        <f>'lapoean absensi'!AL29</f>
        <v>0</v>
      </c>
      <c r="J27" s="44">
        <f>'lapoean absensi'!AM29</f>
        <v>0</v>
      </c>
      <c r="K27" s="44">
        <f>'lapoean absensi'!AN29</f>
        <v>0</v>
      </c>
      <c r="L27" s="44">
        <f>'lapoean absensi'!AO29</f>
        <v>0</v>
      </c>
      <c r="M27" s="44">
        <f>'lapoean absensi'!AP29</f>
        <v>0</v>
      </c>
      <c r="N27" s="44">
        <f>'lapoean absensi'!AQ29</f>
        <v>0</v>
      </c>
      <c r="O27" s="44">
        <f>'lapoean absensi'!AR29</f>
        <v>4</v>
      </c>
      <c r="P27" s="44">
        <f>'lapoean absensi'!AS29</f>
        <v>1</v>
      </c>
    </row>
    <row r="28" spans="1:16">
      <c r="A28" s="42">
        <v>24</v>
      </c>
      <c r="B28" s="42" t="s">
        <v>37</v>
      </c>
      <c r="C28" s="42" t="s">
        <v>54</v>
      </c>
      <c r="D28" s="42" t="s">
        <v>56</v>
      </c>
      <c r="E28" s="43">
        <v>7.8</v>
      </c>
      <c r="F28" s="42" t="s">
        <v>61</v>
      </c>
      <c r="G28" s="42" t="s">
        <v>155</v>
      </c>
      <c r="H28" s="45">
        <f>'lapoean absensi'!AK30</f>
        <v>3</v>
      </c>
      <c r="I28" s="45">
        <f>'lapoean absensi'!AL30</f>
        <v>1</v>
      </c>
      <c r="J28" s="44">
        <f>'lapoean absensi'!AM30</f>
        <v>0</v>
      </c>
      <c r="K28" s="44">
        <f>'lapoean absensi'!AN30</f>
        <v>0</v>
      </c>
      <c r="L28" s="44">
        <f>'lapoean absensi'!AO30</f>
        <v>0</v>
      </c>
      <c r="M28" s="44">
        <f>'lapoean absensi'!AP30</f>
        <v>0</v>
      </c>
      <c r="N28" s="44">
        <f>'lapoean absensi'!AQ30</f>
        <v>0</v>
      </c>
      <c r="O28" s="44">
        <f>'lapoean absensi'!AR30</f>
        <v>4</v>
      </c>
      <c r="P28" s="44">
        <f>'lapoean absensi'!AS30</f>
        <v>0</v>
      </c>
    </row>
    <row r="29" spans="1:16">
      <c r="A29" s="42">
        <v>25</v>
      </c>
      <c r="B29" s="42" t="s">
        <v>38</v>
      </c>
      <c r="C29" s="42" t="s">
        <v>54</v>
      </c>
      <c r="D29" s="42" t="s">
        <v>57</v>
      </c>
      <c r="E29" s="48">
        <v>8.3000000000000007</v>
      </c>
      <c r="F29" s="42" t="s">
        <v>60</v>
      </c>
      <c r="G29" s="42" t="s">
        <v>155</v>
      </c>
      <c r="H29" s="44">
        <f>'lapoean absensi'!AK31</f>
        <v>0</v>
      </c>
      <c r="I29" s="44">
        <f>'lapoean absensi'!AL31</f>
        <v>0</v>
      </c>
      <c r="J29" s="44">
        <f>'lapoean absensi'!AM31</f>
        <v>0</v>
      </c>
      <c r="K29" s="44">
        <f>'lapoean absensi'!AN31</f>
        <v>0</v>
      </c>
      <c r="L29" s="44">
        <f>'lapoean absensi'!AO31</f>
        <v>0</v>
      </c>
      <c r="M29" s="44">
        <f>'lapoean absensi'!AP31</f>
        <v>0</v>
      </c>
      <c r="N29" s="44">
        <f>'lapoean absensi'!AQ31</f>
        <v>0</v>
      </c>
      <c r="O29" s="44">
        <f>'lapoean absensi'!AR31</f>
        <v>4</v>
      </c>
      <c r="P29" s="44">
        <f>'lapoean absensi'!AS31</f>
        <v>0</v>
      </c>
    </row>
    <row r="30" spans="1:16">
      <c r="A30" s="42">
        <v>26</v>
      </c>
      <c r="B30" s="42" t="s">
        <v>39</v>
      </c>
      <c r="C30" s="42" t="s">
        <v>54</v>
      </c>
      <c r="D30" s="42" t="s">
        <v>58</v>
      </c>
      <c r="E30" s="43"/>
      <c r="F30" s="42"/>
      <c r="G30" s="42" t="s">
        <v>156</v>
      </c>
      <c r="H30" s="45">
        <f>'lapoean absensi'!AK32</f>
        <v>5</v>
      </c>
      <c r="I30" s="44">
        <f>'lapoean absensi'!AL32</f>
        <v>0</v>
      </c>
      <c r="J30" s="44">
        <f>'lapoean absensi'!AM32</f>
        <v>0</v>
      </c>
      <c r="K30" s="44">
        <f>'lapoean absensi'!AN32</f>
        <v>0</v>
      </c>
      <c r="L30" s="44">
        <f>'lapoean absensi'!AO32</f>
        <v>1</v>
      </c>
      <c r="M30" s="44">
        <f>'lapoean absensi'!AP32</f>
        <v>0</v>
      </c>
      <c r="N30" s="44">
        <f>'lapoean absensi'!AQ32</f>
        <v>0</v>
      </c>
      <c r="O30" s="44">
        <f>'lapoean absensi'!AR32</f>
        <v>8</v>
      </c>
      <c r="P30" s="44">
        <f>'lapoean absensi'!AS32</f>
        <v>1</v>
      </c>
    </row>
    <row r="31" spans="1:16">
      <c r="A31" s="42">
        <v>27</v>
      </c>
      <c r="B31" s="42" t="s">
        <v>40</v>
      </c>
      <c r="C31" s="42" t="s">
        <v>54</v>
      </c>
      <c r="D31" s="42" t="s">
        <v>59</v>
      </c>
      <c r="E31" s="43">
        <v>80</v>
      </c>
      <c r="F31" s="42" t="s">
        <v>61</v>
      </c>
      <c r="G31" s="42" t="s">
        <v>157</v>
      </c>
      <c r="H31" s="44">
        <f>'lapoean absensi'!AK33</f>
        <v>0</v>
      </c>
      <c r="I31" s="44">
        <f>'lapoean absensi'!AL33</f>
        <v>0</v>
      </c>
      <c r="J31" s="44">
        <f>'lapoean absensi'!AM33</f>
        <v>0</v>
      </c>
      <c r="K31" s="44">
        <f>'lapoean absensi'!AN33</f>
        <v>0</v>
      </c>
      <c r="L31" s="44">
        <f>'lapoean absensi'!AO33</f>
        <v>0</v>
      </c>
      <c r="M31" s="44">
        <f>'lapoean absensi'!AP33</f>
        <v>0</v>
      </c>
      <c r="N31" s="44">
        <f>'lapoean absensi'!AQ33</f>
        <v>0</v>
      </c>
      <c r="O31" s="44">
        <f>'lapoean absensi'!AR33</f>
        <v>4</v>
      </c>
      <c r="P31" s="44">
        <f>'lapoean absensi'!AS33</f>
        <v>0</v>
      </c>
    </row>
    <row r="32" spans="1:16">
      <c r="A32" s="42">
        <v>28</v>
      </c>
      <c r="B32" s="42" t="s">
        <v>41</v>
      </c>
      <c r="C32" s="42" t="s">
        <v>48</v>
      </c>
      <c r="D32" s="42" t="s">
        <v>49</v>
      </c>
      <c r="E32" s="46">
        <v>5.2</v>
      </c>
      <c r="F32" s="47" t="s">
        <v>64</v>
      </c>
      <c r="G32" s="42" t="s">
        <v>151</v>
      </c>
      <c r="H32" s="44">
        <f>'lapoean absensi'!AK34</f>
        <v>1</v>
      </c>
      <c r="I32" s="44">
        <f>'lapoean absensi'!AL34</f>
        <v>0</v>
      </c>
      <c r="J32" s="44">
        <f>'lapoean absensi'!AM34</f>
        <v>0</v>
      </c>
      <c r="K32" s="44">
        <f>'lapoean absensi'!AN34</f>
        <v>0</v>
      </c>
      <c r="L32" s="44">
        <f>'lapoean absensi'!AO34</f>
        <v>0</v>
      </c>
      <c r="M32" s="44">
        <f>'lapoean absensi'!AP34</f>
        <v>3</v>
      </c>
      <c r="N32" s="44">
        <f>'lapoean absensi'!AQ34</f>
        <v>2</v>
      </c>
      <c r="O32" s="44">
        <f>'lapoean absensi'!AR34</f>
        <v>6</v>
      </c>
      <c r="P32" s="44">
        <f>'lapoean absensi'!AS34</f>
        <v>0</v>
      </c>
    </row>
    <row r="33" spans="1:18">
      <c r="A33" s="42">
        <v>29</v>
      </c>
      <c r="B33" s="42" t="s">
        <v>42</v>
      </c>
      <c r="C33" s="42" t="s">
        <v>48</v>
      </c>
      <c r="D33" s="42" t="s">
        <v>50</v>
      </c>
      <c r="E33" s="48">
        <v>8.4</v>
      </c>
      <c r="F33" s="42" t="s">
        <v>61</v>
      </c>
      <c r="G33" s="42" t="s">
        <v>158</v>
      </c>
      <c r="H33" s="44">
        <f>'lapoean absensi'!AK35</f>
        <v>1</v>
      </c>
      <c r="I33" s="44">
        <f>'lapoean absensi'!AL35</f>
        <v>0</v>
      </c>
      <c r="J33" s="44">
        <f>'lapoean absensi'!AM35</f>
        <v>0</v>
      </c>
      <c r="K33" s="44">
        <f>'lapoean absensi'!AN35</f>
        <v>0</v>
      </c>
      <c r="L33" s="44">
        <f>'lapoean absensi'!AO35</f>
        <v>1</v>
      </c>
      <c r="M33" s="44">
        <f>'lapoean absensi'!AP35</f>
        <v>2</v>
      </c>
      <c r="N33" s="44">
        <f>'lapoean absensi'!AQ35</f>
        <v>1</v>
      </c>
      <c r="O33" s="44">
        <f>'lapoean absensi'!AR35</f>
        <v>9</v>
      </c>
      <c r="P33" s="44">
        <f>'lapoean absensi'!AS35</f>
        <v>0</v>
      </c>
    </row>
    <row r="34" spans="1:18">
      <c r="A34" s="42">
        <v>30</v>
      </c>
      <c r="B34" s="42" t="s">
        <v>43</v>
      </c>
      <c r="C34" s="42" t="s">
        <v>48</v>
      </c>
      <c r="D34" s="42" t="s">
        <v>50</v>
      </c>
      <c r="E34" s="43">
        <v>7.9</v>
      </c>
      <c r="F34" s="42" t="s">
        <v>60</v>
      </c>
      <c r="G34" s="42" t="s">
        <v>158</v>
      </c>
      <c r="H34" s="45">
        <f>'lapoean absensi'!AK36</f>
        <v>3</v>
      </c>
      <c r="I34" s="44">
        <f>'lapoean absensi'!AL36</f>
        <v>0</v>
      </c>
      <c r="J34" s="44">
        <f>'lapoean absensi'!AM36</f>
        <v>0</v>
      </c>
      <c r="K34" s="44">
        <f>'lapoean absensi'!AN36</f>
        <v>0</v>
      </c>
      <c r="L34" s="44">
        <f>'lapoean absensi'!AO36</f>
        <v>0</v>
      </c>
      <c r="M34" s="44">
        <f>'lapoean absensi'!AP36</f>
        <v>2</v>
      </c>
      <c r="N34" s="44">
        <f>'lapoean absensi'!AQ36</f>
        <v>1</v>
      </c>
      <c r="O34" s="44">
        <f>'lapoean absensi'!AR36</f>
        <v>6</v>
      </c>
      <c r="P34" s="44">
        <f>'lapoean absensi'!AS36</f>
        <v>1</v>
      </c>
    </row>
    <row r="35" spans="1:18">
      <c r="A35" s="42">
        <v>31</v>
      </c>
      <c r="B35" s="42" t="s">
        <v>44</v>
      </c>
      <c r="C35" s="42" t="s">
        <v>48</v>
      </c>
      <c r="D35" s="42" t="s">
        <v>51</v>
      </c>
      <c r="E35" s="43">
        <v>7.6</v>
      </c>
      <c r="F35" s="42" t="s">
        <v>60</v>
      </c>
      <c r="G35" s="42" t="s">
        <v>158</v>
      </c>
      <c r="H35" s="44">
        <f>'lapoean absensi'!AK37</f>
        <v>0</v>
      </c>
      <c r="I35" s="44">
        <f>'lapoean absensi'!AL37</f>
        <v>1</v>
      </c>
      <c r="J35" s="44">
        <f>'lapoean absensi'!AM37</f>
        <v>0</v>
      </c>
      <c r="K35" s="44">
        <f>'lapoean absensi'!AN37</f>
        <v>0</v>
      </c>
      <c r="L35" s="44">
        <f>'lapoean absensi'!AO37</f>
        <v>0</v>
      </c>
      <c r="M35" s="44">
        <f>'lapoean absensi'!AP37</f>
        <v>0</v>
      </c>
      <c r="N35" s="44">
        <f>'lapoean absensi'!AQ37</f>
        <v>0</v>
      </c>
      <c r="O35" s="44">
        <f>'lapoean absensi'!AR37</f>
        <v>4</v>
      </c>
      <c r="P35" s="44">
        <f>'lapoean absensi'!AS37</f>
        <v>0</v>
      </c>
    </row>
    <row r="36" spans="1:18">
      <c r="A36" s="42">
        <v>32</v>
      </c>
      <c r="B36" s="42" t="s">
        <v>45</v>
      </c>
      <c r="C36" s="42" t="s">
        <v>48</v>
      </c>
      <c r="D36" s="42" t="s">
        <v>52</v>
      </c>
      <c r="E36" s="46">
        <v>5.2</v>
      </c>
      <c r="F36" s="47" t="s">
        <v>64</v>
      </c>
      <c r="G36" s="42" t="s">
        <v>151</v>
      </c>
      <c r="H36" s="44">
        <f>'lapoean absensi'!AK38</f>
        <v>1</v>
      </c>
      <c r="I36" s="44">
        <f>'lapoean absensi'!AL38</f>
        <v>0</v>
      </c>
      <c r="J36" s="44">
        <f>'lapoean absensi'!AM38</f>
        <v>0</v>
      </c>
      <c r="K36" s="44">
        <f>'lapoean absensi'!AN38</f>
        <v>0</v>
      </c>
      <c r="L36" s="44">
        <f>'lapoean absensi'!AO38</f>
        <v>0</v>
      </c>
      <c r="M36" s="44">
        <f>'lapoean absensi'!AP38</f>
        <v>1</v>
      </c>
      <c r="N36" s="44">
        <f>'lapoean absensi'!AQ38</f>
        <v>1</v>
      </c>
      <c r="O36" s="44">
        <f>'lapoean absensi'!AR38</f>
        <v>7</v>
      </c>
      <c r="P36" s="44">
        <f>'lapoean absensi'!AS38</f>
        <v>1</v>
      </c>
    </row>
    <row r="37" spans="1:18">
      <c r="A37" s="42">
        <v>33</v>
      </c>
      <c r="B37" s="42" t="s">
        <v>46</v>
      </c>
      <c r="C37" s="42" t="s">
        <v>48</v>
      </c>
      <c r="D37" s="42" t="s">
        <v>53</v>
      </c>
      <c r="E37" s="46">
        <v>6.5</v>
      </c>
      <c r="F37" s="47" t="s">
        <v>63</v>
      </c>
      <c r="G37" s="49" t="s">
        <v>159</v>
      </c>
      <c r="H37" s="44">
        <f>'lapoean absensi'!AK39</f>
        <v>1</v>
      </c>
      <c r="I37" s="44">
        <f>'lapoean absensi'!AL39</f>
        <v>0</v>
      </c>
      <c r="J37" s="44">
        <f>'lapoean absensi'!AM39</f>
        <v>0</v>
      </c>
      <c r="K37" s="44">
        <f>'lapoean absensi'!AN39</f>
        <v>0</v>
      </c>
      <c r="L37" s="44">
        <f>'lapoean absensi'!AO39</f>
        <v>0</v>
      </c>
      <c r="M37" s="44">
        <f>'lapoean absensi'!AP39</f>
        <v>3</v>
      </c>
      <c r="N37" s="44">
        <f>'lapoean absensi'!AQ39</f>
        <v>1</v>
      </c>
      <c r="O37" s="44">
        <f>'lapoean absensi'!AR39</f>
        <v>4</v>
      </c>
      <c r="P37" s="44">
        <f>'lapoean absensi'!AS39</f>
        <v>1</v>
      </c>
    </row>
    <row r="38" spans="1:18">
      <c r="A38" s="42">
        <v>34</v>
      </c>
      <c r="B38" s="42" t="s">
        <v>47</v>
      </c>
      <c r="C38" s="42" t="s">
        <v>48</v>
      </c>
      <c r="D38" s="42" t="s">
        <v>53</v>
      </c>
      <c r="E38" s="43">
        <v>7.9</v>
      </c>
      <c r="F38" s="42" t="s">
        <v>60</v>
      </c>
      <c r="G38" s="42" t="s">
        <v>159</v>
      </c>
      <c r="H38" s="45">
        <f>'lapoean absensi'!AK40</f>
        <v>3</v>
      </c>
      <c r="I38" s="44">
        <f>'lapoean absensi'!AL40</f>
        <v>0</v>
      </c>
      <c r="J38" s="44">
        <f>'lapoean absensi'!AM40</f>
        <v>0</v>
      </c>
      <c r="K38" s="44">
        <f>'lapoean absensi'!AN40</f>
        <v>0</v>
      </c>
      <c r="L38" s="44">
        <f>'lapoean absensi'!AO40</f>
        <v>0</v>
      </c>
      <c r="M38" s="44">
        <f>'lapoean absensi'!AP40</f>
        <v>3</v>
      </c>
      <c r="N38" s="44">
        <f>'lapoean absensi'!AQ40</f>
        <v>1</v>
      </c>
      <c r="O38" s="44">
        <f>'lapoean absensi'!AR40</f>
        <v>4</v>
      </c>
      <c r="P38" s="44">
        <f>'lapoean absensi'!AS40</f>
        <v>1</v>
      </c>
    </row>
    <row r="41" spans="1:18">
      <c r="H41" s="18" t="s">
        <v>379</v>
      </c>
      <c r="I41" s="11" t="s">
        <v>72</v>
      </c>
      <c r="J41" s="22" t="s">
        <v>109</v>
      </c>
      <c r="K41" s="23" t="s">
        <v>110</v>
      </c>
      <c r="L41" s="18"/>
      <c r="M41" s="18"/>
      <c r="N41" s="18"/>
      <c r="O41" s="18"/>
      <c r="P41" s="18"/>
      <c r="Q41" s="18"/>
      <c r="R41" s="18"/>
    </row>
    <row r="42" spans="1:18">
      <c r="H42" s="18"/>
      <c r="I42" s="15" t="s">
        <v>73</v>
      </c>
      <c r="J42" s="22" t="s">
        <v>109</v>
      </c>
      <c r="K42" s="23" t="s">
        <v>111</v>
      </c>
      <c r="L42" s="18"/>
      <c r="M42" s="18"/>
      <c r="N42" s="18"/>
      <c r="O42" s="18"/>
      <c r="P42" s="18"/>
      <c r="Q42" s="18"/>
      <c r="R42" s="18"/>
    </row>
    <row r="43" spans="1:18">
      <c r="H43" s="18"/>
      <c r="I43" s="13" t="s">
        <v>74</v>
      </c>
      <c r="J43" s="22" t="s">
        <v>109</v>
      </c>
      <c r="K43" s="23" t="s">
        <v>112</v>
      </c>
      <c r="L43" s="18"/>
      <c r="M43" s="18"/>
      <c r="N43" s="18"/>
      <c r="O43" s="18"/>
      <c r="P43" s="18"/>
      <c r="Q43" s="18"/>
      <c r="R43" s="18"/>
    </row>
    <row r="44" spans="1:18">
      <c r="H44" s="7"/>
      <c r="I44" s="19" t="s">
        <v>75</v>
      </c>
      <c r="J44" s="25" t="s">
        <v>109</v>
      </c>
      <c r="K44" s="26" t="s">
        <v>113</v>
      </c>
      <c r="L44" s="7"/>
      <c r="M44" s="7"/>
      <c r="N44" s="7"/>
      <c r="O44" s="7"/>
      <c r="P44" s="7"/>
      <c r="Q44" s="7"/>
      <c r="R44" s="7"/>
    </row>
    <row r="45" spans="1:18">
      <c r="H45" s="25"/>
      <c r="I45" s="16" t="s">
        <v>76</v>
      </c>
      <c r="J45" s="25" t="s">
        <v>109</v>
      </c>
      <c r="K45" s="27" t="s">
        <v>114</v>
      </c>
      <c r="L45" s="25"/>
      <c r="M45" s="25"/>
      <c r="N45" s="25"/>
      <c r="O45" s="25"/>
      <c r="P45" s="25"/>
      <c r="Q45" s="25"/>
      <c r="R45" s="25"/>
    </row>
    <row r="46" spans="1:18">
      <c r="H46" s="25"/>
      <c r="I46" s="12" t="s">
        <v>77</v>
      </c>
      <c r="J46" s="25" t="s">
        <v>109</v>
      </c>
      <c r="K46" s="26" t="s">
        <v>115</v>
      </c>
      <c r="L46" s="25"/>
      <c r="M46" s="25"/>
      <c r="N46" s="25"/>
      <c r="O46" s="25"/>
      <c r="P46" s="25"/>
      <c r="Q46" s="25"/>
      <c r="R46" s="25"/>
    </row>
    <row r="47" spans="1:18">
      <c r="H47" s="4"/>
      <c r="I47" s="12" t="s">
        <v>78</v>
      </c>
      <c r="J47" s="25" t="s">
        <v>109</v>
      </c>
      <c r="K47" s="26" t="s">
        <v>116</v>
      </c>
      <c r="L47" s="4"/>
      <c r="M47" s="4"/>
      <c r="N47" s="4"/>
      <c r="O47" s="4"/>
      <c r="P47" s="4"/>
      <c r="Q47" s="4"/>
      <c r="R47" s="4"/>
    </row>
    <row r="48" spans="1:18">
      <c r="H48" s="4"/>
      <c r="I48" s="14" t="s">
        <v>79</v>
      </c>
      <c r="J48" s="25" t="s">
        <v>109</v>
      </c>
      <c r="K48" s="26" t="s">
        <v>117</v>
      </c>
      <c r="L48" s="4"/>
      <c r="M48" s="4"/>
      <c r="N48" s="4"/>
      <c r="O48" s="4"/>
      <c r="P48" s="4"/>
      <c r="Q48" s="4"/>
      <c r="R48" s="4"/>
    </row>
    <row r="49" spans="8:18">
      <c r="H49" s="4"/>
      <c r="I49" s="12" t="s">
        <v>80</v>
      </c>
      <c r="J49" s="25" t="s">
        <v>109</v>
      </c>
      <c r="K49" s="26" t="s">
        <v>118</v>
      </c>
      <c r="L49" s="4"/>
      <c r="M49" s="4"/>
      <c r="N49" s="4"/>
      <c r="O49" s="4"/>
      <c r="P49" s="4"/>
      <c r="Q49" s="4"/>
      <c r="R49" s="4"/>
    </row>
    <row r="50" spans="8:18">
      <c r="H50" s="28"/>
      <c r="I50" s="14" t="s">
        <v>81</v>
      </c>
      <c r="J50" s="29" t="s">
        <v>109</v>
      </c>
      <c r="K50" s="30" t="s">
        <v>119</v>
      </c>
      <c r="L50" s="28"/>
      <c r="M50" s="28"/>
      <c r="N50" s="28"/>
      <c r="O50" s="28"/>
      <c r="P50" s="28"/>
      <c r="Q50" s="28"/>
      <c r="R50" s="28"/>
    </row>
    <row r="51" spans="8:18">
      <c r="H51" s="28"/>
      <c r="I51" s="170"/>
      <c r="J51" s="28" t="s">
        <v>109</v>
      </c>
      <c r="K51" s="30" t="s">
        <v>378</v>
      </c>
      <c r="L51" s="28"/>
      <c r="M51" s="28"/>
      <c r="N51" s="28"/>
      <c r="O51" s="28"/>
      <c r="P51" s="28"/>
      <c r="Q51" s="28"/>
      <c r="R51" s="28"/>
    </row>
  </sheetData>
  <mergeCells count="9">
    <mergeCell ref="A3:A4"/>
    <mergeCell ref="D3:D4"/>
    <mergeCell ref="E3:E4"/>
    <mergeCell ref="F3:F4"/>
    <mergeCell ref="A1:P1"/>
    <mergeCell ref="G3:G4"/>
    <mergeCell ref="H3:P3"/>
    <mergeCell ref="C3:C4"/>
    <mergeCell ref="B3:B4"/>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5:N52"/>
  <sheetViews>
    <sheetView zoomScale="70" zoomScaleNormal="70" workbookViewId="0">
      <selection activeCell="J9" sqref="J9"/>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163</v>
      </c>
      <c r="B15" s="80"/>
      <c r="C15" s="80"/>
      <c r="D15" s="80"/>
      <c r="E15" s="80"/>
      <c r="F15" s="80"/>
      <c r="G15" s="80"/>
      <c r="H15" s="80"/>
      <c r="I15" s="81"/>
    </row>
    <row r="17" spans="1:14">
      <c r="A17" s="82" t="s">
        <v>164</v>
      </c>
      <c r="B17" s="82"/>
      <c r="C17" s="83" t="s">
        <v>209</v>
      </c>
      <c r="F17" s="84" t="s">
        <v>210</v>
      </c>
      <c r="G17" s="84"/>
      <c r="H17" s="84"/>
      <c r="I17" s="84"/>
      <c r="J17" s="84"/>
      <c r="K17" s="84"/>
      <c r="L17" s="84"/>
      <c r="M17" s="84"/>
      <c r="N17" s="84"/>
    </row>
    <row r="18" spans="1:14">
      <c r="A18" s="82" t="s">
        <v>167</v>
      </c>
      <c r="B18" s="82"/>
      <c r="C18" s="83" t="s">
        <v>208</v>
      </c>
      <c r="F18" s="84"/>
      <c r="G18" s="84"/>
      <c r="H18" s="84"/>
      <c r="I18" s="84"/>
      <c r="J18" s="84"/>
      <c r="K18" s="84"/>
      <c r="L18" s="84"/>
      <c r="M18" s="84"/>
      <c r="N18" s="84"/>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175</v>
      </c>
      <c r="C23" s="93">
        <v>15</v>
      </c>
      <c r="D23" s="128">
        <v>10</v>
      </c>
      <c r="E23" s="93">
        <f>D23/C23*C31</f>
        <v>66.666666666666657</v>
      </c>
      <c r="F23" s="94" t="s">
        <v>211</v>
      </c>
      <c r="G23" s="94"/>
      <c r="H23" s="94"/>
      <c r="I23" s="94"/>
      <c r="J23" s="94"/>
      <c r="K23" s="94"/>
      <c r="L23" s="94"/>
      <c r="M23" s="94"/>
      <c r="N23" s="94"/>
    </row>
    <row r="24" spans="1:14" s="91" customFormat="1" ht="30" customHeight="1">
      <c r="A24" s="92">
        <v>2</v>
      </c>
      <c r="B24" s="95" t="s">
        <v>176</v>
      </c>
      <c r="C24" s="93">
        <v>15</v>
      </c>
      <c r="D24" s="128">
        <v>14</v>
      </c>
      <c r="E24" s="93">
        <f>D24/C24*$C$31</f>
        <v>93.333333333333329</v>
      </c>
      <c r="F24" s="94" t="s">
        <v>212</v>
      </c>
      <c r="G24" s="94"/>
      <c r="H24" s="94"/>
      <c r="I24" s="94"/>
      <c r="J24" s="94"/>
      <c r="K24" s="94"/>
      <c r="L24" s="94"/>
      <c r="M24" s="94"/>
      <c r="N24" s="94"/>
    </row>
    <row r="25" spans="1:14" s="91" customFormat="1" ht="30" customHeight="1">
      <c r="A25" s="92">
        <v>3</v>
      </c>
      <c r="B25" s="92" t="s">
        <v>177</v>
      </c>
      <c r="C25" s="93">
        <v>10</v>
      </c>
      <c r="D25" s="128">
        <v>10</v>
      </c>
      <c r="E25" s="93">
        <f t="shared" ref="E25:E30" si="0">D25/C25*$C$31</f>
        <v>100</v>
      </c>
      <c r="F25" s="94"/>
      <c r="G25" s="94"/>
      <c r="H25" s="94"/>
      <c r="I25" s="94"/>
      <c r="J25" s="94"/>
      <c r="K25" s="94"/>
      <c r="L25" s="94"/>
      <c r="M25" s="94"/>
      <c r="N25" s="94"/>
    </row>
    <row r="26" spans="1:14" s="91" customFormat="1" ht="30.75" customHeight="1">
      <c r="A26" s="92">
        <v>4</v>
      </c>
      <c r="B26" s="92" t="s">
        <v>178</v>
      </c>
      <c r="C26" s="93">
        <v>15</v>
      </c>
      <c r="D26" s="128">
        <v>15</v>
      </c>
      <c r="E26" s="93">
        <f t="shared" si="0"/>
        <v>100</v>
      </c>
      <c r="F26" s="94"/>
      <c r="G26" s="94"/>
      <c r="H26" s="94"/>
      <c r="I26" s="94"/>
      <c r="J26" s="94"/>
      <c r="K26" s="94"/>
      <c r="L26" s="94"/>
      <c r="M26" s="94"/>
      <c r="N26" s="94"/>
    </row>
    <row r="27" spans="1:14" s="91" customFormat="1" ht="30" customHeight="1">
      <c r="A27" s="92">
        <v>5</v>
      </c>
      <c r="B27" s="92" t="s">
        <v>179</v>
      </c>
      <c r="C27" s="93">
        <v>15</v>
      </c>
      <c r="D27" s="128">
        <v>15</v>
      </c>
      <c r="E27" s="93">
        <f t="shared" si="0"/>
        <v>100</v>
      </c>
      <c r="F27" s="94"/>
      <c r="G27" s="94"/>
      <c r="H27" s="94"/>
      <c r="I27" s="94"/>
      <c r="J27" s="94"/>
      <c r="K27" s="94"/>
      <c r="L27" s="94"/>
      <c r="M27" s="94"/>
      <c r="N27" s="94"/>
    </row>
    <row r="28" spans="1:14" s="91" customFormat="1" ht="30" customHeight="1">
      <c r="A28" s="92">
        <v>6</v>
      </c>
      <c r="B28" s="92" t="s">
        <v>180</v>
      </c>
      <c r="C28" s="93">
        <v>10</v>
      </c>
      <c r="D28" s="128">
        <v>8</v>
      </c>
      <c r="E28" s="93">
        <f t="shared" si="0"/>
        <v>80</v>
      </c>
      <c r="F28" s="94" t="s">
        <v>195</v>
      </c>
      <c r="G28" s="94"/>
      <c r="H28" s="94"/>
      <c r="I28" s="94"/>
      <c r="J28" s="94"/>
      <c r="K28" s="94"/>
      <c r="L28" s="94"/>
      <c r="M28" s="94"/>
      <c r="N28" s="94"/>
    </row>
    <row r="29" spans="1:14" s="91" customFormat="1" ht="29.25" customHeight="1">
      <c r="A29" s="92">
        <v>7</v>
      </c>
      <c r="B29" s="92" t="s">
        <v>181</v>
      </c>
      <c r="C29" s="93">
        <v>10</v>
      </c>
      <c r="D29" s="128">
        <v>10</v>
      </c>
      <c r="E29" s="93">
        <f t="shared" si="0"/>
        <v>100</v>
      </c>
      <c r="F29" s="94"/>
      <c r="G29" s="94"/>
      <c r="H29" s="94"/>
      <c r="I29" s="94"/>
      <c r="J29" s="94"/>
      <c r="K29" s="94"/>
      <c r="L29" s="94"/>
      <c r="M29" s="94"/>
      <c r="N29" s="94"/>
    </row>
    <row r="30" spans="1:14" s="96" customFormat="1" ht="30.75" customHeight="1">
      <c r="A30" s="92">
        <v>8</v>
      </c>
      <c r="B30" s="92" t="s">
        <v>182</v>
      </c>
      <c r="C30" s="93">
        <v>10</v>
      </c>
      <c r="D30" s="128">
        <v>8</v>
      </c>
      <c r="E30" s="93">
        <f t="shared" si="0"/>
        <v>80</v>
      </c>
      <c r="F30" s="94" t="s">
        <v>213</v>
      </c>
      <c r="G30" s="94"/>
      <c r="H30" s="94"/>
      <c r="I30" s="94"/>
      <c r="J30" s="94"/>
      <c r="K30" s="94"/>
      <c r="L30" s="94"/>
      <c r="M30" s="94"/>
      <c r="N30" s="94"/>
    </row>
    <row r="31" spans="1:14" s="91" customFormat="1" ht="15" customHeight="1">
      <c r="A31" s="97"/>
      <c r="B31" s="98" t="s">
        <v>183</v>
      </c>
      <c r="C31" s="99">
        <f>SUM(C23:C30)</f>
        <v>100</v>
      </c>
      <c r="D31" s="94">
        <f>SUM(D23:D30)</f>
        <v>90</v>
      </c>
      <c r="E31" s="94">
        <f>D31/C31</f>
        <v>0.9</v>
      </c>
      <c r="F31" s="101">
        <v>9</v>
      </c>
      <c r="G31" s="102"/>
      <c r="H31" s="103"/>
      <c r="I31" s="103"/>
    </row>
    <row r="32" spans="1:14" s="91" customFormat="1">
      <c r="A32" s="104"/>
      <c r="B32" s="98"/>
      <c r="C32" s="98"/>
      <c r="D32" s="94"/>
      <c r="E32" s="94"/>
      <c r="F32" s="101"/>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8</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13" t="s">
        <v>188</v>
      </c>
      <c r="B45" s="114"/>
      <c r="C45" s="114"/>
      <c r="D45" s="114"/>
      <c r="E45" s="114"/>
      <c r="F45" s="114"/>
      <c r="G45" s="114"/>
      <c r="H45" s="115"/>
    </row>
    <row r="46" spans="1:9">
      <c r="A46" s="116"/>
      <c r="B46" s="117"/>
      <c r="C46" s="117"/>
      <c r="D46" s="117"/>
      <c r="E46" s="117"/>
      <c r="F46" s="117"/>
      <c r="G46" s="117"/>
      <c r="H46" s="118"/>
    </row>
    <row r="47" spans="1:9">
      <c r="A47" s="116"/>
      <c r="B47" s="117"/>
      <c r="C47" s="117"/>
      <c r="D47" s="117"/>
      <c r="E47" s="117"/>
      <c r="F47" s="117"/>
      <c r="G47" s="117"/>
      <c r="H47" s="118"/>
    </row>
    <row r="48" spans="1:9">
      <c r="A48" s="116"/>
      <c r="B48" s="117"/>
      <c r="C48" s="117"/>
      <c r="D48" s="117"/>
      <c r="E48" s="117"/>
      <c r="F48" s="117"/>
      <c r="G48" s="117"/>
      <c r="H48" s="118"/>
    </row>
    <row r="49" spans="1:8">
      <c r="A49" s="119"/>
      <c r="B49" s="120"/>
      <c r="C49" s="120"/>
      <c r="D49" s="120"/>
      <c r="E49" s="120"/>
      <c r="F49" s="120"/>
      <c r="G49" s="120"/>
      <c r="H49" s="121"/>
    </row>
    <row r="51" spans="1:8">
      <c r="A51" s="122" t="s">
        <v>189</v>
      </c>
      <c r="B51" s="123"/>
      <c r="C51" s="123"/>
      <c r="D51" s="123"/>
      <c r="E51" s="123"/>
      <c r="F51" s="123"/>
      <c r="G51" s="123"/>
      <c r="H51" s="124"/>
    </row>
    <row r="52" spans="1:8">
      <c r="A52" s="125"/>
      <c r="B52" s="126"/>
      <c r="C52" s="126"/>
      <c r="D52" s="126"/>
      <c r="E52" s="126"/>
      <c r="F52" s="126"/>
      <c r="G52" s="126"/>
      <c r="H52" s="127"/>
    </row>
  </sheetData>
  <mergeCells count="25">
    <mergeCell ref="A51:H52"/>
    <mergeCell ref="A34:H38"/>
    <mergeCell ref="A40:B40"/>
    <mergeCell ref="C40:H40"/>
    <mergeCell ref="A41:B43"/>
    <mergeCell ref="C41:H43"/>
    <mergeCell ref="A45:H49"/>
    <mergeCell ref="A31:A32"/>
    <mergeCell ref="B31:B32"/>
    <mergeCell ref="C31:C32"/>
    <mergeCell ref="D31:D32"/>
    <mergeCell ref="E31:E32"/>
    <mergeCell ref="F31:F32"/>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A15:N52"/>
  <sheetViews>
    <sheetView zoomScale="70" zoomScaleNormal="70" workbookViewId="0">
      <selection activeCell="J9" sqref="J9"/>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163</v>
      </c>
      <c r="B15" s="80"/>
      <c r="C15" s="80"/>
      <c r="D15" s="80"/>
      <c r="E15" s="80"/>
      <c r="F15" s="80"/>
      <c r="G15" s="80"/>
      <c r="H15" s="80"/>
      <c r="I15" s="81"/>
    </row>
    <row r="17" spans="1:14">
      <c r="A17" s="82" t="s">
        <v>164</v>
      </c>
      <c r="B17" s="82"/>
      <c r="C17" s="83" t="s">
        <v>214</v>
      </c>
      <c r="F17" s="84" t="s">
        <v>191</v>
      </c>
      <c r="G17" s="84"/>
      <c r="H17" s="84"/>
      <c r="I17" s="84"/>
      <c r="J17" s="84"/>
      <c r="K17" s="84"/>
      <c r="L17" s="84"/>
      <c r="M17" s="84"/>
      <c r="N17" s="84"/>
    </row>
    <row r="18" spans="1:14">
      <c r="A18" s="82" t="s">
        <v>167</v>
      </c>
      <c r="B18" s="82"/>
      <c r="C18" s="83" t="s">
        <v>208</v>
      </c>
      <c r="F18" s="84"/>
      <c r="G18" s="84"/>
      <c r="H18" s="84"/>
      <c r="I18" s="84"/>
      <c r="J18" s="84"/>
      <c r="K18" s="84"/>
      <c r="L18" s="84"/>
      <c r="M18" s="84"/>
      <c r="N18" s="84"/>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175</v>
      </c>
      <c r="C23" s="93">
        <v>15</v>
      </c>
      <c r="D23" s="128">
        <v>14</v>
      </c>
      <c r="E23" s="93">
        <f>D23/C23*C31</f>
        <v>93.333333333333329</v>
      </c>
      <c r="F23" s="94" t="s">
        <v>215</v>
      </c>
      <c r="G23" s="94"/>
      <c r="H23" s="94"/>
      <c r="I23" s="94"/>
      <c r="J23" s="94"/>
      <c r="K23" s="94"/>
      <c r="L23" s="94"/>
      <c r="M23" s="94"/>
      <c r="N23" s="94"/>
    </row>
    <row r="24" spans="1:14" s="91" customFormat="1" ht="30" customHeight="1">
      <c r="A24" s="92">
        <v>2</v>
      </c>
      <c r="B24" s="95" t="s">
        <v>176</v>
      </c>
      <c r="C24" s="93">
        <v>15</v>
      </c>
      <c r="D24" s="128">
        <v>15</v>
      </c>
      <c r="E24" s="93">
        <f>D24/C24*$C$31</f>
        <v>100</v>
      </c>
      <c r="F24" s="94" t="s">
        <v>216</v>
      </c>
      <c r="G24" s="94"/>
      <c r="H24" s="94"/>
      <c r="I24" s="94"/>
      <c r="J24" s="94"/>
      <c r="K24" s="94"/>
      <c r="L24" s="94"/>
      <c r="M24" s="94"/>
      <c r="N24" s="94"/>
    </row>
    <row r="25" spans="1:14" s="91" customFormat="1" ht="30" customHeight="1">
      <c r="A25" s="92">
        <v>3</v>
      </c>
      <c r="B25" s="92" t="s">
        <v>177</v>
      </c>
      <c r="C25" s="93">
        <v>10</v>
      </c>
      <c r="D25" s="128">
        <v>10</v>
      </c>
      <c r="E25" s="93">
        <f t="shared" ref="E25:E30" si="0">D25/C25*$C$31</f>
        <v>100</v>
      </c>
      <c r="F25" s="94"/>
      <c r="G25" s="94"/>
      <c r="H25" s="94"/>
      <c r="I25" s="94"/>
      <c r="J25" s="94"/>
      <c r="K25" s="94"/>
      <c r="L25" s="94"/>
      <c r="M25" s="94"/>
      <c r="N25" s="94"/>
    </row>
    <row r="26" spans="1:14" s="91" customFormat="1" ht="30.75" customHeight="1">
      <c r="A26" s="92">
        <v>4</v>
      </c>
      <c r="B26" s="92" t="s">
        <v>178</v>
      </c>
      <c r="C26" s="93">
        <v>15</v>
      </c>
      <c r="D26" s="128">
        <v>14</v>
      </c>
      <c r="E26" s="93">
        <f t="shared" si="0"/>
        <v>93.333333333333329</v>
      </c>
      <c r="F26" s="94" t="s">
        <v>217</v>
      </c>
      <c r="G26" s="94"/>
      <c r="H26" s="94"/>
      <c r="I26" s="94"/>
      <c r="J26" s="94"/>
      <c r="K26" s="94"/>
      <c r="L26" s="94"/>
      <c r="M26" s="94"/>
      <c r="N26" s="94"/>
    </row>
    <row r="27" spans="1:14" s="91" customFormat="1" ht="30" customHeight="1">
      <c r="A27" s="92">
        <v>5</v>
      </c>
      <c r="B27" s="92" t="s">
        <v>179</v>
      </c>
      <c r="C27" s="93">
        <v>15</v>
      </c>
      <c r="D27" s="128">
        <v>15</v>
      </c>
      <c r="E27" s="93">
        <f t="shared" si="0"/>
        <v>100</v>
      </c>
      <c r="F27" s="94"/>
      <c r="G27" s="94"/>
      <c r="H27" s="94"/>
      <c r="I27" s="94"/>
      <c r="J27" s="94"/>
      <c r="K27" s="94"/>
      <c r="L27" s="94"/>
      <c r="M27" s="94"/>
      <c r="N27" s="94"/>
    </row>
    <row r="28" spans="1:14" s="91" customFormat="1" ht="30" customHeight="1">
      <c r="A28" s="92">
        <v>6</v>
      </c>
      <c r="B28" s="92" t="s">
        <v>180</v>
      </c>
      <c r="C28" s="93">
        <v>10</v>
      </c>
      <c r="D28" s="128">
        <v>8</v>
      </c>
      <c r="E28" s="93">
        <f t="shared" si="0"/>
        <v>80</v>
      </c>
      <c r="F28" s="94" t="s">
        <v>195</v>
      </c>
      <c r="G28" s="94"/>
      <c r="H28" s="94"/>
      <c r="I28" s="94"/>
      <c r="J28" s="94"/>
      <c r="K28" s="94"/>
      <c r="L28" s="94"/>
      <c r="M28" s="94"/>
      <c r="N28" s="94"/>
    </row>
    <row r="29" spans="1:14" s="91" customFormat="1" ht="29.25" customHeight="1">
      <c r="A29" s="92">
        <v>7</v>
      </c>
      <c r="B29" s="92" t="s">
        <v>181</v>
      </c>
      <c r="C29" s="93">
        <v>10</v>
      </c>
      <c r="D29" s="128">
        <v>10</v>
      </c>
      <c r="E29" s="93">
        <f t="shared" si="0"/>
        <v>100</v>
      </c>
      <c r="F29" s="94"/>
      <c r="G29" s="94"/>
      <c r="H29" s="94"/>
      <c r="I29" s="94"/>
      <c r="J29" s="94"/>
      <c r="K29" s="94"/>
      <c r="L29" s="94"/>
      <c r="M29" s="94"/>
      <c r="N29" s="94"/>
    </row>
    <row r="30" spans="1:14" s="96" customFormat="1" ht="30.75" customHeight="1">
      <c r="A30" s="92">
        <v>8</v>
      </c>
      <c r="B30" s="92" t="s">
        <v>182</v>
      </c>
      <c r="C30" s="93">
        <v>10</v>
      </c>
      <c r="D30" s="128">
        <v>9</v>
      </c>
      <c r="E30" s="93">
        <f t="shared" si="0"/>
        <v>90</v>
      </c>
      <c r="F30" s="94" t="s">
        <v>213</v>
      </c>
      <c r="G30" s="94"/>
      <c r="H30" s="94"/>
      <c r="I30" s="94"/>
      <c r="J30" s="94"/>
      <c r="K30" s="94"/>
      <c r="L30" s="94"/>
      <c r="M30" s="94"/>
      <c r="N30" s="94"/>
    </row>
    <row r="31" spans="1:14" s="91" customFormat="1" ht="15" customHeight="1">
      <c r="A31" s="97"/>
      <c r="B31" s="98" t="s">
        <v>183</v>
      </c>
      <c r="C31" s="99">
        <f>SUM(C23:C30)</f>
        <v>100</v>
      </c>
      <c r="D31" s="94">
        <f>SUM(D23:D30)</f>
        <v>95</v>
      </c>
      <c r="E31" s="100">
        <f>D31/C31</f>
        <v>0.95</v>
      </c>
      <c r="F31" s="101">
        <v>9.5</v>
      </c>
      <c r="G31" s="102"/>
      <c r="H31" s="103"/>
      <c r="I31" s="103"/>
    </row>
    <row r="32" spans="1:14" s="91" customFormat="1">
      <c r="A32" s="104"/>
      <c r="B32" s="98"/>
      <c r="C32" s="98"/>
      <c r="D32" s="94"/>
      <c r="E32" s="100"/>
      <c r="F32" s="101"/>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8</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13" t="s">
        <v>188</v>
      </c>
      <c r="B45" s="114"/>
      <c r="C45" s="114"/>
      <c r="D45" s="114"/>
      <c r="E45" s="114"/>
      <c r="F45" s="114"/>
      <c r="G45" s="114"/>
      <c r="H45" s="115"/>
    </row>
    <row r="46" spans="1:9">
      <c r="A46" s="116"/>
      <c r="B46" s="117"/>
      <c r="C46" s="117"/>
      <c r="D46" s="117"/>
      <c r="E46" s="117"/>
      <c r="F46" s="117"/>
      <c r="G46" s="117"/>
      <c r="H46" s="118"/>
    </row>
    <row r="47" spans="1:9">
      <c r="A47" s="116"/>
      <c r="B47" s="117"/>
      <c r="C47" s="117"/>
      <c r="D47" s="117"/>
      <c r="E47" s="117"/>
      <c r="F47" s="117"/>
      <c r="G47" s="117"/>
      <c r="H47" s="118"/>
    </row>
    <row r="48" spans="1:9">
      <c r="A48" s="116"/>
      <c r="B48" s="117"/>
      <c r="C48" s="117"/>
      <c r="D48" s="117"/>
      <c r="E48" s="117"/>
      <c r="F48" s="117"/>
      <c r="G48" s="117"/>
      <c r="H48" s="118"/>
    </row>
    <row r="49" spans="1:8">
      <c r="A49" s="119"/>
      <c r="B49" s="120"/>
      <c r="C49" s="120"/>
      <c r="D49" s="120"/>
      <c r="E49" s="120"/>
      <c r="F49" s="120"/>
      <c r="G49" s="120"/>
      <c r="H49" s="121"/>
    </row>
    <row r="51" spans="1:8">
      <c r="A51" s="122" t="s">
        <v>189</v>
      </c>
      <c r="B51" s="123"/>
      <c r="C51" s="123"/>
      <c r="D51" s="123"/>
      <c r="E51" s="123"/>
      <c r="F51" s="123"/>
      <c r="G51" s="123"/>
      <c r="H51" s="124"/>
    </row>
    <row r="52" spans="1:8">
      <c r="A52" s="125"/>
      <c r="B52" s="126"/>
      <c r="C52" s="126"/>
      <c r="D52" s="126"/>
      <c r="E52" s="126"/>
      <c r="F52" s="126"/>
      <c r="G52" s="126"/>
      <c r="H52" s="127"/>
    </row>
  </sheetData>
  <mergeCells count="25">
    <mergeCell ref="A51:H52"/>
    <mergeCell ref="A34:H38"/>
    <mergeCell ref="A40:B40"/>
    <mergeCell ref="C40:H40"/>
    <mergeCell ref="A41:B43"/>
    <mergeCell ref="C41:H43"/>
    <mergeCell ref="A45:H49"/>
    <mergeCell ref="A31:A32"/>
    <mergeCell ref="B31:B32"/>
    <mergeCell ref="C31:C32"/>
    <mergeCell ref="D31:D32"/>
    <mergeCell ref="E31:E32"/>
    <mergeCell ref="F31:F32"/>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5:N52"/>
  <sheetViews>
    <sheetView zoomScale="70" zoomScaleNormal="70" workbookViewId="0">
      <selection activeCell="J9" sqref="J9"/>
    </sheetView>
  </sheetViews>
  <sheetFormatPr defaultRowHeight="15"/>
  <cols>
    <col min="1" max="1" width="3.140625" customWidth="1"/>
    <col min="2" max="2" width="56.7109375" customWidth="1"/>
    <col min="3" max="3" width="13.28515625" style="1" bestFit="1" customWidth="1"/>
    <col min="4" max="5" width="16.7109375" customWidth="1"/>
  </cols>
  <sheetData>
    <row r="15" spans="1:9" ht="20.25">
      <c r="A15" s="80" t="s">
        <v>163</v>
      </c>
      <c r="B15" s="80"/>
      <c r="C15" s="80"/>
      <c r="D15" s="80"/>
      <c r="E15" s="80"/>
      <c r="F15" s="80"/>
      <c r="G15" s="80"/>
      <c r="H15" s="80"/>
      <c r="I15" s="81"/>
    </row>
    <row r="17" spans="1:14">
      <c r="A17" s="82" t="s">
        <v>164</v>
      </c>
      <c r="B17" s="82"/>
      <c r="C17" s="83" t="s">
        <v>221</v>
      </c>
      <c r="F17" s="84" t="s">
        <v>166</v>
      </c>
      <c r="G17" s="84"/>
      <c r="H17" s="84"/>
      <c r="I17" s="84"/>
      <c r="J17" s="84"/>
      <c r="K17" s="84"/>
      <c r="L17" s="84"/>
      <c r="M17" s="84"/>
      <c r="N17" s="84"/>
    </row>
    <row r="18" spans="1:14">
      <c r="A18" s="82" t="s">
        <v>167</v>
      </c>
      <c r="B18" s="82"/>
      <c r="C18" s="83" t="s">
        <v>208</v>
      </c>
      <c r="F18" s="84"/>
      <c r="G18" s="84"/>
      <c r="H18" s="84"/>
      <c r="I18" s="84"/>
      <c r="J18" s="84"/>
      <c r="K18" s="84"/>
      <c r="L18" s="84"/>
      <c r="M18" s="84"/>
      <c r="N18" s="84"/>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175</v>
      </c>
      <c r="C23" s="93">
        <v>15</v>
      </c>
      <c r="D23" s="128">
        <v>10</v>
      </c>
      <c r="E23" s="93">
        <f>D23/C23*C31</f>
        <v>66.666666666666657</v>
      </c>
      <c r="F23" s="94" t="s">
        <v>211</v>
      </c>
      <c r="G23" s="94"/>
      <c r="H23" s="94"/>
      <c r="I23" s="94"/>
      <c r="J23" s="94"/>
      <c r="K23" s="94"/>
      <c r="L23" s="94"/>
      <c r="M23" s="94"/>
      <c r="N23" s="94"/>
    </row>
    <row r="24" spans="1:14" s="91" customFormat="1" ht="30" customHeight="1">
      <c r="A24" s="92">
        <v>2</v>
      </c>
      <c r="B24" s="95" t="s">
        <v>176</v>
      </c>
      <c r="C24" s="93">
        <v>15</v>
      </c>
      <c r="D24" s="128">
        <v>14</v>
      </c>
      <c r="E24" s="93">
        <f>D24/C24*$C$31</f>
        <v>93.333333333333329</v>
      </c>
      <c r="F24" s="94" t="s">
        <v>194</v>
      </c>
      <c r="G24" s="94"/>
      <c r="H24" s="94"/>
      <c r="I24" s="94"/>
      <c r="J24" s="94"/>
      <c r="K24" s="94"/>
      <c r="L24" s="94"/>
      <c r="M24" s="94"/>
      <c r="N24" s="94"/>
    </row>
    <row r="25" spans="1:14" s="91" customFormat="1" ht="30" customHeight="1">
      <c r="A25" s="92">
        <v>3</v>
      </c>
      <c r="B25" s="92" t="s">
        <v>177</v>
      </c>
      <c r="C25" s="93">
        <v>10</v>
      </c>
      <c r="D25" s="128">
        <v>10</v>
      </c>
      <c r="E25" s="93">
        <f t="shared" ref="E25:E30" si="0">D25/C25*$C$31</f>
        <v>100</v>
      </c>
      <c r="F25" s="94"/>
      <c r="G25" s="94"/>
      <c r="H25" s="94"/>
      <c r="I25" s="94"/>
      <c r="J25" s="94"/>
      <c r="K25" s="94"/>
      <c r="L25" s="94"/>
      <c r="M25" s="94"/>
      <c r="N25" s="94"/>
    </row>
    <row r="26" spans="1:14" s="91" customFormat="1" ht="30.75" customHeight="1">
      <c r="A26" s="92">
        <v>4</v>
      </c>
      <c r="B26" s="92" t="s">
        <v>178</v>
      </c>
      <c r="C26" s="93">
        <v>15</v>
      </c>
      <c r="D26" s="128">
        <v>10</v>
      </c>
      <c r="E26" s="93">
        <f t="shared" si="0"/>
        <v>66.666666666666657</v>
      </c>
      <c r="F26" s="94" t="s">
        <v>222</v>
      </c>
      <c r="G26" s="94"/>
      <c r="H26" s="94"/>
      <c r="I26" s="94"/>
      <c r="J26" s="94"/>
      <c r="K26" s="94"/>
      <c r="L26" s="94"/>
      <c r="M26" s="94"/>
      <c r="N26" s="94"/>
    </row>
    <row r="27" spans="1:14" s="91" customFormat="1" ht="30" customHeight="1">
      <c r="A27" s="92">
        <v>5</v>
      </c>
      <c r="B27" s="92" t="s">
        <v>179</v>
      </c>
      <c r="C27" s="93">
        <v>15</v>
      </c>
      <c r="D27" s="128">
        <v>15</v>
      </c>
      <c r="E27" s="93">
        <f t="shared" si="0"/>
        <v>100</v>
      </c>
      <c r="F27" s="94"/>
      <c r="G27" s="94"/>
      <c r="H27" s="94"/>
      <c r="I27" s="94"/>
      <c r="J27" s="94"/>
      <c r="K27" s="94"/>
      <c r="L27" s="94"/>
      <c r="M27" s="94"/>
      <c r="N27" s="94"/>
    </row>
    <row r="28" spans="1:14" s="91" customFormat="1" ht="30" customHeight="1">
      <c r="A28" s="92">
        <v>6</v>
      </c>
      <c r="B28" s="92" t="s">
        <v>180</v>
      </c>
      <c r="C28" s="93">
        <v>10</v>
      </c>
      <c r="D28" s="128">
        <v>9</v>
      </c>
      <c r="E28" s="93">
        <f t="shared" si="0"/>
        <v>90</v>
      </c>
      <c r="F28" s="94" t="s">
        <v>195</v>
      </c>
      <c r="G28" s="94"/>
      <c r="H28" s="94"/>
      <c r="I28" s="94"/>
      <c r="J28" s="94"/>
      <c r="K28" s="94"/>
      <c r="L28" s="94"/>
      <c r="M28" s="94"/>
      <c r="N28" s="94"/>
    </row>
    <row r="29" spans="1:14" s="91" customFormat="1" ht="29.25" customHeight="1">
      <c r="A29" s="92">
        <v>7</v>
      </c>
      <c r="B29" s="92" t="s">
        <v>181</v>
      </c>
      <c r="C29" s="93">
        <v>10</v>
      </c>
      <c r="D29" s="128">
        <v>10</v>
      </c>
      <c r="E29" s="93">
        <f t="shared" si="0"/>
        <v>100</v>
      </c>
      <c r="F29" s="94"/>
      <c r="G29" s="94"/>
      <c r="H29" s="94"/>
      <c r="I29" s="94"/>
      <c r="J29" s="94"/>
      <c r="K29" s="94"/>
      <c r="L29" s="94"/>
      <c r="M29" s="94"/>
      <c r="N29" s="94"/>
    </row>
    <row r="30" spans="1:14" s="96" customFormat="1" ht="30.75" customHeight="1">
      <c r="A30" s="92">
        <v>8</v>
      </c>
      <c r="B30" s="92" t="s">
        <v>182</v>
      </c>
      <c r="C30" s="93">
        <v>10</v>
      </c>
      <c r="D30" s="128">
        <v>8</v>
      </c>
      <c r="E30" s="93">
        <f t="shared" si="0"/>
        <v>80</v>
      </c>
      <c r="F30" s="94" t="s">
        <v>213</v>
      </c>
      <c r="G30" s="94"/>
      <c r="H30" s="94"/>
      <c r="I30" s="94"/>
      <c r="J30" s="94"/>
      <c r="K30" s="94"/>
      <c r="L30" s="94"/>
      <c r="M30" s="94"/>
      <c r="N30" s="94"/>
    </row>
    <row r="31" spans="1:14" s="91" customFormat="1" ht="15" customHeight="1">
      <c r="A31" s="97"/>
      <c r="B31" s="98" t="s">
        <v>183</v>
      </c>
      <c r="C31" s="99">
        <f>SUM(C23:C30)</f>
        <v>100</v>
      </c>
      <c r="D31" s="94">
        <f>SUM(D23:D30)</f>
        <v>86</v>
      </c>
      <c r="E31" s="100">
        <f>D31/C31</f>
        <v>0.86</v>
      </c>
      <c r="F31" s="131">
        <v>8.6</v>
      </c>
      <c r="G31" s="102"/>
      <c r="H31" s="103"/>
      <c r="I31" s="103"/>
    </row>
    <row r="32" spans="1:14" s="91" customFormat="1">
      <c r="A32" s="104"/>
      <c r="B32" s="98"/>
      <c r="C32" s="98"/>
      <c r="D32" s="94"/>
      <c r="E32" s="100"/>
      <c r="F32" s="131"/>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8</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13" t="s">
        <v>188</v>
      </c>
      <c r="B45" s="114"/>
      <c r="C45" s="114"/>
      <c r="D45" s="114"/>
      <c r="E45" s="114"/>
      <c r="F45" s="114"/>
      <c r="G45" s="114"/>
      <c r="H45" s="115"/>
    </row>
    <row r="46" spans="1:9">
      <c r="A46" s="116"/>
      <c r="B46" s="117"/>
      <c r="C46" s="117"/>
      <c r="D46" s="117"/>
      <c r="E46" s="117"/>
      <c r="F46" s="117"/>
      <c r="G46" s="117"/>
      <c r="H46" s="118"/>
    </row>
    <row r="47" spans="1:9">
      <c r="A47" s="116"/>
      <c r="B47" s="117"/>
      <c r="C47" s="117"/>
      <c r="D47" s="117"/>
      <c r="E47" s="117"/>
      <c r="F47" s="117"/>
      <c r="G47" s="117"/>
      <c r="H47" s="118"/>
    </row>
    <row r="48" spans="1:9">
      <c r="A48" s="116"/>
      <c r="B48" s="117"/>
      <c r="C48" s="117"/>
      <c r="D48" s="117"/>
      <c r="E48" s="117"/>
      <c r="F48" s="117"/>
      <c r="G48" s="117"/>
      <c r="H48" s="118"/>
    </row>
    <row r="49" spans="1:8">
      <c r="A49" s="119"/>
      <c r="B49" s="120"/>
      <c r="C49" s="120"/>
      <c r="D49" s="120"/>
      <c r="E49" s="120"/>
      <c r="F49" s="120"/>
      <c r="G49" s="120"/>
      <c r="H49" s="121"/>
    </row>
    <row r="51" spans="1:8">
      <c r="A51" s="122" t="s">
        <v>189</v>
      </c>
      <c r="B51" s="123"/>
      <c r="C51" s="123"/>
      <c r="D51" s="123"/>
      <c r="E51" s="123"/>
      <c r="F51" s="123"/>
      <c r="G51" s="123"/>
      <c r="H51" s="124"/>
    </row>
    <row r="52" spans="1:8">
      <c r="A52" s="125"/>
      <c r="B52" s="126"/>
      <c r="C52" s="126"/>
      <c r="D52" s="126"/>
      <c r="E52" s="126"/>
      <c r="F52" s="126"/>
      <c r="G52" s="126"/>
      <c r="H52" s="127"/>
    </row>
  </sheetData>
  <mergeCells count="25">
    <mergeCell ref="A51:H52"/>
    <mergeCell ref="A34:H38"/>
    <mergeCell ref="A40:B40"/>
    <mergeCell ref="C40:H40"/>
    <mergeCell ref="A41:B43"/>
    <mergeCell ref="C41:H43"/>
    <mergeCell ref="A45:H49"/>
    <mergeCell ref="A31:A32"/>
    <mergeCell ref="B31:B32"/>
    <mergeCell ref="C31:C32"/>
    <mergeCell ref="D31:D32"/>
    <mergeCell ref="E31:E32"/>
    <mergeCell ref="F31:F32"/>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15:N52"/>
  <sheetViews>
    <sheetView zoomScale="70" zoomScaleNormal="70" workbookViewId="0">
      <selection activeCell="S26" sqref="S26"/>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163</v>
      </c>
      <c r="B15" s="80"/>
      <c r="C15" s="80"/>
      <c r="D15" s="80"/>
      <c r="E15" s="80"/>
      <c r="F15" s="80"/>
      <c r="G15" s="80"/>
      <c r="H15" s="80"/>
      <c r="I15" s="81"/>
    </row>
    <row r="17" spans="1:14">
      <c r="A17" s="82" t="s">
        <v>164</v>
      </c>
      <c r="B17" s="82"/>
      <c r="C17" s="83" t="s">
        <v>203</v>
      </c>
      <c r="F17" s="84" t="s">
        <v>191</v>
      </c>
      <c r="G17" s="84"/>
      <c r="H17" s="84"/>
      <c r="I17" s="84"/>
      <c r="J17" s="84"/>
      <c r="K17" s="84"/>
      <c r="L17" s="84"/>
      <c r="M17" s="84"/>
      <c r="N17" s="84"/>
    </row>
    <row r="18" spans="1:14">
      <c r="A18" s="82" t="s">
        <v>167</v>
      </c>
      <c r="B18" s="82"/>
      <c r="C18" s="83" t="s">
        <v>204</v>
      </c>
      <c r="F18" s="84"/>
      <c r="G18" s="84"/>
      <c r="H18" s="84"/>
      <c r="I18" s="84"/>
      <c r="J18" s="84"/>
      <c r="K18" s="84"/>
      <c r="L18" s="84"/>
      <c r="M18" s="84"/>
      <c r="N18" s="84"/>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175</v>
      </c>
      <c r="C23" s="93">
        <v>15</v>
      </c>
      <c r="D23" s="128">
        <v>15</v>
      </c>
      <c r="E23" s="93">
        <f>D23/C23*C31</f>
        <v>100</v>
      </c>
      <c r="F23" s="94" t="s">
        <v>193</v>
      </c>
      <c r="G23" s="94"/>
      <c r="H23" s="94"/>
      <c r="I23" s="94"/>
      <c r="J23" s="94"/>
      <c r="K23" s="94"/>
      <c r="L23" s="94"/>
      <c r="M23" s="94"/>
      <c r="N23" s="94"/>
    </row>
    <row r="24" spans="1:14" s="91" customFormat="1" ht="30" customHeight="1">
      <c r="A24" s="92">
        <v>2</v>
      </c>
      <c r="B24" s="95" t="s">
        <v>176</v>
      </c>
      <c r="C24" s="93">
        <v>15</v>
      </c>
      <c r="D24" s="128">
        <v>14</v>
      </c>
      <c r="E24" s="93">
        <f>D24/C24*$C$31</f>
        <v>93.333333333333329</v>
      </c>
      <c r="F24" s="94" t="s">
        <v>194</v>
      </c>
      <c r="G24" s="94"/>
      <c r="H24" s="94"/>
      <c r="I24" s="94"/>
      <c r="J24" s="94"/>
      <c r="K24" s="94"/>
      <c r="L24" s="94"/>
      <c r="M24" s="94"/>
      <c r="N24" s="94"/>
    </row>
    <row r="25" spans="1:14" s="91" customFormat="1" ht="30" customHeight="1">
      <c r="A25" s="92">
        <v>3</v>
      </c>
      <c r="B25" s="92" t="s">
        <v>177</v>
      </c>
      <c r="C25" s="93">
        <v>10</v>
      </c>
      <c r="D25" s="128">
        <v>10</v>
      </c>
      <c r="E25" s="93">
        <f t="shared" ref="E25:E30" si="0">D25/C25*$C$31</f>
        <v>100</v>
      </c>
      <c r="F25" s="94"/>
      <c r="G25" s="94"/>
      <c r="H25" s="94"/>
      <c r="I25" s="94"/>
      <c r="J25" s="94"/>
      <c r="K25" s="94"/>
      <c r="L25" s="94"/>
      <c r="M25" s="94"/>
      <c r="N25" s="94"/>
    </row>
    <row r="26" spans="1:14" s="91" customFormat="1" ht="30.75" customHeight="1">
      <c r="A26" s="92">
        <v>4</v>
      </c>
      <c r="B26" s="92" t="s">
        <v>178</v>
      </c>
      <c r="C26" s="93">
        <v>15</v>
      </c>
      <c r="D26" s="128">
        <v>15</v>
      </c>
      <c r="E26" s="93">
        <f t="shared" si="0"/>
        <v>100</v>
      </c>
      <c r="F26" s="94" t="s">
        <v>202</v>
      </c>
      <c r="G26" s="94"/>
      <c r="H26" s="94"/>
      <c r="I26" s="94"/>
      <c r="J26" s="94"/>
      <c r="K26" s="94"/>
      <c r="L26" s="94"/>
      <c r="M26" s="94"/>
      <c r="N26" s="94"/>
    </row>
    <row r="27" spans="1:14" s="91" customFormat="1" ht="30" customHeight="1">
      <c r="A27" s="92">
        <v>5</v>
      </c>
      <c r="B27" s="92" t="s">
        <v>179</v>
      </c>
      <c r="C27" s="93">
        <v>15</v>
      </c>
      <c r="D27" s="128">
        <v>15</v>
      </c>
      <c r="E27" s="93">
        <f t="shared" si="0"/>
        <v>100</v>
      </c>
      <c r="F27" s="94"/>
      <c r="G27" s="94"/>
      <c r="H27" s="94"/>
      <c r="I27" s="94"/>
      <c r="J27" s="94"/>
      <c r="K27" s="94"/>
      <c r="L27" s="94"/>
      <c r="M27" s="94"/>
      <c r="N27" s="94"/>
    </row>
    <row r="28" spans="1:14" s="91" customFormat="1" ht="30" customHeight="1">
      <c r="A28" s="92">
        <v>6</v>
      </c>
      <c r="B28" s="92" t="s">
        <v>180</v>
      </c>
      <c r="C28" s="93">
        <v>10</v>
      </c>
      <c r="D28" s="128">
        <v>8</v>
      </c>
      <c r="E28" s="93">
        <f t="shared" si="0"/>
        <v>80</v>
      </c>
      <c r="F28" s="94" t="s">
        <v>195</v>
      </c>
      <c r="G28" s="94"/>
      <c r="H28" s="94"/>
      <c r="I28" s="94"/>
      <c r="J28" s="94"/>
      <c r="K28" s="94"/>
      <c r="L28" s="94"/>
      <c r="M28" s="94"/>
      <c r="N28" s="94"/>
    </row>
    <row r="29" spans="1:14" s="91" customFormat="1" ht="29.25" customHeight="1">
      <c r="A29" s="92">
        <v>7</v>
      </c>
      <c r="B29" s="92" t="s">
        <v>181</v>
      </c>
      <c r="C29" s="93">
        <v>10</v>
      </c>
      <c r="D29" s="128">
        <v>10</v>
      </c>
      <c r="E29" s="93">
        <f t="shared" si="0"/>
        <v>100</v>
      </c>
      <c r="F29" s="94"/>
      <c r="G29" s="94"/>
      <c r="H29" s="94"/>
      <c r="I29" s="94"/>
      <c r="J29" s="94"/>
      <c r="K29" s="94"/>
      <c r="L29" s="94"/>
      <c r="M29" s="94"/>
      <c r="N29" s="94"/>
    </row>
    <row r="30" spans="1:14" s="96" customFormat="1" ht="30.75" customHeight="1">
      <c r="A30" s="92">
        <v>8</v>
      </c>
      <c r="B30" s="92" t="s">
        <v>182</v>
      </c>
      <c r="C30" s="93">
        <v>10</v>
      </c>
      <c r="D30" s="128">
        <v>9</v>
      </c>
      <c r="E30" s="93">
        <f t="shared" si="0"/>
        <v>90</v>
      </c>
      <c r="F30" s="94" t="s">
        <v>196</v>
      </c>
      <c r="G30" s="94"/>
      <c r="H30" s="94"/>
      <c r="I30" s="94"/>
      <c r="J30" s="94"/>
      <c r="K30" s="94"/>
      <c r="L30" s="94"/>
      <c r="M30" s="94"/>
      <c r="N30" s="94"/>
    </row>
    <row r="31" spans="1:14" s="91" customFormat="1" ht="15" customHeight="1">
      <c r="A31" s="97"/>
      <c r="B31" s="98" t="s">
        <v>183</v>
      </c>
      <c r="C31" s="99">
        <f>SUM(C23:C30)</f>
        <v>100</v>
      </c>
      <c r="D31" s="94">
        <f>SUM(D23:D30)</f>
        <v>96</v>
      </c>
      <c r="E31" s="100">
        <f>D31/C31</f>
        <v>0.96</v>
      </c>
      <c r="F31" s="101">
        <v>9.6</v>
      </c>
      <c r="G31" s="102"/>
      <c r="H31" s="103"/>
      <c r="I31" s="103"/>
    </row>
    <row r="32" spans="1:14" s="91" customFormat="1">
      <c r="A32" s="104"/>
      <c r="B32" s="98"/>
      <c r="C32" s="98"/>
      <c r="D32" s="94"/>
      <c r="E32" s="100"/>
      <c r="F32" s="101"/>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8</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13" t="s">
        <v>188</v>
      </c>
      <c r="B45" s="114"/>
      <c r="C45" s="114"/>
      <c r="D45" s="114"/>
      <c r="E45" s="114"/>
      <c r="F45" s="114"/>
      <c r="G45" s="114"/>
      <c r="H45" s="115"/>
    </row>
    <row r="46" spans="1:9">
      <c r="A46" s="116"/>
      <c r="B46" s="117"/>
      <c r="C46" s="117"/>
      <c r="D46" s="117"/>
      <c r="E46" s="117"/>
      <c r="F46" s="117"/>
      <c r="G46" s="117"/>
      <c r="H46" s="118"/>
    </row>
    <row r="47" spans="1:9">
      <c r="A47" s="116"/>
      <c r="B47" s="117"/>
      <c r="C47" s="117"/>
      <c r="D47" s="117"/>
      <c r="E47" s="117"/>
      <c r="F47" s="117"/>
      <c r="G47" s="117"/>
      <c r="H47" s="118"/>
    </row>
    <row r="48" spans="1:9">
      <c r="A48" s="116"/>
      <c r="B48" s="117"/>
      <c r="C48" s="117"/>
      <c r="D48" s="117"/>
      <c r="E48" s="117"/>
      <c r="F48" s="117"/>
      <c r="G48" s="117"/>
      <c r="H48" s="118"/>
    </row>
    <row r="49" spans="1:8">
      <c r="A49" s="119"/>
      <c r="B49" s="120"/>
      <c r="C49" s="120"/>
      <c r="D49" s="120"/>
      <c r="E49" s="120"/>
      <c r="F49" s="120"/>
      <c r="G49" s="120"/>
      <c r="H49" s="121"/>
    </row>
    <row r="51" spans="1:8">
      <c r="A51" s="122" t="s">
        <v>189</v>
      </c>
      <c r="B51" s="123"/>
      <c r="C51" s="123"/>
      <c r="D51" s="123"/>
      <c r="E51" s="123"/>
      <c r="F51" s="123"/>
      <c r="G51" s="123"/>
      <c r="H51" s="124"/>
    </row>
    <row r="52" spans="1:8">
      <c r="A52" s="125"/>
      <c r="B52" s="126"/>
      <c r="C52" s="126"/>
      <c r="D52" s="126"/>
      <c r="E52" s="126"/>
      <c r="F52" s="126"/>
      <c r="G52" s="126"/>
      <c r="H52" s="127"/>
    </row>
  </sheetData>
  <mergeCells count="25">
    <mergeCell ref="A51:H52"/>
    <mergeCell ref="A34:H38"/>
    <mergeCell ref="A40:B40"/>
    <mergeCell ref="C40:H40"/>
    <mergeCell ref="A41:B43"/>
    <mergeCell ref="C41:H43"/>
    <mergeCell ref="A45:H49"/>
    <mergeCell ref="A31:A32"/>
    <mergeCell ref="B31:B32"/>
    <mergeCell ref="C31:C32"/>
    <mergeCell ref="D31:D32"/>
    <mergeCell ref="E31:E32"/>
    <mergeCell ref="F31:F32"/>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A15:N52"/>
  <sheetViews>
    <sheetView topLeftCell="A7" zoomScale="70" zoomScaleNormal="70" workbookViewId="0">
      <selection activeCell="O29" sqref="O29"/>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163</v>
      </c>
      <c r="B15" s="80"/>
      <c r="C15" s="80"/>
      <c r="D15" s="80"/>
      <c r="E15" s="80"/>
      <c r="F15" s="80"/>
      <c r="G15" s="80"/>
      <c r="H15" s="80"/>
      <c r="I15" s="81"/>
    </row>
    <row r="17" spans="1:14">
      <c r="A17" s="82" t="s">
        <v>164</v>
      </c>
      <c r="B17" s="82"/>
      <c r="C17" s="83" t="s">
        <v>200</v>
      </c>
      <c r="F17" s="84" t="s">
        <v>191</v>
      </c>
      <c r="G17" s="84"/>
      <c r="H17" s="84"/>
      <c r="I17" s="84"/>
      <c r="J17" s="84"/>
      <c r="K17" s="84"/>
      <c r="L17" s="84"/>
      <c r="M17" s="84"/>
      <c r="N17" s="84"/>
    </row>
    <row r="18" spans="1:14">
      <c r="A18" s="82" t="s">
        <v>167</v>
      </c>
      <c r="B18" s="82"/>
      <c r="C18" s="83" t="s">
        <v>201</v>
      </c>
      <c r="F18" s="84"/>
      <c r="G18" s="84"/>
      <c r="H18" s="84"/>
      <c r="I18" s="84"/>
      <c r="J18" s="84"/>
      <c r="K18" s="84"/>
      <c r="L18" s="84"/>
      <c r="M18" s="84"/>
      <c r="N18" s="84"/>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175</v>
      </c>
      <c r="C23" s="93">
        <v>15</v>
      </c>
      <c r="D23" s="128">
        <v>15</v>
      </c>
      <c r="E23" s="93">
        <f>D23/C23*C31</f>
        <v>100</v>
      </c>
      <c r="F23" s="94" t="s">
        <v>193</v>
      </c>
      <c r="G23" s="94"/>
      <c r="H23" s="94"/>
      <c r="I23" s="94"/>
      <c r="J23" s="94"/>
      <c r="K23" s="94"/>
      <c r="L23" s="94"/>
      <c r="M23" s="94"/>
      <c r="N23" s="94"/>
    </row>
    <row r="24" spans="1:14" s="91" customFormat="1" ht="30" customHeight="1">
      <c r="A24" s="92">
        <v>2</v>
      </c>
      <c r="B24" s="95" t="s">
        <v>176</v>
      </c>
      <c r="C24" s="93">
        <v>15</v>
      </c>
      <c r="D24" s="128">
        <v>14</v>
      </c>
      <c r="E24" s="93">
        <f>D24/C24*$C$31</f>
        <v>93.333333333333329</v>
      </c>
      <c r="F24" s="94" t="s">
        <v>194</v>
      </c>
      <c r="G24" s="94"/>
      <c r="H24" s="94"/>
      <c r="I24" s="94"/>
      <c r="J24" s="94"/>
      <c r="K24" s="94"/>
      <c r="L24" s="94"/>
      <c r="M24" s="94"/>
      <c r="N24" s="94"/>
    </row>
    <row r="25" spans="1:14" s="91" customFormat="1" ht="30" customHeight="1">
      <c r="A25" s="92">
        <v>3</v>
      </c>
      <c r="B25" s="92" t="s">
        <v>177</v>
      </c>
      <c r="C25" s="93">
        <v>10</v>
      </c>
      <c r="D25" s="128">
        <v>10</v>
      </c>
      <c r="E25" s="93">
        <f t="shared" ref="E25:E30" si="0">D25/C25*$C$31</f>
        <v>100</v>
      </c>
      <c r="F25" s="94"/>
      <c r="G25" s="94"/>
      <c r="H25" s="94"/>
      <c r="I25" s="94"/>
      <c r="J25" s="94"/>
      <c r="K25" s="94"/>
      <c r="L25" s="94"/>
      <c r="M25" s="94"/>
      <c r="N25" s="94"/>
    </row>
    <row r="26" spans="1:14" s="91" customFormat="1" ht="30.75" customHeight="1">
      <c r="A26" s="92">
        <v>4</v>
      </c>
      <c r="B26" s="92" t="s">
        <v>178</v>
      </c>
      <c r="C26" s="93">
        <v>15</v>
      </c>
      <c r="D26" s="128">
        <v>15</v>
      </c>
      <c r="E26" s="93">
        <f t="shared" si="0"/>
        <v>100</v>
      </c>
      <c r="F26" s="94" t="s">
        <v>202</v>
      </c>
      <c r="G26" s="94"/>
      <c r="H26" s="94"/>
      <c r="I26" s="94"/>
      <c r="J26" s="94"/>
      <c r="K26" s="94"/>
      <c r="L26" s="94"/>
      <c r="M26" s="94"/>
      <c r="N26" s="94"/>
    </row>
    <row r="27" spans="1:14" s="91" customFormat="1" ht="30" customHeight="1">
      <c r="A27" s="92">
        <v>5</v>
      </c>
      <c r="B27" s="92" t="s">
        <v>179</v>
      </c>
      <c r="C27" s="93">
        <v>15</v>
      </c>
      <c r="D27" s="128">
        <v>15</v>
      </c>
      <c r="E27" s="93">
        <f t="shared" si="0"/>
        <v>100</v>
      </c>
      <c r="F27" s="94"/>
      <c r="G27" s="94"/>
      <c r="H27" s="94"/>
      <c r="I27" s="94"/>
      <c r="J27" s="94"/>
      <c r="K27" s="94"/>
      <c r="L27" s="94"/>
      <c r="M27" s="94"/>
      <c r="N27" s="94"/>
    </row>
    <row r="28" spans="1:14" s="91" customFormat="1" ht="30" customHeight="1">
      <c r="A28" s="92">
        <v>6</v>
      </c>
      <c r="B28" s="92" t="s">
        <v>180</v>
      </c>
      <c r="C28" s="93">
        <v>10</v>
      </c>
      <c r="D28" s="128">
        <v>8</v>
      </c>
      <c r="E28" s="93">
        <f t="shared" si="0"/>
        <v>80</v>
      </c>
      <c r="F28" s="94" t="s">
        <v>195</v>
      </c>
      <c r="G28" s="94"/>
      <c r="H28" s="94"/>
      <c r="I28" s="94"/>
      <c r="J28" s="94"/>
      <c r="K28" s="94"/>
      <c r="L28" s="94"/>
      <c r="M28" s="94"/>
      <c r="N28" s="94"/>
    </row>
    <row r="29" spans="1:14" s="91" customFormat="1" ht="29.25" customHeight="1">
      <c r="A29" s="92">
        <v>7</v>
      </c>
      <c r="B29" s="92" t="s">
        <v>181</v>
      </c>
      <c r="C29" s="93">
        <v>10</v>
      </c>
      <c r="D29" s="128">
        <v>10</v>
      </c>
      <c r="E29" s="93">
        <f t="shared" si="0"/>
        <v>100</v>
      </c>
      <c r="F29" s="94"/>
      <c r="G29" s="94"/>
      <c r="H29" s="94"/>
      <c r="I29" s="94"/>
      <c r="J29" s="94"/>
      <c r="K29" s="94"/>
      <c r="L29" s="94"/>
      <c r="M29" s="94"/>
      <c r="N29" s="94"/>
    </row>
    <row r="30" spans="1:14" s="96" customFormat="1" ht="30.75" customHeight="1">
      <c r="A30" s="92">
        <v>8</v>
      </c>
      <c r="B30" s="92" t="s">
        <v>182</v>
      </c>
      <c r="C30" s="93">
        <v>10</v>
      </c>
      <c r="D30" s="128">
        <v>9</v>
      </c>
      <c r="E30" s="93">
        <f t="shared" si="0"/>
        <v>90</v>
      </c>
      <c r="F30" s="94" t="s">
        <v>196</v>
      </c>
      <c r="G30" s="94"/>
      <c r="H30" s="94"/>
      <c r="I30" s="94"/>
      <c r="J30" s="94"/>
      <c r="K30" s="94"/>
      <c r="L30" s="94"/>
      <c r="M30" s="94"/>
      <c r="N30" s="94"/>
    </row>
    <row r="31" spans="1:14" s="91" customFormat="1" ht="15" customHeight="1">
      <c r="A31" s="97"/>
      <c r="B31" s="98" t="s">
        <v>183</v>
      </c>
      <c r="C31" s="99">
        <f>SUM(C23:C30)</f>
        <v>100</v>
      </c>
      <c r="D31" s="94">
        <f>SUM(D23:D30)</f>
        <v>96</v>
      </c>
      <c r="E31" s="100">
        <f>D31/C31</f>
        <v>0.96</v>
      </c>
      <c r="F31" s="101">
        <f>9.6</f>
        <v>9.6</v>
      </c>
      <c r="G31" s="102"/>
      <c r="H31" s="103"/>
      <c r="I31" s="103"/>
    </row>
    <row r="32" spans="1:14" s="91" customFormat="1">
      <c r="A32" s="104"/>
      <c r="B32" s="98"/>
      <c r="C32" s="98"/>
      <c r="D32" s="94"/>
      <c r="E32" s="100"/>
      <c r="F32" s="101"/>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8</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13" t="s">
        <v>188</v>
      </c>
      <c r="B45" s="114"/>
      <c r="C45" s="114"/>
      <c r="D45" s="114"/>
      <c r="E45" s="114"/>
      <c r="F45" s="114"/>
      <c r="G45" s="114"/>
      <c r="H45" s="115"/>
    </row>
    <row r="46" spans="1:9">
      <c r="A46" s="116"/>
      <c r="B46" s="117"/>
      <c r="C46" s="117"/>
      <c r="D46" s="117"/>
      <c r="E46" s="117"/>
      <c r="F46" s="117"/>
      <c r="G46" s="117"/>
      <c r="H46" s="118"/>
    </row>
    <row r="47" spans="1:9">
      <c r="A47" s="116"/>
      <c r="B47" s="117"/>
      <c r="C47" s="117"/>
      <c r="D47" s="117"/>
      <c r="E47" s="117"/>
      <c r="F47" s="117"/>
      <c r="G47" s="117"/>
      <c r="H47" s="118"/>
    </row>
    <row r="48" spans="1:9">
      <c r="A48" s="116"/>
      <c r="B48" s="117"/>
      <c r="C48" s="117"/>
      <c r="D48" s="117"/>
      <c r="E48" s="117"/>
      <c r="F48" s="117"/>
      <c r="G48" s="117"/>
      <c r="H48" s="118"/>
    </row>
    <row r="49" spans="1:8">
      <c r="A49" s="119"/>
      <c r="B49" s="120"/>
      <c r="C49" s="120"/>
      <c r="D49" s="120"/>
      <c r="E49" s="120"/>
      <c r="F49" s="120"/>
      <c r="G49" s="120"/>
      <c r="H49" s="121"/>
    </row>
    <row r="51" spans="1:8">
      <c r="A51" s="122" t="s">
        <v>189</v>
      </c>
      <c r="B51" s="123"/>
      <c r="C51" s="123"/>
      <c r="D51" s="123"/>
      <c r="E51" s="123"/>
      <c r="F51" s="123"/>
      <c r="G51" s="123"/>
      <c r="H51" s="124"/>
    </row>
    <row r="52" spans="1:8">
      <c r="A52" s="125"/>
      <c r="B52" s="126"/>
      <c r="C52" s="126"/>
      <c r="D52" s="126"/>
      <c r="E52" s="126"/>
      <c r="F52" s="126"/>
      <c r="G52" s="126"/>
      <c r="H52" s="127"/>
    </row>
  </sheetData>
  <mergeCells count="25">
    <mergeCell ref="A51:H52"/>
    <mergeCell ref="A34:H38"/>
    <mergeCell ref="A40:B40"/>
    <mergeCell ref="C40:H40"/>
    <mergeCell ref="A41:B43"/>
    <mergeCell ref="C41:H43"/>
    <mergeCell ref="A45:H49"/>
    <mergeCell ref="A31:A32"/>
    <mergeCell ref="B31:B32"/>
    <mergeCell ref="C31:C32"/>
    <mergeCell ref="D31:D32"/>
    <mergeCell ref="E31:E32"/>
    <mergeCell ref="F31:F32"/>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A15:N53"/>
  <sheetViews>
    <sheetView zoomScale="70" zoomScaleNormal="70" workbookViewId="0">
      <selection activeCell="O29" sqref="O29"/>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163</v>
      </c>
      <c r="B15" s="80"/>
      <c r="C15" s="80"/>
      <c r="D15" s="80"/>
      <c r="E15" s="80"/>
      <c r="F15" s="80"/>
      <c r="G15" s="80"/>
      <c r="H15" s="80"/>
      <c r="I15" s="81"/>
    </row>
    <row r="17" spans="1:14">
      <c r="A17" s="82" t="s">
        <v>164</v>
      </c>
      <c r="B17" s="82"/>
      <c r="C17" s="83" t="s">
        <v>190</v>
      </c>
      <c r="F17" s="84" t="s">
        <v>191</v>
      </c>
      <c r="G17" s="84"/>
      <c r="H17" s="84"/>
      <c r="I17" s="84"/>
      <c r="J17" s="84"/>
      <c r="K17" s="84"/>
      <c r="L17" s="84"/>
      <c r="M17" s="84"/>
      <c r="N17" s="84"/>
    </row>
    <row r="18" spans="1:14">
      <c r="A18" s="82" t="s">
        <v>167</v>
      </c>
      <c r="B18" s="82"/>
      <c r="C18" s="83" t="s">
        <v>192</v>
      </c>
      <c r="F18" s="84"/>
      <c r="G18" s="84"/>
      <c r="H18" s="84"/>
      <c r="I18" s="84"/>
      <c r="J18" s="84"/>
      <c r="K18" s="84"/>
      <c r="L18" s="84"/>
      <c r="M18" s="84"/>
      <c r="N18" s="84"/>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175</v>
      </c>
      <c r="C23" s="93">
        <v>15</v>
      </c>
      <c r="D23" s="128">
        <v>15</v>
      </c>
      <c r="E23" s="93">
        <f>D23/C23*C31</f>
        <v>100</v>
      </c>
      <c r="F23" s="94" t="s">
        <v>193</v>
      </c>
      <c r="G23" s="94"/>
      <c r="H23" s="94"/>
      <c r="I23" s="94"/>
      <c r="J23" s="94"/>
      <c r="K23" s="94"/>
      <c r="L23" s="94"/>
      <c r="M23" s="94"/>
      <c r="N23" s="94"/>
    </row>
    <row r="24" spans="1:14" s="91" customFormat="1" ht="30" customHeight="1">
      <c r="A24" s="92">
        <v>2</v>
      </c>
      <c r="B24" s="95" t="s">
        <v>176</v>
      </c>
      <c r="C24" s="93">
        <v>15</v>
      </c>
      <c r="D24" s="128">
        <v>12</v>
      </c>
      <c r="E24" s="93">
        <f>D24/C24*$C$31</f>
        <v>80</v>
      </c>
      <c r="F24" s="94" t="s">
        <v>194</v>
      </c>
      <c r="G24" s="94"/>
      <c r="H24" s="94"/>
      <c r="I24" s="94"/>
      <c r="J24" s="94"/>
      <c r="K24" s="94"/>
      <c r="L24" s="94"/>
      <c r="M24" s="94"/>
      <c r="N24" s="94"/>
    </row>
    <row r="25" spans="1:14" s="91" customFormat="1" ht="30" customHeight="1">
      <c r="A25" s="92">
        <v>3</v>
      </c>
      <c r="B25" s="92" t="s">
        <v>177</v>
      </c>
      <c r="C25" s="93">
        <v>10</v>
      </c>
      <c r="D25" s="128">
        <v>10</v>
      </c>
      <c r="E25" s="93">
        <f t="shared" ref="E25:E30" si="0">D25/C25*$C$31</f>
        <v>100</v>
      </c>
      <c r="F25" s="94"/>
      <c r="G25" s="94"/>
      <c r="H25" s="94"/>
      <c r="I25" s="94"/>
      <c r="J25" s="94"/>
      <c r="K25" s="94"/>
      <c r="L25" s="94"/>
      <c r="M25" s="94"/>
      <c r="N25" s="94"/>
    </row>
    <row r="26" spans="1:14" s="91" customFormat="1" ht="30.75" customHeight="1">
      <c r="A26" s="92">
        <v>4</v>
      </c>
      <c r="B26" s="92" t="s">
        <v>178</v>
      </c>
      <c r="C26" s="93">
        <v>15</v>
      </c>
      <c r="D26" s="128">
        <v>15</v>
      </c>
      <c r="E26" s="93">
        <f t="shared" si="0"/>
        <v>100</v>
      </c>
      <c r="F26" s="94"/>
      <c r="G26" s="94"/>
      <c r="H26" s="94"/>
      <c r="I26" s="94"/>
      <c r="J26" s="94"/>
      <c r="K26" s="94"/>
      <c r="L26" s="94"/>
      <c r="M26" s="94"/>
      <c r="N26" s="94"/>
    </row>
    <row r="27" spans="1:14" s="91" customFormat="1" ht="30" customHeight="1">
      <c r="A27" s="92">
        <v>5</v>
      </c>
      <c r="B27" s="92" t="s">
        <v>179</v>
      </c>
      <c r="C27" s="93">
        <v>15</v>
      </c>
      <c r="D27" s="128">
        <v>15</v>
      </c>
      <c r="E27" s="93">
        <f t="shared" si="0"/>
        <v>100</v>
      </c>
      <c r="F27" s="94"/>
      <c r="G27" s="94"/>
      <c r="H27" s="94"/>
      <c r="I27" s="94"/>
      <c r="J27" s="94"/>
      <c r="K27" s="94"/>
      <c r="L27" s="94"/>
      <c r="M27" s="94"/>
      <c r="N27" s="94"/>
    </row>
    <row r="28" spans="1:14" s="91" customFormat="1" ht="30" customHeight="1">
      <c r="A28" s="92">
        <v>6</v>
      </c>
      <c r="B28" s="92" t="s">
        <v>180</v>
      </c>
      <c r="C28" s="93">
        <v>10</v>
      </c>
      <c r="D28" s="128">
        <v>8</v>
      </c>
      <c r="E28" s="93">
        <f t="shared" si="0"/>
        <v>80</v>
      </c>
      <c r="F28" s="94" t="s">
        <v>195</v>
      </c>
      <c r="G28" s="94"/>
      <c r="H28" s="94"/>
      <c r="I28" s="94"/>
      <c r="J28" s="94"/>
      <c r="K28" s="94"/>
      <c r="L28" s="94"/>
      <c r="M28" s="94"/>
      <c r="N28" s="94"/>
    </row>
    <row r="29" spans="1:14" s="91" customFormat="1" ht="29.25" customHeight="1">
      <c r="A29" s="92">
        <v>7</v>
      </c>
      <c r="B29" s="92" t="s">
        <v>181</v>
      </c>
      <c r="C29" s="93">
        <v>10</v>
      </c>
      <c r="D29" s="128">
        <v>10</v>
      </c>
      <c r="E29" s="93">
        <f t="shared" si="0"/>
        <v>100</v>
      </c>
      <c r="F29" s="94"/>
      <c r="G29" s="94"/>
      <c r="H29" s="94"/>
      <c r="I29" s="94"/>
      <c r="J29" s="94"/>
      <c r="K29" s="94"/>
      <c r="L29" s="94"/>
      <c r="M29" s="94"/>
      <c r="N29" s="94"/>
    </row>
    <row r="30" spans="1:14" s="96" customFormat="1" ht="30.75" customHeight="1">
      <c r="A30" s="92">
        <v>8</v>
      </c>
      <c r="B30" s="92" t="s">
        <v>182</v>
      </c>
      <c r="C30" s="93">
        <v>10</v>
      </c>
      <c r="D30" s="128">
        <v>8</v>
      </c>
      <c r="E30" s="93">
        <f t="shared" si="0"/>
        <v>80</v>
      </c>
      <c r="F30" s="94" t="s">
        <v>196</v>
      </c>
      <c r="G30" s="94"/>
      <c r="H30" s="94"/>
      <c r="I30" s="94"/>
      <c r="J30" s="94"/>
      <c r="K30" s="94"/>
      <c r="L30" s="94"/>
      <c r="M30" s="94"/>
      <c r="N30" s="94"/>
    </row>
    <row r="31" spans="1:14" s="91" customFormat="1" ht="15" customHeight="1">
      <c r="A31" s="97"/>
      <c r="B31" s="98" t="s">
        <v>183</v>
      </c>
      <c r="C31" s="99">
        <f>SUM(C23:C30)</f>
        <v>100</v>
      </c>
      <c r="D31" s="94">
        <f>SUM(D23:D30)</f>
        <v>93</v>
      </c>
      <c r="E31" s="100">
        <f>D31/C31</f>
        <v>0.93</v>
      </c>
      <c r="F31" s="101">
        <v>9.3000000000000007</v>
      </c>
      <c r="G31" s="102"/>
      <c r="H31" s="103"/>
      <c r="I31" s="103"/>
    </row>
    <row r="32" spans="1:14" s="91" customFormat="1">
      <c r="A32" s="104"/>
      <c r="B32" s="98"/>
      <c r="C32" s="98"/>
      <c r="D32" s="94"/>
      <c r="E32" s="100"/>
      <c r="F32" s="101"/>
      <c r="G32" s="103"/>
      <c r="H32" s="103"/>
      <c r="I32" s="103"/>
    </row>
    <row r="33" spans="1:9" s="91" customFormat="1">
      <c r="A33" s="105"/>
      <c r="B33" s="106"/>
      <c r="C33" s="105"/>
      <c r="D33" s="105"/>
      <c r="E33" s="129"/>
    </row>
    <row r="34" spans="1:9" s="91" customFormat="1">
      <c r="A34" s="107" t="s">
        <v>197</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8</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4" spans="1:9">
      <c r="A44" s="130"/>
      <c r="B44" s="130"/>
      <c r="C44" s="130"/>
      <c r="D44" s="130"/>
      <c r="E44" s="130"/>
      <c r="F44" s="130"/>
      <c r="G44" s="130"/>
      <c r="H44" s="130"/>
      <c r="I44" s="112"/>
    </row>
    <row r="46" spans="1:9">
      <c r="A46" s="113" t="s">
        <v>198</v>
      </c>
      <c r="B46" s="114"/>
      <c r="C46" s="114"/>
      <c r="D46" s="114"/>
      <c r="E46" s="114"/>
      <c r="F46" s="114"/>
      <c r="G46" s="114"/>
      <c r="H46" s="115"/>
    </row>
    <row r="47" spans="1:9">
      <c r="A47" s="116"/>
      <c r="B47" s="117"/>
      <c r="C47" s="117"/>
      <c r="D47" s="117"/>
      <c r="E47" s="117"/>
      <c r="F47" s="117"/>
      <c r="G47" s="117"/>
      <c r="H47" s="118"/>
    </row>
    <row r="48" spans="1:9">
      <c r="A48" s="116"/>
      <c r="B48" s="117"/>
      <c r="C48" s="117"/>
      <c r="D48" s="117"/>
      <c r="E48" s="117"/>
      <c r="F48" s="117"/>
      <c r="G48" s="117"/>
      <c r="H48" s="118"/>
    </row>
    <row r="49" spans="1:8">
      <c r="A49" s="116"/>
      <c r="B49" s="117"/>
      <c r="C49" s="117"/>
      <c r="D49" s="117"/>
      <c r="E49" s="117"/>
      <c r="F49" s="117"/>
      <c r="G49" s="117"/>
      <c r="H49" s="118"/>
    </row>
    <row r="50" spans="1:8">
      <c r="A50" s="119"/>
      <c r="B50" s="120"/>
      <c r="C50" s="120"/>
      <c r="D50" s="120"/>
      <c r="E50" s="120"/>
      <c r="F50" s="120"/>
      <c r="G50" s="120"/>
      <c r="H50" s="121"/>
    </row>
    <row r="52" spans="1:8">
      <c r="A52" s="122" t="s">
        <v>199</v>
      </c>
      <c r="B52" s="123"/>
      <c r="C52" s="123"/>
      <c r="D52" s="123"/>
      <c r="E52" s="123"/>
      <c r="F52" s="123"/>
      <c r="G52" s="123"/>
      <c r="H52" s="124"/>
    </row>
    <row r="53" spans="1:8">
      <c r="A53" s="125"/>
      <c r="B53" s="126"/>
      <c r="C53" s="126"/>
      <c r="D53" s="126"/>
      <c r="E53" s="126"/>
      <c r="F53" s="126"/>
      <c r="G53" s="126"/>
      <c r="H53" s="127"/>
    </row>
  </sheetData>
  <mergeCells count="25">
    <mergeCell ref="A52:H53"/>
    <mergeCell ref="A34:H38"/>
    <mergeCell ref="A40:B40"/>
    <mergeCell ref="C40:H40"/>
    <mergeCell ref="A41:B43"/>
    <mergeCell ref="C41:H43"/>
    <mergeCell ref="A46:H50"/>
    <mergeCell ref="A31:A32"/>
    <mergeCell ref="B31:B32"/>
    <mergeCell ref="C31:C32"/>
    <mergeCell ref="D31:D32"/>
    <mergeCell ref="E31:E32"/>
    <mergeCell ref="F31:F32"/>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dimension ref="A15:N54"/>
  <sheetViews>
    <sheetView zoomScale="70" zoomScaleNormal="70" workbookViewId="0">
      <selection activeCell="U30" sqref="U30"/>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284</v>
      </c>
      <c r="B15" s="80"/>
      <c r="C15" s="80"/>
      <c r="D15" s="80"/>
      <c r="E15" s="80"/>
      <c r="F15" s="80"/>
      <c r="G15" s="80"/>
      <c r="H15" s="80"/>
      <c r="I15" s="81"/>
    </row>
    <row r="17" spans="1:14">
      <c r="A17" s="82" t="s">
        <v>164</v>
      </c>
      <c r="B17" s="82"/>
      <c r="C17" s="83" t="s">
        <v>343</v>
      </c>
      <c r="F17" s="122" t="s">
        <v>226</v>
      </c>
      <c r="G17" s="123"/>
      <c r="H17" s="123"/>
      <c r="I17" s="123"/>
      <c r="J17" s="123"/>
      <c r="K17" s="123"/>
      <c r="L17" s="123"/>
      <c r="M17" s="123"/>
      <c r="N17" s="124"/>
    </row>
    <row r="18" spans="1:14">
      <c r="A18" s="82" t="s">
        <v>167</v>
      </c>
      <c r="B18" s="82"/>
      <c r="C18" s="83" t="s">
        <v>344</v>
      </c>
      <c r="F18" s="125"/>
      <c r="G18" s="126"/>
      <c r="H18" s="126"/>
      <c r="I18" s="126"/>
      <c r="J18" s="126"/>
      <c r="K18" s="126"/>
      <c r="L18" s="126"/>
      <c r="M18" s="126"/>
      <c r="N18" s="127"/>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287</v>
      </c>
      <c r="C23" s="140">
        <v>15</v>
      </c>
      <c r="D23" s="128">
        <v>8</v>
      </c>
      <c r="E23" s="140">
        <f>D23/C23*$C$31</f>
        <v>53.333333333333336</v>
      </c>
      <c r="F23" s="94"/>
      <c r="G23" s="94"/>
      <c r="H23" s="94"/>
      <c r="I23" s="94"/>
      <c r="J23" s="94"/>
      <c r="K23" s="94"/>
      <c r="L23" s="94"/>
      <c r="M23" s="94"/>
      <c r="N23" s="94"/>
    </row>
    <row r="24" spans="1:14" s="91" customFormat="1" ht="45" customHeight="1">
      <c r="A24" s="92">
        <v>2</v>
      </c>
      <c r="B24" s="141" t="s">
        <v>288</v>
      </c>
      <c r="C24" s="140">
        <v>10</v>
      </c>
      <c r="D24" s="128">
        <v>6</v>
      </c>
      <c r="E24" s="140">
        <f t="shared" ref="E24:E30" si="0">D24/C24*$C$31</f>
        <v>60</v>
      </c>
      <c r="F24" s="94"/>
      <c r="G24" s="94"/>
      <c r="H24" s="94"/>
      <c r="I24" s="94"/>
      <c r="J24" s="94"/>
      <c r="K24" s="94"/>
      <c r="L24" s="94"/>
      <c r="M24" s="94"/>
      <c r="N24" s="94"/>
    </row>
    <row r="25" spans="1:14" s="91" customFormat="1" ht="30" customHeight="1">
      <c r="A25" s="92">
        <v>3</v>
      </c>
      <c r="B25" s="95" t="s">
        <v>176</v>
      </c>
      <c r="C25" s="140">
        <v>10</v>
      </c>
      <c r="D25" s="128">
        <v>6</v>
      </c>
      <c r="E25" s="140">
        <f t="shared" si="0"/>
        <v>60</v>
      </c>
      <c r="F25" s="94"/>
      <c r="G25" s="94"/>
      <c r="H25" s="94"/>
      <c r="I25" s="94"/>
      <c r="J25" s="94"/>
      <c r="K25" s="94"/>
      <c r="L25" s="94"/>
      <c r="M25" s="94"/>
      <c r="N25" s="94"/>
    </row>
    <row r="26" spans="1:14" s="91" customFormat="1" ht="30.75" customHeight="1">
      <c r="A26" s="92">
        <v>4</v>
      </c>
      <c r="B26" s="92" t="s">
        <v>289</v>
      </c>
      <c r="C26" s="140">
        <v>15</v>
      </c>
      <c r="D26" s="128">
        <v>6</v>
      </c>
      <c r="E26" s="140">
        <f t="shared" si="0"/>
        <v>40</v>
      </c>
      <c r="F26" s="94"/>
      <c r="G26" s="94"/>
      <c r="H26" s="94"/>
      <c r="I26" s="94"/>
      <c r="J26" s="94"/>
      <c r="K26" s="94"/>
      <c r="L26" s="94"/>
      <c r="M26" s="94"/>
      <c r="N26" s="94"/>
    </row>
    <row r="27" spans="1:14" s="91" customFormat="1" ht="30" customHeight="1">
      <c r="A27" s="92">
        <v>5</v>
      </c>
      <c r="B27" s="92" t="s">
        <v>182</v>
      </c>
      <c r="C27" s="140">
        <v>10</v>
      </c>
      <c r="D27" s="128">
        <v>6</v>
      </c>
      <c r="E27" s="140">
        <f t="shared" si="0"/>
        <v>60</v>
      </c>
      <c r="F27" s="94"/>
      <c r="G27" s="94"/>
      <c r="H27" s="94"/>
      <c r="I27" s="94"/>
      <c r="J27" s="94"/>
      <c r="K27" s="94"/>
      <c r="L27" s="94"/>
      <c r="M27" s="94"/>
      <c r="N27" s="94"/>
    </row>
    <row r="28" spans="1:14" s="91" customFormat="1" ht="30" customHeight="1">
      <c r="A28" s="92">
        <v>6</v>
      </c>
      <c r="B28" s="92" t="s">
        <v>178</v>
      </c>
      <c r="C28" s="140">
        <v>15</v>
      </c>
      <c r="D28" s="128">
        <v>10</v>
      </c>
      <c r="E28" s="140">
        <f t="shared" si="0"/>
        <v>66.666666666666657</v>
      </c>
      <c r="F28" s="94"/>
      <c r="G28" s="94"/>
      <c r="H28" s="94"/>
      <c r="I28" s="94"/>
      <c r="J28" s="94"/>
      <c r="K28" s="94"/>
      <c r="L28" s="94"/>
      <c r="M28" s="94"/>
      <c r="N28" s="94"/>
    </row>
    <row r="29" spans="1:14" s="91" customFormat="1" ht="30" customHeight="1">
      <c r="A29" s="92">
        <v>7</v>
      </c>
      <c r="B29" s="92" t="s">
        <v>179</v>
      </c>
      <c r="C29" s="140">
        <v>15</v>
      </c>
      <c r="D29" s="128">
        <v>13</v>
      </c>
      <c r="E29" s="140">
        <f t="shared" si="0"/>
        <v>86.666666666666671</v>
      </c>
      <c r="F29" s="94"/>
      <c r="G29" s="94"/>
      <c r="H29" s="94"/>
      <c r="I29" s="94"/>
      <c r="J29" s="94"/>
      <c r="K29" s="94"/>
      <c r="L29" s="94"/>
      <c r="M29" s="94"/>
      <c r="N29" s="94"/>
    </row>
    <row r="30" spans="1:14" s="91" customFormat="1" ht="29.25" customHeight="1">
      <c r="A30" s="92">
        <v>8</v>
      </c>
      <c r="B30" s="92" t="s">
        <v>290</v>
      </c>
      <c r="C30" s="140">
        <v>10</v>
      </c>
      <c r="D30" s="128">
        <v>6</v>
      </c>
      <c r="E30" s="140">
        <f t="shared" si="0"/>
        <v>60</v>
      </c>
      <c r="F30" s="94"/>
      <c r="G30" s="94"/>
      <c r="H30" s="94"/>
      <c r="I30" s="94"/>
      <c r="J30" s="94"/>
      <c r="K30" s="94"/>
      <c r="L30" s="94"/>
      <c r="M30" s="94"/>
      <c r="N30" s="94"/>
    </row>
    <row r="31" spans="1:14" s="91" customFormat="1" ht="15" customHeight="1">
      <c r="A31" s="142" t="s">
        <v>183</v>
      </c>
      <c r="B31" s="143"/>
      <c r="C31" s="98">
        <v>100</v>
      </c>
      <c r="D31" s="97">
        <f>SUM(D23:D30)</f>
        <v>61</v>
      </c>
      <c r="E31" s="100">
        <f>D31/C31</f>
        <v>0.61</v>
      </c>
      <c r="F31" s="101">
        <v>6.1</v>
      </c>
      <c r="G31" s="103"/>
      <c r="H31" s="103"/>
      <c r="I31" s="103"/>
    </row>
    <row r="32" spans="1:14" s="91" customFormat="1">
      <c r="A32" s="144"/>
      <c r="B32" s="145"/>
      <c r="C32" s="98"/>
      <c r="D32" s="104"/>
      <c r="E32" s="100"/>
      <c r="F32" s="101"/>
      <c r="G32" s="103"/>
      <c r="H32" s="103"/>
      <c r="I32" s="103"/>
    </row>
    <row r="33" spans="1:9" s="91" customFormat="1">
      <c r="A33" s="105"/>
      <c r="B33" s="106"/>
      <c r="C33" s="105"/>
      <c r="D33" s="105"/>
      <c r="E33" s="105"/>
    </row>
    <row r="34" spans="1:9" s="91" customFormat="1">
      <c r="A34" s="107" t="s">
        <v>340</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350</v>
      </c>
      <c r="B41" s="110"/>
      <c r="C41" s="111">
        <v>43180</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30"/>
      <c r="B45" s="130"/>
      <c r="C45" s="130"/>
      <c r="D45" s="130"/>
      <c r="E45" s="130"/>
      <c r="F45" s="130"/>
      <c r="G45" s="130"/>
      <c r="H45" s="130"/>
    </row>
    <row r="47" spans="1:9">
      <c r="A47" s="113" t="s">
        <v>198</v>
      </c>
      <c r="B47" s="114"/>
      <c r="C47" s="114"/>
      <c r="D47" s="114"/>
      <c r="E47" s="114"/>
      <c r="F47" s="114"/>
      <c r="G47" s="114"/>
      <c r="H47" s="115"/>
    </row>
    <row r="48" spans="1:9">
      <c r="A48" s="116"/>
      <c r="B48" s="117"/>
      <c r="C48" s="117"/>
      <c r="D48" s="117"/>
      <c r="E48" s="117"/>
      <c r="F48" s="117"/>
      <c r="G48" s="117"/>
      <c r="H48" s="118"/>
    </row>
    <row r="49" spans="1:8">
      <c r="A49" s="116"/>
      <c r="B49" s="117"/>
      <c r="C49" s="117"/>
      <c r="D49" s="117"/>
      <c r="E49" s="117"/>
      <c r="F49" s="117"/>
      <c r="G49" s="117"/>
      <c r="H49" s="118"/>
    </row>
    <row r="50" spans="1:8">
      <c r="A50" s="116"/>
      <c r="B50" s="117"/>
      <c r="C50" s="117"/>
      <c r="D50" s="117"/>
      <c r="E50" s="117"/>
      <c r="F50" s="117"/>
      <c r="G50" s="117"/>
      <c r="H50" s="118"/>
    </row>
    <row r="51" spans="1:8">
      <c r="A51" s="119"/>
      <c r="B51" s="120"/>
      <c r="C51" s="120"/>
      <c r="D51" s="120"/>
      <c r="E51" s="120"/>
      <c r="F51" s="120"/>
      <c r="G51" s="120"/>
      <c r="H51" s="121"/>
    </row>
    <row r="53" spans="1:8">
      <c r="A53" s="122" t="s">
        <v>189</v>
      </c>
      <c r="B53" s="123"/>
      <c r="C53" s="123"/>
      <c r="D53" s="123"/>
      <c r="E53" s="123"/>
      <c r="F53" s="123"/>
      <c r="G53" s="123"/>
      <c r="H53" s="124"/>
    </row>
    <row r="54" spans="1:8">
      <c r="A54" s="125"/>
      <c r="B54" s="126"/>
      <c r="C54" s="126"/>
      <c r="D54" s="126"/>
      <c r="E54" s="126"/>
      <c r="F54" s="126"/>
      <c r="G54" s="126"/>
      <c r="H54" s="127"/>
    </row>
  </sheetData>
  <mergeCells count="24">
    <mergeCell ref="A40:B40"/>
    <mergeCell ref="C40:H40"/>
    <mergeCell ref="A41:B43"/>
    <mergeCell ref="C41:H43"/>
    <mergeCell ref="A47:H51"/>
    <mergeCell ref="A53:H54"/>
    <mergeCell ref="A31:B32"/>
    <mergeCell ref="C31:C32"/>
    <mergeCell ref="D31:D32"/>
    <mergeCell ref="E31:E32"/>
    <mergeCell ref="F31:F32"/>
    <mergeCell ref="A34:H38"/>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dimension ref="A15:N54"/>
  <sheetViews>
    <sheetView topLeftCell="A10" zoomScale="70" zoomScaleNormal="70" workbookViewId="0">
      <selection activeCell="K15" sqref="K15"/>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284</v>
      </c>
      <c r="B15" s="80"/>
      <c r="C15" s="80"/>
      <c r="D15" s="80"/>
      <c r="E15" s="80"/>
      <c r="F15" s="80"/>
      <c r="G15" s="80"/>
      <c r="H15" s="80"/>
      <c r="I15" s="81"/>
    </row>
    <row r="17" spans="1:14">
      <c r="A17" s="82" t="s">
        <v>164</v>
      </c>
      <c r="B17" s="82"/>
      <c r="C17" s="83" t="s">
        <v>376</v>
      </c>
      <c r="F17" s="122" t="s">
        <v>225</v>
      </c>
      <c r="G17" s="123"/>
      <c r="H17" s="123"/>
      <c r="I17" s="123"/>
      <c r="J17" s="123"/>
      <c r="K17" s="123"/>
      <c r="L17" s="123"/>
      <c r="M17" s="123"/>
      <c r="N17" s="124"/>
    </row>
    <row r="18" spans="1:14">
      <c r="A18" s="82" t="s">
        <v>167</v>
      </c>
      <c r="B18" s="82"/>
      <c r="C18" s="83" t="s">
        <v>377</v>
      </c>
      <c r="F18" s="125"/>
      <c r="G18" s="126"/>
      <c r="H18" s="126"/>
      <c r="I18" s="126"/>
      <c r="J18" s="126"/>
      <c r="K18" s="126"/>
      <c r="L18" s="126"/>
      <c r="M18" s="126"/>
      <c r="N18" s="127"/>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287</v>
      </c>
      <c r="C23" s="140">
        <v>15</v>
      </c>
      <c r="D23" s="128">
        <v>10</v>
      </c>
      <c r="E23" s="140">
        <f>D23/C23*$C$31</f>
        <v>66.666666666666657</v>
      </c>
      <c r="F23" s="94"/>
      <c r="G23" s="94"/>
      <c r="H23" s="94"/>
      <c r="I23" s="94"/>
      <c r="J23" s="94"/>
      <c r="K23" s="94"/>
      <c r="L23" s="94"/>
      <c r="M23" s="94"/>
      <c r="N23" s="94"/>
    </row>
    <row r="24" spans="1:14" s="91" customFormat="1" ht="45" customHeight="1">
      <c r="A24" s="92">
        <v>2</v>
      </c>
      <c r="B24" s="141" t="s">
        <v>288</v>
      </c>
      <c r="C24" s="140">
        <v>10</v>
      </c>
      <c r="D24" s="128">
        <v>6</v>
      </c>
      <c r="E24" s="140">
        <f t="shared" ref="E24:E30" si="0">D24/C24*$C$31</f>
        <v>60</v>
      </c>
      <c r="F24" s="94"/>
      <c r="G24" s="94"/>
      <c r="H24" s="94"/>
      <c r="I24" s="94"/>
      <c r="J24" s="94"/>
      <c r="K24" s="94"/>
      <c r="L24" s="94"/>
      <c r="M24" s="94"/>
      <c r="N24" s="94"/>
    </row>
    <row r="25" spans="1:14" s="91" customFormat="1" ht="30" customHeight="1">
      <c r="A25" s="92">
        <v>3</v>
      </c>
      <c r="B25" s="95" t="s">
        <v>176</v>
      </c>
      <c r="C25" s="140">
        <v>10</v>
      </c>
      <c r="D25" s="128">
        <v>7</v>
      </c>
      <c r="E25" s="140">
        <f t="shared" si="0"/>
        <v>70</v>
      </c>
      <c r="F25" s="94"/>
      <c r="G25" s="94"/>
      <c r="H25" s="94"/>
      <c r="I25" s="94"/>
      <c r="J25" s="94"/>
      <c r="K25" s="94"/>
      <c r="L25" s="94"/>
      <c r="M25" s="94"/>
      <c r="N25" s="94"/>
    </row>
    <row r="26" spans="1:14" s="91" customFormat="1" ht="30.75" customHeight="1">
      <c r="A26" s="92">
        <v>4</v>
      </c>
      <c r="B26" s="92" t="s">
        <v>289</v>
      </c>
      <c r="C26" s="140">
        <v>15</v>
      </c>
      <c r="D26" s="128">
        <v>10</v>
      </c>
      <c r="E26" s="140">
        <f t="shared" si="0"/>
        <v>66.666666666666657</v>
      </c>
      <c r="F26" s="94"/>
      <c r="G26" s="94"/>
      <c r="H26" s="94"/>
      <c r="I26" s="94"/>
      <c r="J26" s="94"/>
      <c r="K26" s="94"/>
      <c r="L26" s="94"/>
      <c r="M26" s="94"/>
      <c r="N26" s="94"/>
    </row>
    <row r="27" spans="1:14" s="91" customFormat="1" ht="30" customHeight="1">
      <c r="A27" s="92">
        <v>5</v>
      </c>
      <c r="B27" s="92" t="s">
        <v>182</v>
      </c>
      <c r="C27" s="140">
        <v>10</v>
      </c>
      <c r="D27" s="128">
        <v>7</v>
      </c>
      <c r="E27" s="140">
        <f t="shared" si="0"/>
        <v>70</v>
      </c>
      <c r="F27" s="94"/>
      <c r="G27" s="94"/>
      <c r="H27" s="94"/>
      <c r="I27" s="94"/>
      <c r="J27" s="94"/>
      <c r="K27" s="94"/>
      <c r="L27" s="94"/>
      <c r="M27" s="94"/>
      <c r="N27" s="94"/>
    </row>
    <row r="28" spans="1:14" s="91" customFormat="1" ht="30" customHeight="1">
      <c r="A28" s="92">
        <v>6</v>
      </c>
      <c r="B28" s="92" t="s">
        <v>178</v>
      </c>
      <c r="C28" s="140">
        <v>15</v>
      </c>
      <c r="D28" s="128">
        <v>12</v>
      </c>
      <c r="E28" s="140">
        <f t="shared" si="0"/>
        <v>80</v>
      </c>
      <c r="F28" s="94"/>
      <c r="G28" s="94"/>
      <c r="H28" s="94"/>
      <c r="I28" s="94"/>
      <c r="J28" s="94"/>
      <c r="K28" s="94"/>
      <c r="L28" s="94"/>
      <c r="M28" s="94"/>
      <c r="N28" s="94"/>
    </row>
    <row r="29" spans="1:14" s="91" customFormat="1" ht="30" customHeight="1">
      <c r="A29" s="92">
        <v>7</v>
      </c>
      <c r="B29" s="92" t="s">
        <v>179</v>
      </c>
      <c r="C29" s="140">
        <v>15</v>
      </c>
      <c r="D29" s="128">
        <v>12</v>
      </c>
      <c r="E29" s="140">
        <f t="shared" si="0"/>
        <v>80</v>
      </c>
      <c r="F29" s="94"/>
      <c r="G29" s="94"/>
      <c r="H29" s="94"/>
      <c r="I29" s="94"/>
      <c r="J29" s="94"/>
      <c r="K29" s="94"/>
      <c r="L29" s="94"/>
      <c r="M29" s="94"/>
      <c r="N29" s="94"/>
    </row>
    <row r="30" spans="1:14" s="91" customFormat="1" ht="29.25" customHeight="1">
      <c r="A30" s="92">
        <v>8</v>
      </c>
      <c r="B30" s="92" t="s">
        <v>290</v>
      </c>
      <c r="C30" s="140">
        <v>10</v>
      </c>
      <c r="D30" s="128">
        <v>7</v>
      </c>
      <c r="E30" s="140">
        <f t="shared" si="0"/>
        <v>70</v>
      </c>
      <c r="F30" s="94"/>
      <c r="G30" s="94"/>
      <c r="H30" s="94"/>
      <c r="I30" s="94"/>
      <c r="J30" s="94"/>
      <c r="K30" s="94"/>
      <c r="L30" s="94"/>
      <c r="M30" s="94"/>
      <c r="N30" s="94"/>
    </row>
    <row r="31" spans="1:14" s="91" customFormat="1" ht="15" customHeight="1">
      <c r="A31" s="142" t="s">
        <v>183</v>
      </c>
      <c r="B31" s="143"/>
      <c r="C31" s="98">
        <v>100</v>
      </c>
      <c r="D31" s="94">
        <f>SUM(D23:D30)</f>
        <v>71</v>
      </c>
      <c r="E31" s="100">
        <f>D31/C31</f>
        <v>0.71</v>
      </c>
      <c r="F31" s="94">
        <v>7.1</v>
      </c>
      <c r="G31" s="103"/>
      <c r="H31" s="103"/>
      <c r="I31" s="103"/>
    </row>
    <row r="32" spans="1:14" s="91" customFormat="1">
      <c r="A32" s="144"/>
      <c r="B32" s="145"/>
      <c r="C32" s="98"/>
      <c r="D32" s="94"/>
      <c r="E32" s="100"/>
      <c r="F32" s="94"/>
      <c r="G32" s="103"/>
      <c r="H32" s="103"/>
      <c r="I32" s="103"/>
    </row>
    <row r="33" spans="1:9" s="91" customFormat="1">
      <c r="A33" s="105"/>
      <c r="B33" s="106"/>
      <c r="C33" s="105"/>
      <c r="D33" s="105"/>
      <c r="E33" s="129"/>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350</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30"/>
      <c r="B45" s="130"/>
      <c r="C45" s="130"/>
      <c r="D45" s="130"/>
      <c r="E45" s="130"/>
      <c r="F45" s="130"/>
      <c r="G45" s="130"/>
      <c r="H45" s="130"/>
    </row>
    <row r="47" spans="1:9">
      <c r="A47" s="113" t="s">
        <v>198</v>
      </c>
      <c r="B47" s="114"/>
      <c r="C47" s="114"/>
      <c r="D47" s="114"/>
      <c r="E47" s="114"/>
      <c r="F47" s="114"/>
      <c r="G47" s="114"/>
      <c r="H47" s="115"/>
    </row>
    <row r="48" spans="1:9">
      <c r="A48" s="116"/>
      <c r="B48" s="117"/>
      <c r="C48" s="117"/>
      <c r="D48" s="117"/>
      <c r="E48" s="117"/>
      <c r="F48" s="117"/>
      <c r="G48" s="117"/>
      <c r="H48" s="118"/>
    </row>
    <row r="49" spans="1:8">
      <c r="A49" s="116"/>
      <c r="B49" s="117"/>
      <c r="C49" s="117"/>
      <c r="D49" s="117"/>
      <c r="E49" s="117"/>
      <c r="F49" s="117"/>
      <c r="G49" s="117"/>
      <c r="H49" s="118"/>
    </row>
    <row r="50" spans="1:8">
      <c r="A50" s="116"/>
      <c r="B50" s="117"/>
      <c r="C50" s="117"/>
      <c r="D50" s="117"/>
      <c r="E50" s="117"/>
      <c r="F50" s="117"/>
      <c r="G50" s="117"/>
      <c r="H50" s="118"/>
    </row>
    <row r="51" spans="1:8">
      <c r="A51" s="119"/>
      <c r="B51" s="120"/>
      <c r="C51" s="120"/>
      <c r="D51" s="120"/>
      <c r="E51" s="120"/>
      <c r="F51" s="120"/>
      <c r="G51" s="120"/>
      <c r="H51" s="121"/>
    </row>
    <row r="53" spans="1:8">
      <c r="A53" s="122" t="s">
        <v>189</v>
      </c>
      <c r="B53" s="123"/>
      <c r="C53" s="123"/>
      <c r="D53" s="123"/>
      <c r="E53" s="123"/>
      <c r="F53" s="123"/>
      <c r="G53" s="123"/>
      <c r="H53" s="124"/>
    </row>
    <row r="54" spans="1:8">
      <c r="A54" s="125"/>
      <c r="B54" s="126"/>
      <c r="C54" s="126"/>
      <c r="D54" s="126"/>
      <c r="E54" s="126"/>
      <c r="F54" s="126"/>
      <c r="G54" s="126"/>
      <c r="H54" s="127"/>
    </row>
  </sheetData>
  <mergeCells count="24">
    <mergeCell ref="A40:B40"/>
    <mergeCell ref="C40:H40"/>
    <mergeCell ref="A41:B43"/>
    <mergeCell ref="C41:H43"/>
    <mergeCell ref="A47:H51"/>
    <mergeCell ref="A53:H54"/>
    <mergeCell ref="A31:B32"/>
    <mergeCell ref="C31:C32"/>
    <mergeCell ref="D31:D32"/>
    <mergeCell ref="E31:E32"/>
    <mergeCell ref="F31:F32"/>
    <mergeCell ref="A34:H38"/>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dimension ref="A15:N52"/>
  <sheetViews>
    <sheetView topLeftCell="A10" zoomScale="70" zoomScaleNormal="70" workbookViewId="0">
      <selection activeCell="F17" sqref="F17:N18"/>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163</v>
      </c>
      <c r="B15" s="80"/>
      <c r="C15" s="80"/>
      <c r="D15" s="80"/>
      <c r="E15" s="80"/>
      <c r="F15" s="80"/>
      <c r="G15" s="80"/>
      <c r="H15" s="80"/>
      <c r="I15" s="81"/>
    </row>
    <row r="17" spans="1:14">
      <c r="A17" s="82" t="s">
        <v>164</v>
      </c>
      <c r="B17" s="82"/>
      <c r="C17" s="83" t="s">
        <v>302</v>
      </c>
      <c r="F17" s="84" t="s">
        <v>191</v>
      </c>
      <c r="G17" s="84"/>
      <c r="H17" s="84"/>
      <c r="I17" s="84"/>
      <c r="J17" s="84"/>
      <c r="K17" s="84"/>
      <c r="L17" s="84"/>
      <c r="M17" s="84"/>
      <c r="N17" s="84"/>
    </row>
    <row r="18" spans="1:14">
      <c r="A18" s="82" t="s">
        <v>167</v>
      </c>
      <c r="B18" s="82"/>
      <c r="C18" s="83" t="s">
        <v>303</v>
      </c>
      <c r="F18" s="84"/>
      <c r="G18" s="84"/>
      <c r="H18" s="84"/>
      <c r="I18" s="84"/>
      <c r="J18" s="84"/>
      <c r="K18" s="84"/>
      <c r="L18" s="84"/>
      <c r="M18" s="84"/>
      <c r="N18" s="84"/>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175</v>
      </c>
      <c r="C23" s="93">
        <v>15</v>
      </c>
      <c r="D23" s="128">
        <v>15</v>
      </c>
      <c r="E23" s="93">
        <f>D23/C23*C31</f>
        <v>100</v>
      </c>
      <c r="F23" s="94"/>
      <c r="G23" s="94"/>
      <c r="H23" s="94"/>
      <c r="I23" s="94"/>
      <c r="J23" s="94"/>
      <c r="K23" s="94"/>
      <c r="L23" s="94"/>
      <c r="M23" s="94"/>
      <c r="N23" s="94"/>
    </row>
    <row r="24" spans="1:14" s="91" customFormat="1" ht="30" customHeight="1">
      <c r="A24" s="92">
        <v>2</v>
      </c>
      <c r="B24" s="95" t="s">
        <v>176</v>
      </c>
      <c r="C24" s="93">
        <v>15</v>
      </c>
      <c r="D24" s="128">
        <v>13</v>
      </c>
      <c r="E24" s="93">
        <f>D24/C24*$C$31</f>
        <v>86.666666666666671</v>
      </c>
      <c r="F24" s="94"/>
      <c r="G24" s="94"/>
      <c r="H24" s="94"/>
      <c r="I24" s="94"/>
      <c r="J24" s="94"/>
      <c r="K24" s="94"/>
      <c r="L24" s="94"/>
      <c r="M24" s="94"/>
      <c r="N24" s="94"/>
    </row>
    <row r="25" spans="1:14" s="91" customFormat="1" ht="30" customHeight="1">
      <c r="A25" s="92">
        <v>3</v>
      </c>
      <c r="B25" s="92" t="s">
        <v>177</v>
      </c>
      <c r="C25" s="93">
        <v>10</v>
      </c>
      <c r="D25" s="128">
        <v>10</v>
      </c>
      <c r="E25" s="93">
        <f t="shared" ref="E25:E30" si="0">D25/C25*$C$31</f>
        <v>100</v>
      </c>
      <c r="F25" s="94"/>
      <c r="G25" s="94"/>
      <c r="H25" s="94"/>
      <c r="I25" s="94"/>
      <c r="J25" s="94"/>
      <c r="K25" s="94"/>
      <c r="L25" s="94"/>
      <c r="M25" s="94"/>
      <c r="N25" s="94"/>
    </row>
    <row r="26" spans="1:14" s="91" customFormat="1" ht="30.75" customHeight="1">
      <c r="A26" s="92">
        <v>4</v>
      </c>
      <c r="B26" s="92" t="s">
        <v>178</v>
      </c>
      <c r="C26" s="93">
        <v>15</v>
      </c>
      <c r="D26" s="128">
        <v>13</v>
      </c>
      <c r="E26" s="93">
        <f t="shared" si="0"/>
        <v>86.666666666666671</v>
      </c>
      <c r="F26" s="94"/>
      <c r="G26" s="94"/>
      <c r="H26" s="94"/>
      <c r="I26" s="94"/>
      <c r="J26" s="94"/>
      <c r="K26" s="94"/>
      <c r="L26" s="94"/>
      <c r="M26" s="94"/>
      <c r="N26" s="94"/>
    </row>
    <row r="27" spans="1:14" s="91" customFormat="1" ht="30" customHeight="1">
      <c r="A27" s="92">
        <v>5</v>
      </c>
      <c r="B27" s="92" t="s">
        <v>179</v>
      </c>
      <c r="C27" s="93">
        <v>15</v>
      </c>
      <c r="D27" s="128">
        <v>15</v>
      </c>
      <c r="E27" s="93">
        <f t="shared" si="0"/>
        <v>100</v>
      </c>
      <c r="F27" s="94"/>
      <c r="G27" s="94"/>
      <c r="H27" s="94"/>
      <c r="I27" s="94"/>
      <c r="J27" s="94"/>
      <c r="K27" s="94"/>
      <c r="L27" s="94"/>
      <c r="M27" s="94"/>
      <c r="N27" s="94"/>
    </row>
    <row r="28" spans="1:14" s="91" customFormat="1" ht="30" customHeight="1">
      <c r="A28" s="92">
        <v>6</v>
      </c>
      <c r="B28" s="92" t="s">
        <v>180</v>
      </c>
      <c r="C28" s="93">
        <v>10</v>
      </c>
      <c r="D28" s="128">
        <v>8</v>
      </c>
      <c r="E28" s="93">
        <f t="shared" si="0"/>
        <v>80</v>
      </c>
      <c r="F28" s="94" t="s">
        <v>304</v>
      </c>
      <c r="G28" s="94"/>
      <c r="H28" s="94"/>
      <c r="I28" s="94"/>
      <c r="J28" s="94"/>
      <c r="K28" s="94"/>
      <c r="L28" s="94"/>
      <c r="M28" s="94"/>
      <c r="N28" s="94"/>
    </row>
    <row r="29" spans="1:14" s="91" customFormat="1" ht="29.25" customHeight="1">
      <c r="A29" s="92">
        <v>7</v>
      </c>
      <c r="B29" s="92" t="s">
        <v>181</v>
      </c>
      <c r="C29" s="93">
        <v>10</v>
      </c>
      <c r="D29" s="128">
        <v>8</v>
      </c>
      <c r="E29" s="93">
        <f t="shared" si="0"/>
        <v>80</v>
      </c>
      <c r="F29" s="94"/>
      <c r="G29" s="94"/>
      <c r="H29" s="94"/>
      <c r="I29" s="94"/>
      <c r="J29" s="94"/>
      <c r="K29" s="94"/>
      <c r="L29" s="94"/>
      <c r="M29" s="94"/>
      <c r="N29" s="94"/>
    </row>
    <row r="30" spans="1:14" s="96" customFormat="1" ht="30.75" customHeight="1">
      <c r="A30" s="92">
        <v>8</v>
      </c>
      <c r="B30" s="92" t="s">
        <v>182</v>
      </c>
      <c r="C30" s="93">
        <v>10</v>
      </c>
      <c r="D30" s="128">
        <v>8</v>
      </c>
      <c r="E30" s="93">
        <f t="shared" si="0"/>
        <v>80</v>
      </c>
      <c r="F30" s="94" t="s">
        <v>305</v>
      </c>
      <c r="G30" s="94"/>
      <c r="H30" s="94"/>
      <c r="I30" s="94"/>
      <c r="J30" s="94"/>
      <c r="K30" s="94"/>
      <c r="L30" s="94"/>
      <c r="M30" s="94"/>
      <c r="N30" s="94"/>
    </row>
    <row r="31" spans="1:14" s="91" customFormat="1" ht="15" customHeight="1">
      <c r="A31" s="97"/>
      <c r="B31" s="98" t="s">
        <v>183</v>
      </c>
      <c r="C31" s="99">
        <f>SUM(C23:C30)</f>
        <v>100</v>
      </c>
      <c r="D31" s="94">
        <f>SUM(D23:D30)</f>
        <v>90</v>
      </c>
      <c r="E31" s="94">
        <f>D31/C31</f>
        <v>0.9</v>
      </c>
      <c r="F31" s="101">
        <v>9</v>
      </c>
      <c r="G31" s="102"/>
      <c r="H31" s="103"/>
      <c r="I31" s="103"/>
    </row>
    <row r="32" spans="1:14" s="91" customFormat="1">
      <c r="A32" s="104"/>
      <c r="B32" s="98"/>
      <c r="C32" s="98"/>
      <c r="D32" s="94"/>
      <c r="E32" s="94"/>
      <c r="F32" s="101"/>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297</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13" t="s">
        <v>188</v>
      </c>
      <c r="B45" s="114"/>
      <c r="C45" s="114"/>
      <c r="D45" s="114"/>
      <c r="E45" s="114"/>
      <c r="F45" s="114"/>
      <c r="G45" s="114"/>
      <c r="H45" s="115"/>
    </row>
    <row r="46" spans="1:9">
      <c r="A46" s="116"/>
      <c r="B46" s="117"/>
      <c r="C46" s="117"/>
      <c r="D46" s="117"/>
      <c r="E46" s="117"/>
      <c r="F46" s="117"/>
      <c r="G46" s="117"/>
      <c r="H46" s="118"/>
    </row>
    <row r="47" spans="1:9">
      <c r="A47" s="116"/>
      <c r="B47" s="117"/>
      <c r="C47" s="117"/>
      <c r="D47" s="117"/>
      <c r="E47" s="117"/>
      <c r="F47" s="117"/>
      <c r="G47" s="117"/>
      <c r="H47" s="118"/>
    </row>
    <row r="48" spans="1:9">
      <c r="A48" s="116"/>
      <c r="B48" s="117"/>
      <c r="C48" s="117"/>
      <c r="D48" s="117"/>
      <c r="E48" s="117"/>
      <c r="F48" s="117"/>
      <c r="G48" s="117"/>
      <c r="H48" s="118"/>
    </row>
    <row r="49" spans="1:8">
      <c r="A49" s="119"/>
      <c r="B49" s="120"/>
      <c r="C49" s="120"/>
      <c r="D49" s="120"/>
      <c r="E49" s="120"/>
      <c r="F49" s="120"/>
      <c r="G49" s="120"/>
      <c r="H49" s="121"/>
    </row>
    <row r="51" spans="1:8">
      <c r="A51" s="122" t="s">
        <v>189</v>
      </c>
      <c r="B51" s="123"/>
      <c r="C51" s="123"/>
      <c r="D51" s="123"/>
      <c r="E51" s="123"/>
      <c r="F51" s="123"/>
      <c r="G51" s="123"/>
      <c r="H51" s="124"/>
    </row>
    <row r="52" spans="1:8">
      <c r="A52" s="125"/>
      <c r="B52" s="126"/>
      <c r="C52" s="126"/>
      <c r="D52" s="126"/>
      <c r="E52" s="126"/>
      <c r="F52" s="126"/>
      <c r="G52" s="126"/>
      <c r="H52" s="127"/>
    </row>
  </sheetData>
  <mergeCells count="25">
    <mergeCell ref="A51:H52"/>
    <mergeCell ref="A34:H38"/>
    <mergeCell ref="A40:B40"/>
    <mergeCell ref="C40:H40"/>
    <mergeCell ref="A41:B43"/>
    <mergeCell ref="C41:H43"/>
    <mergeCell ref="A45:H49"/>
    <mergeCell ref="A31:A32"/>
    <mergeCell ref="B31:B32"/>
    <mergeCell ref="C31:C32"/>
    <mergeCell ref="D31:D32"/>
    <mergeCell ref="E31:E32"/>
    <mergeCell ref="F31:F32"/>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dimension ref="A15:N52"/>
  <sheetViews>
    <sheetView topLeftCell="A13" zoomScale="70" zoomScaleNormal="70" workbookViewId="0">
      <selection activeCell="F17" sqref="F17:N18"/>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163</v>
      </c>
      <c r="B15" s="80"/>
      <c r="C15" s="80"/>
      <c r="D15" s="80"/>
      <c r="E15" s="80"/>
      <c r="F15" s="80"/>
      <c r="G15" s="80"/>
      <c r="H15" s="80"/>
      <c r="I15" s="81"/>
    </row>
    <row r="17" spans="1:14">
      <c r="A17" s="82" t="s">
        <v>164</v>
      </c>
      <c r="B17" s="82"/>
      <c r="C17" s="83" t="s">
        <v>298</v>
      </c>
      <c r="F17" s="84" t="s">
        <v>166</v>
      </c>
      <c r="G17" s="84"/>
      <c r="H17" s="84"/>
      <c r="I17" s="84"/>
      <c r="J17" s="84"/>
      <c r="K17" s="84"/>
      <c r="L17" s="84"/>
      <c r="M17" s="84"/>
      <c r="N17" s="84"/>
    </row>
    <row r="18" spans="1:14">
      <c r="A18" s="82" t="s">
        <v>167</v>
      </c>
      <c r="B18" s="82"/>
      <c r="C18" s="83" t="s">
        <v>299</v>
      </c>
      <c r="F18" s="84"/>
      <c r="G18" s="84"/>
      <c r="H18" s="84"/>
      <c r="I18" s="84"/>
      <c r="J18" s="84"/>
      <c r="K18" s="84"/>
      <c r="L18" s="84"/>
      <c r="M18" s="84"/>
      <c r="N18" s="84"/>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175</v>
      </c>
      <c r="C23" s="93">
        <v>15</v>
      </c>
      <c r="D23" s="128">
        <v>14</v>
      </c>
      <c r="E23" s="93">
        <f>D23/C23*C31</f>
        <v>93.333333333333329</v>
      </c>
      <c r="F23" s="94"/>
      <c r="G23" s="94"/>
      <c r="H23" s="94"/>
      <c r="I23" s="94"/>
      <c r="J23" s="94"/>
      <c r="K23" s="94"/>
      <c r="L23" s="94"/>
      <c r="M23" s="94"/>
      <c r="N23" s="94"/>
    </row>
    <row r="24" spans="1:14" s="91" customFormat="1" ht="30" customHeight="1">
      <c r="A24" s="92">
        <v>2</v>
      </c>
      <c r="B24" s="95" t="s">
        <v>176</v>
      </c>
      <c r="C24" s="93">
        <v>15</v>
      </c>
      <c r="D24" s="128">
        <v>13</v>
      </c>
      <c r="E24" s="93">
        <f>D24/C24*$C$31</f>
        <v>86.666666666666671</v>
      </c>
      <c r="F24" s="94"/>
      <c r="G24" s="94"/>
      <c r="H24" s="94"/>
      <c r="I24" s="94"/>
      <c r="J24" s="94"/>
      <c r="K24" s="94"/>
      <c r="L24" s="94"/>
      <c r="M24" s="94"/>
      <c r="N24" s="94"/>
    </row>
    <row r="25" spans="1:14" s="91" customFormat="1" ht="30" customHeight="1">
      <c r="A25" s="92">
        <v>3</v>
      </c>
      <c r="B25" s="92" t="s">
        <v>177</v>
      </c>
      <c r="C25" s="93">
        <v>10</v>
      </c>
      <c r="D25" s="128">
        <v>10</v>
      </c>
      <c r="E25" s="93">
        <f t="shared" ref="E25:E30" si="0">D25/C25*$C$31</f>
        <v>100</v>
      </c>
      <c r="F25" s="94"/>
      <c r="G25" s="94"/>
      <c r="H25" s="94"/>
      <c r="I25" s="94"/>
      <c r="J25" s="94"/>
      <c r="K25" s="94"/>
      <c r="L25" s="94"/>
      <c r="M25" s="94"/>
      <c r="N25" s="94"/>
    </row>
    <row r="26" spans="1:14" s="91" customFormat="1" ht="30.75" customHeight="1">
      <c r="A26" s="92">
        <v>4</v>
      </c>
      <c r="B26" s="92" t="s">
        <v>178</v>
      </c>
      <c r="C26" s="93">
        <v>15</v>
      </c>
      <c r="D26" s="128">
        <v>13</v>
      </c>
      <c r="E26" s="93">
        <f t="shared" si="0"/>
        <v>86.666666666666671</v>
      </c>
      <c r="F26" s="94"/>
      <c r="G26" s="94"/>
      <c r="H26" s="94"/>
      <c r="I26" s="94"/>
      <c r="J26" s="94"/>
      <c r="K26" s="94"/>
      <c r="L26" s="94"/>
      <c r="M26" s="94"/>
      <c r="N26" s="94"/>
    </row>
    <row r="27" spans="1:14" s="91" customFormat="1" ht="30" customHeight="1">
      <c r="A27" s="92">
        <v>5</v>
      </c>
      <c r="B27" s="92" t="s">
        <v>179</v>
      </c>
      <c r="C27" s="93">
        <v>15</v>
      </c>
      <c r="D27" s="128">
        <v>13</v>
      </c>
      <c r="E27" s="93">
        <f t="shared" si="0"/>
        <v>86.666666666666671</v>
      </c>
      <c r="F27" s="94"/>
      <c r="G27" s="94"/>
      <c r="H27" s="94"/>
      <c r="I27" s="94"/>
      <c r="J27" s="94"/>
      <c r="K27" s="94"/>
      <c r="L27" s="94"/>
      <c r="M27" s="94"/>
      <c r="N27" s="94"/>
    </row>
    <row r="28" spans="1:14" s="91" customFormat="1" ht="30" customHeight="1">
      <c r="A28" s="92">
        <v>6</v>
      </c>
      <c r="B28" s="92" t="s">
        <v>180</v>
      </c>
      <c r="C28" s="93">
        <v>10</v>
      </c>
      <c r="D28" s="128">
        <v>10</v>
      </c>
      <c r="E28" s="93">
        <f t="shared" si="0"/>
        <v>100</v>
      </c>
      <c r="F28" s="94"/>
      <c r="G28" s="94"/>
      <c r="H28" s="94"/>
      <c r="I28" s="94"/>
      <c r="J28" s="94"/>
      <c r="K28" s="94"/>
      <c r="L28" s="94"/>
      <c r="M28" s="94"/>
      <c r="N28" s="94"/>
    </row>
    <row r="29" spans="1:14" s="91" customFormat="1" ht="29.25" customHeight="1">
      <c r="A29" s="92">
        <v>7</v>
      </c>
      <c r="B29" s="92" t="s">
        <v>181</v>
      </c>
      <c r="C29" s="93">
        <v>10</v>
      </c>
      <c r="D29" s="128">
        <v>8</v>
      </c>
      <c r="E29" s="93">
        <f t="shared" si="0"/>
        <v>80</v>
      </c>
      <c r="F29" s="94"/>
      <c r="G29" s="94"/>
      <c r="H29" s="94"/>
      <c r="I29" s="94"/>
      <c r="J29" s="94"/>
      <c r="K29" s="94"/>
      <c r="L29" s="94"/>
      <c r="M29" s="94"/>
      <c r="N29" s="94"/>
    </row>
    <row r="30" spans="1:14" s="96" customFormat="1" ht="30.75" customHeight="1">
      <c r="A30" s="92">
        <v>8</v>
      </c>
      <c r="B30" s="92" t="s">
        <v>182</v>
      </c>
      <c r="C30" s="93">
        <v>10</v>
      </c>
      <c r="D30" s="128">
        <v>8</v>
      </c>
      <c r="E30" s="93">
        <f t="shared" si="0"/>
        <v>80</v>
      </c>
      <c r="F30" s="94"/>
      <c r="G30" s="94"/>
      <c r="H30" s="94"/>
      <c r="I30" s="94"/>
      <c r="J30" s="94"/>
      <c r="K30" s="94"/>
      <c r="L30" s="94"/>
      <c r="M30" s="94"/>
      <c r="N30" s="94"/>
    </row>
    <row r="31" spans="1:14" s="91" customFormat="1" ht="15" customHeight="1">
      <c r="A31" s="97"/>
      <c r="B31" s="98" t="s">
        <v>183</v>
      </c>
      <c r="C31" s="99">
        <f>SUM(C23:C30)</f>
        <v>100</v>
      </c>
      <c r="D31" s="94">
        <f>SUM(D23:D30)</f>
        <v>89</v>
      </c>
      <c r="E31" s="100">
        <f>D31/C31</f>
        <v>0.89</v>
      </c>
      <c r="F31" s="101">
        <v>8.9</v>
      </c>
      <c r="G31" s="102"/>
      <c r="H31" s="103"/>
      <c r="I31" s="103"/>
    </row>
    <row r="32" spans="1:14" s="91" customFormat="1">
      <c r="A32" s="104"/>
      <c r="B32" s="98"/>
      <c r="C32" s="98"/>
      <c r="D32" s="94"/>
      <c r="E32" s="100"/>
      <c r="F32" s="101"/>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297</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13" t="s">
        <v>188</v>
      </c>
      <c r="B45" s="114"/>
      <c r="C45" s="114"/>
      <c r="D45" s="114"/>
      <c r="E45" s="114"/>
      <c r="F45" s="114"/>
      <c r="G45" s="114"/>
      <c r="H45" s="115"/>
    </row>
    <row r="46" spans="1:9">
      <c r="A46" s="116"/>
      <c r="B46" s="117"/>
      <c r="C46" s="117"/>
      <c r="D46" s="117"/>
      <c r="E46" s="117"/>
      <c r="F46" s="117"/>
      <c r="G46" s="117"/>
      <c r="H46" s="118"/>
    </row>
    <row r="47" spans="1:9">
      <c r="A47" s="116"/>
      <c r="B47" s="117"/>
      <c r="C47" s="117"/>
      <c r="D47" s="117"/>
      <c r="E47" s="117"/>
      <c r="F47" s="117"/>
      <c r="G47" s="117"/>
      <c r="H47" s="118"/>
    </row>
    <row r="48" spans="1:9">
      <c r="A48" s="116"/>
      <c r="B48" s="117"/>
      <c r="C48" s="117"/>
      <c r="D48" s="117"/>
      <c r="E48" s="117"/>
      <c r="F48" s="117"/>
      <c r="G48" s="117"/>
      <c r="H48" s="118"/>
    </row>
    <row r="49" spans="1:8">
      <c r="A49" s="119"/>
      <c r="B49" s="120"/>
      <c r="C49" s="120"/>
      <c r="D49" s="120"/>
      <c r="E49" s="120"/>
      <c r="F49" s="120"/>
      <c r="G49" s="120"/>
      <c r="H49" s="121"/>
    </row>
    <row r="51" spans="1:8">
      <c r="A51" s="122" t="s">
        <v>189</v>
      </c>
      <c r="B51" s="123"/>
      <c r="C51" s="123"/>
      <c r="D51" s="123"/>
      <c r="E51" s="123"/>
      <c r="F51" s="123"/>
      <c r="G51" s="123"/>
      <c r="H51" s="124"/>
    </row>
    <row r="52" spans="1:8">
      <c r="A52" s="125"/>
      <c r="B52" s="126"/>
      <c r="C52" s="126"/>
      <c r="D52" s="126"/>
      <c r="E52" s="126"/>
      <c r="F52" s="126"/>
      <c r="G52" s="126"/>
      <c r="H52" s="127"/>
    </row>
  </sheetData>
  <mergeCells count="25">
    <mergeCell ref="A51:H52"/>
    <mergeCell ref="A34:H38"/>
    <mergeCell ref="A40:B40"/>
    <mergeCell ref="C40:H40"/>
    <mergeCell ref="A41:B43"/>
    <mergeCell ref="C41:H43"/>
    <mergeCell ref="A45:H49"/>
    <mergeCell ref="A31:A32"/>
    <mergeCell ref="B31:B32"/>
    <mergeCell ref="C31:C32"/>
    <mergeCell ref="D31:D32"/>
    <mergeCell ref="E31:E32"/>
    <mergeCell ref="F31:F32"/>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S555"/>
  <sheetViews>
    <sheetView zoomScale="70" zoomScaleNormal="70" workbookViewId="0">
      <pane xSplit="3" topLeftCell="T1" activePane="topRight" state="frozen"/>
      <selection activeCell="A4" sqref="A4"/>
      <selection pane="topRight" activeCell="B38" sqref="B38"/>
    </sheetView>
  </sheetViews>
  <sheetFormatPr defaultRowHeight="15"/>
  <cols>
    <col min="1" max="1" width="3.42578125" style="4" bestFit="1" customWidth="1"/>
    <col min="2" max="2" width="29.5703125" style="4" bestFit="1" customWidth="1"/>
    <col min="3" max="3" width="19.28515625" style="4" customWidth="1"/>
    <col min="4" max="4" width="6" style="7" customWidth="1"/>
    <col min="5" max="45" width="6.7109375" style="7" customWidth="1"/>
    <col min="46" max="16384" width="9.140625" style="4"/>
  </cols>
  <sheetData>
    <row r="1" spans="1:45">
      <c r="A1" s="53" t="s">
        <v>120</v>
      </c>
      <c r="B1" s="53"/>
      <c r="C1" s="53"/>
      <c r="D1" s="53"/>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2" spans="1:45" s="6" customFormat="1">
      <c r="A2" s="53" t="s">
        <v>66</v>
      </c>
      <c r="B2" s="53"/>
      <c r="C2" s="53"/>
      <c r="D2" s="53"/>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row>
    <row r="3" spans="1:45">
      <c r="A3" s="54"/>
      <c r="B3" s="54"/>
    </row>
    <row r="4" spans="1:45" ht="15" customHeight="1">
      <c r="A4" s="55" t="s">
        <v>67</v>
      </c>
      <c r="B4" s="55" t="s">
        <v>68</v>
      </c>
      <c r="C4" s="55" t="s">
        <v>69</v>
      </c>
      <c r="D4" s="8" t="s">
        <v>70</v>
      </c>
      <c r="E4" s="59" t="s">
        <v>71</v>
      </c>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1"/>
      <c r="AJ4" s="62" t="s">
        <v>72</v>
      </c>
      <c r="AK4" s="65" t="s">
        <v>73</v>
      </c>
      <c r="AL4" s="68" t="s">
        <v>74</v>
      </c>
      <c r="AM4" s="71" t="s">
        <v>75</v>
      </c>
      <c r="AN4" s="74" t="s">
        <v>76</v>
      </c>
      <c r="AO4" s="77" t="s">
        <v>77</v>
      </c>
      <c r="AP4" s="77" t="s">
        <v>78</v>
      </c>
      <c r="AQ4" s="56" t="s">
        <v>79</v>
      </c>
      <c r="AR4" s="77" t="s">
        <v>80</v>
      </c>
      <c r="AS4" s="56" t="s">
        <v>81</v>
      </c>
    </row>
    <row r="5" spans="1:45">
      <c r="A5" s="55"/>
      <c r="B5" s="55"/>
      <c r="C5" s="55"/>
      <c r="D5" s="55" t="s">
        <v>82</v>
      </c>
      <c r="E5" s="8" t="s">
        <v>83</v>
      </c>
      <c r="F5" s="8" t="s">
        <v>84</v>
      </c>
      <c r="G5" s="8" t="s">
        <v>85</v>
      </c>
      <c r="H5" s="8" t="s">
        <v>86</v>
      </c>
      <c r="I5" s="8" t="s">
        <v>87</v>
      </c>
      <c r="J5" s="8" t="s">
        <v>88</v>
      </c>
      <c r="K5" s="8" t="s">
        <v>89</v>
      </c>
      <c r="L5" s="8" t="s">
        <v>83</v>
      </c>
      <c r="M5" s="8" t="s">
        <v>84</v>
      </c>
      <c r="N5" s="8" t="s">
        <v>85</v>
      </c>
      <c r="O5" s="8" t="s">
        <v>86</v>
      </c>
      <c r="P5" s="8" t="s">
        <v>87</v>
      </c>
      <c r="Q5" s="8" t="s">
        <v>88</v>
      </c>
      <c r="R5" s="8" t="s">
        <v>89</v>
      </c>
      <c r="S5" s="8" t="s">
        <v>83</v>
      </c>
      <c r="T5" s="8" t="s">
        <v>84</v>
      </c>
      <c r="U5" s="8" t="s">
        <v>85</v>
      </c>
      <c r="V5" s="8" t="s">
        <v>86</v>
      </c>
      <c r="W5" s="8" t="s">
        <v>87</v>
      </c>
      <c r="X5" s="8" t="s">
        <v>88</v>
      </c>
      <c r="Y5" s="8" t="s">
        <v>89</v>
      </c>
      <c r="Z5" s="8" t="s">
        <v>83</v>
      </c>
      <c r="AA5" s="8" t="s">
        <v>84</v>
      </c>
      <c r="AB5" s="8" t="s">
        <v>85</v>
      </c>
      <c r="AC5" s="8" t="s">
        <v>86</v>
      </c>
      <c r="AD5" s="8" t="s">
        <v>87</v>
      </c>
      <c r="AE5" s="8" t="s">
        <v>88</v>
      </c>
      <c r="AF5" s="8" t="s">
        <v>89</v>
      </c>
      <c r="AG5" s="8" t="s">
        <v>83</v>
      </c>
      <c r="AH5" s="8" t="s">
        <v>84</v>
      </c>
      <c r="AI5" s="8" t="s">
        <v>85</v>
      </c>
      <c r="AJ5" s="63"/>
      <c r="AK5" s="66"/>
      <c r="AL5" s="69"/>
      <c r="AM5" s="72"/>
      <c r="AN5" s="75"/>
      <c r="AO5" s="78"/>
      <c r="AP5" s="78"/>
      <c r="AQ5" s="57"/>
      <c r="AR5" s="78"/>
      <c r="AS5" s="57"/>
    </row>
    <row r="6" spans="1:45">
      <c r="A6" s="55"/>
      <c r="B6" s="55"/>
      <c r="C6" s="55"/>
      <c r="D6" s="55"/>
      <c r="E6" s="8">
        <v>1</v>
      </c>
      <c r="F6" s="8">
        <v>2</v>
      </c>
      <c r="G6" s="8">
        <v>3</v>
      </c>
      <c r="H6" s="8">
        <v>4</v>
      </c>
      <c r="I6" s="8">
        <v>5</v>
      </c>
      <c r="J6" s="8">
        <v>6</v>
      </c>
      <c r="K6" s="8">
        <v>7</v>
      </c>
      <c r="L6" s="8">
        <v>8</v>
      </c>
      <c r="M6" s="8">
        <v>9</v>
      </c>
      <c r="N6" s="8">
        <v>10</v>
      </c>
      <c r="O6" s="8">
        <v>11</v>
      </c>
      <c r="P6" s="8">
        <v>12</v>
      </c>
      <c r="Q6" s="8">
        <v>13</v>
      </c>
      <c r="R6" s="8">
        <v>14</v>
      </c>
      <c r="S6" s="8">
        <v>15</v>
      </c>
      <c r="T6" s="8">
        <v>16</v>
      </c>
      <c r="U6" s="8">
        <v>17</v>
      </c>
      <c r="V6" s="8">
        <v>18</v>
      </c>
      <c r="W6" s="8">
        <v>19</v>
      </c>
      <c r="X6" s="8">
        <v>20</v>
      </c>
      <c r="Y6" s="8">
        <v>21</v>
      </c>
      <c r="Z6" s="8">
        <v>22</v>
      </c>
      <c r="AA6" s="8">
        <v>23</v>
      </c>
      <c r="AB6" s="8">
        <v>24</v>
      </c>
      <c r="AC6" s="8">
        <v>25</v>
      </c>
      <c r="AD6" s="8">
        <v>26</v>
      </c>
      <c r="AE6" s="8">
        <v>27</v>
      </c>
      <c r="AF6" s="8">
        <v>28</v>
      </c>
      <c r="AG6" s="8">
        <v>29</v>
      </c>
      <c r="AH6" s="8">
        <v>30</v>
      </c>
      <c r="AI6" s="8">
        <v>31</v>
      </c>
      <c r="AJ6" s="64"/>
      <c r="AK6" s="67"/>
      <c r="AL6" s="70"/>
      <c r="AM6" s="73"/>
      <c r="AN6" s="76"/>
      <c r="AO6" s="79"/>
      <c r="AP6" s="79"/>
      <c r="AQ6" s="58"/>
      <c r="AR6" s="79"/>
      <c r="AS6" s="58"/>
    </row>
    <row r="7" spans="1:45" s="6" customFormat="1">
      <c r="A7" s="9">
        <v>1</v>
      </c>
      <c r="B7" s="10" t="s">
        <v>90</v>
      </c>
      <c r="C7" s="10" t="str">
        <f>C14</f>
        <v>IFL BCL</v>
      </c>
      <c r="D7" s="11">
        <v>22</v>
      </c>
      <c r="E7" s="11" t="s">
        <v>72</v>
      </c>
      <c r="F7" s="11" t="s">
        <v>72</v>
      </c>
      <c r="G7" s="12" t="s">
        <v>78</v>
      </c>
      <c r="H7" s="12" t="s">
        <v>80</v>
      </c>
      <c r="I7" s="11" t="s">
        <v>72</v>
      </c>
      <c r="J7" s="11" t="s">
        <v>72</v>
      </c>
      <c r="K7" s="11" t="s">
        <v>72</v>
      </c>
      <c r="L7" s="11" t="s">
        <v>72</v>
      </c>
      <c r="M7" s="13" t="s">
        <v>74</v>
      </c>
      <c r="N7" s="12" t="s">
        <v>80</v>
      </c>
      <c r="O7" s="12" t="s">
        <v>80</v>
      </c>
      <c r="P7" s="11" t="s">
        <v>72</v>
      </c>
      <c r="Q7" s="11" t="s">
        <v>72</v>
      </c>
      <c r="R7" s="11" t="s">
        <v>72</v>
      </c>
      <c r="S7" s="11" t="s">
        <v>72</v>
      </c>
      <c r="T7" s="11" t="s">
        <v>72</v>
      </c>
      <c r="U7" s="14" t="s">
        <v>79</v>
      </c>
      <c r="V7" s="12" t="s">
        <v>80</v>
      </c>
      <c r="W7" s="11" t="s">
        <v>72</v>
      </c>
      <c r="X7" s="11" t="s">
        <v>72</v>
      </c>
      <c r="Y7" s="11" t="s">
        <v>72</v>
      </c>
      <c r="Z7" s="11" t="s">
        <v>72</v>
      </c>
      <c r="AA7" s="11" t="s">
        <v>72</v>
      </c>
      <c r="AB7" s="12" t="s">
        <v>78</v>
      </c>
      <c r="AC7" s="12" t="s">
        <v>80</v>
      </c>
      <c r="AD7" s="11" t="s">
        <v>72</v>
      </c>
      <c r="AE7" s="11" t="s">
        <v>72</v>
      </c>
      <c r="AF7" s="11" t="s">
        <v>72</v>
      </c>
      <c r="AG7" s="11" t="s">
        <v>72</v>
      </c>
      <c r="AH7" s="14" t="s">
        <v>79</v>
      </c>
      <c r="AI7" s="11" t="s">
        <v>72</v>
      </c>
      <c r="AJ7" s="11">
        <f t="shared" ref="AJ7" si="0">COUNTIF(E7:AI7,"H")</f>
        <v>21</v>
      </c>
      <c r="AK7" s="11">
        <f t="shared" ref="AK7" si="1">COUNTIF(E7:AI7,"T")</f>
        <v>0</v>
      </c>
      <c r="AL7" s="11">
        <f t="shared" ref="AL7" si="2">COUNTIF(E7:AI7,"I")</f>
        <v>1</v>
      </c>
      <c r="AM7" s="11">
        <f t="shared" ref="AM7" si="3">COUNTIF(E7:AI7,"SBASK")</f>
        <v>0</v>
      </c>
      <c r="AN7" s="11">
        <f t="shared" ref="AN7" si="4">COUNTIF(E7:AI7,"SASK")</f>
        <v>0</v>
      </c>
      <c r="AO7" s="11">
        <f t="shared" ref="AO7" si="5">COUNTIF(E7:AI7,"TO")</f>
        <v>0</v>
      </c>
      <c r="AP7" s="11">
        <f t="shared" ref="AP7" si="6">COUNTIF(E7:AI7,"HO")</f>
        <v>2</v>
      </c>
      <c r="AQ7" s="11">
        <f t="shared" ref="AQ7" si="7">COUNTIF(E7:AI7,"HLN")</f>
        <v>2</v>
      </c>
      <c r="AR7" s="11">
        <f t="shared" ref="AR7" si="8">COUNTIF(E7:AI7,"OFF")</f>
        <v>5</v>
      </c>
      <c r="AS7" s="11">
        <f t="shared" ref="AS7" si="9">COUNTIF(E7:AI7,"LN")</f>
        <v>0</v>
      </c>
    </row>
    <row r="8" spans="1:45" s="6" customFormat="1">
      <c r="A8" s="9">
        <v>1</v>
      </c>
      <c r="B8" s="10" t="s">
        <v>99</v>
      </c>
      <c r="C8" s="10" t="s">
        <v>98</v>
      </c>
      <c r="D8" s="11">
        <v>26</v>
      </c>
      <c r="E8" s="11" t="s">
        <v>72</v>
      </c>
      <c r="F8" s="11" t="s">
        <v>72</v>
      </c>
      <c r="G8" s="12" t="s">
        <v>78</v>
      </c>
      <c r="H8" s="12" t="s">
        <v>80</v>
      </c>
      <c r="I8" s="11" t="s">
        <v>72</v>
      </c>
      <c r="J8" s="11" t="s">
        <v>72</v>
      </c>
      <c r="K8" s="11" t="s">
        <v>72</v>
      </c>
      <c r="L8" s="11" t="s">
        <v>72</v>
      </c>
      <c r="M8" s="11" t="s">
        <v>72</v>
      </c>
      <c r="N8" s="12" t="s">
        <v>78</v>
      </c>
      <c r="O8" s="12" t="s">
        <v>80</v>
      </c>
      <c r="P8" s="11" t="s">
        <v>72</v>
      </c>
      <c r="Q8" s="11" t="s">
        <v>72</v>
      </c>
      <c r="R8" s="11" t="s">
        <v>72</v>
      </c>
      <c r="S8" s="11" t="s">
        <v>72</v>
      </c>
      <c r="T8" s="11" t="s">
        <v>72</v>
      </c>
      <c r="U8" s="13" t="s">
        <v>74</v>
      </c>
      <c r="V8" s="12" t="s">
        <v>80</v>
      </c>
      <c r="W8" s="15" t="s">
        <v>73</v>
      </c>
      <c r="X8" s="11" t="s">
        <v>72</v>
      </c>
      <c r="Y8" s="11" t="s">
        <v>72</v>
      </c>
      <c r="Z8" s="11" t="s">
        <v>72</v>
      </c>
      <c r="AA8" s="11" t="s">
        <v>72</v>
      </c>
      <c r="AB8" s="12" t="s">
        <v>78</v>
      </c>
      <c r="AC8" s="12" t="s">
        <v>80</v>
      </c>
      <c r="AD8" s="11" t="s">
        <v>72</v>
      </c>
      <c r="AE8" s="12" t="s">
        <v>80</v>
      </c>
      <c r="AF8" s="11" t="s">
        <v>72</v>
      </c>
      <c r="AG8" s="11" t="s">
        <v>72</v>
      </c>
      <c r="AH8" s="14" t="s">
        <v>79</v>
      </c>
      <c r="AI8" s="11" t="s">
        <v>72</v>
      </c>
      <c r="AJ8" s="11">
        <f t="shared" ref="AJ8:AJ14" si="10">COUNTIF(E8:AI8,"H")</f>
        <v>20</v>
      </c>
      <c r="AK8" s="11">
        <f t="shared" ref="AK8:AK14" si="11">COUNTIF(E8:AI8,"T")</f>
        <v>1</v>
      </c>
      <c r="AL8" s="11">
        <f t="shared" ref="AL8:AL14" si="12">COUNTIF(E8:AI8,"I")</f>
        <v>1</v>
      </c>
      <c r="AM8" s="11">
        <f t="shared" ref="AM8:AM14" si="13">COUNTIF(E8:AI8,"SBASK")</f>
        <v>0</v>
      </c>
      <c r="AN8" s="11">
        <f t="shared" ref="AN8:AN14" si="14">COUNTIF(E8:AI8,"SASK")</f>
        <v>0</v>
      </c>
      <c r="AO8" s="11">
        <f t="shared" ref="AO8:AO14" si="15">COUNTIF(E8:AI8,"TO")</f>
        <v>0</v>
      </c>
      <c r="AP8" s="11">
        <f t="shared" ref="AP8:AP14" si="16">COUNTIF(E8:AI8,"HO")</f>
        <v>3</v>
      </c>
      <c r="AQ8" s="11">
        <f t="shared" ref="AQ8:AQ14" si="17">COUNTIF(E8:AI8,"HLN")</f>
        <v>1</v>
      </c>
      <c r="AR8" s="11">
        <f t="shared" ref="AR8:AR14" si="18">COUNTIF(E8:AI8,"OFF")</f>
        <v>5</v>
      </c>
      <c r="AS8" s="11">
        <f t="shared" ref="AS8:AS14" si="19">COUNTIF(E8:AI8,"LN")</f>
        <v>0</v>
      </c>
    </row>
    <row r="9" spans="1:45" s="6" customFormat="1">
      <c r="A9" s="9">
        <v>2</v>
      </c>
      <c r="B9" s="10" t="s">
        <v>101</v>
      </c>
      <c r="C9" s="10" t="s">
        <v>98</v>
      </c>
      <c r="D9" s="11">
        <v>26</v>
      </c>
      <c r="E9" s="11" t="s">
        <v>72</v>
      </c>
      <c r="F9" s="11" t="s">
        <v>72</v>
      </c>
      <c r="G9" s="11" t="s">
        <v>72</v>
      </c>
      <c r="H9" s="11" t="s">
        <v>72</v>
      </c>
      <c r="I9" s="12" t="s">
        <v>80</v>
      </c>
      <c r="J9" s="11" t="s">
        <v>72</v>
      </c>
      <c r="K9" s="11" t="s">
        <v>72</v>
      </c>
      <c r="L9" s="11" t="s">
        <v>72</v>
      </c>
      <c r="M9" s="11" t="s">
        <v>72</v>
      </c>
      <c r="N9" s="11" t="s">
        <v>72</v>
      </c>
      <c r="O9" s="11" t="s">
        <v>72</v>
      </c>
      <c r="P9" s="11" t="s">
        <v>72</v>
      </c>
      <c r="Q9" s="11" t="s">
        <v>72</v>
      </c>
      <c r="R9" s="11" t="s">
        <v>72</v>
      </c>
      <c r="S9" s="11" t="s">
        <v>72</v>
      </c>
      <c r="T9" s="11" t="s">
        <v>72</v>
      </c>
      <c r="U9" s="12" t="s">
        <v>80</v>
      </c>
      <c r="V9" s="12" t="s">
        <v>80</v>
      </c>
      <c r="W9" s="16" t="s">
        <v>76</v>
      </c>
      <c r="X9" s="16" t="s">
        <v>76</v>
      </c>
      <c r="Y9" s="15" t="s">
        <v>73</v>
      </c>
      <c r="Z9" s="11" t="s">
        <v>72</v>
      </c>
      <c r="AA9" s="11" t="s">
        <v>72</v>
      </c>
      <c r="AB9" s="11" t="s">
        <v>72</v>
      </c>
      <c r="AC9" s="11" t="s">
        <v>72</v>
      </c>
      <c r="AD9" s="11" t="s">
        <v>72</v>
      </c>
      <c r="AE9" s="11" t="s">
        <v>72</v>
      </c>
      <c r="AF9" s="11" t="s">
        <v>72</v>
      </c>
      <c r="AG9" s="11" t="s">
        <v>72</v>
      </c>
      <c r="AH9" s="11" t="s">
        <v>72</v>
      </c>
      <c r="AI9" s="11" t="s">
        <v>72</v>
      </c>
      <c r="AJ9" s="11">
        <f t="shared" si="10"/>
        <v>25</v>
      </c>
      <c r="AK9" s="11">
        <f t="shared" si="11"/>
        <v>1</v>
      </c>
      <c r="AL9" s="11">
        <f t="shared" si="12"/>
        <v>0</v>
      </c>
      <c r="AM9" s="11">
        <f t="shared" si="13"/>
        <v>0</v>
      </c>
      <c r="AN9" s="11">
        <f t="shared" si="14"/>
        <v>2</v>
      </c>
      <c r="AO9" s="11">
        <f t="shared" si="15"/>
        <v>0</v>
      </c>
      <c r="AP9" s="11">
        <f t="shared" si="16"/>
        <v>0</v>
      </c>
      <c r="AQ9" s="11">
        <f t="shared" si="17"/>
        <v>0</v>
      </c>
      <c r="AR9" s="11">
        <f t="shared" si="18"/>
        <v>3</v>
      </c>
      <c r="AS9" s="11">
        <f t="shared" si="19"/>
        <v>0</v>
      </c>
    </row>
    <row r="10" spans="1:45" s="6" customFormat="1">
      <c r="A10" s="9">
        <v>3</v>
      </c>
      <c r="B10" s="10" t="s">
        <v>102</v>
      </c>
      <c r="C10" s="10" t="s">
        <v>98</v>
      </c>
      <c r="D10" s="11">
        <v>26</v>
      </c>
      <c r="E10" s="16" t="s">
        <v>76</v>
      </c>
      <c r="F10" s="11" t="s">
        <v>72</v>
      </c>
      <c r="G10" s="12" t="s">
        <v>80</v>
      </c>
      <c r="H10" s="11" t="s">
        <v>72</v>
      </c>
      <c r="I10" s="11" t="s">
        <v>72</v>
      </c>
      <c r="J10" s="11" t="s">
        <v>72</v>
      </c>
      <c r="K10" s="11" t="s">
        <v>72</v>
      </c>
      <c r="L10" s="15" t="s">
        <v>73</v>
      </c>
      <c r="M10" s="11" t="s">
        <v>72</v>
      </c>
      <c r="N10" s="12" t="s">
        <v>80</v>
      </c>
      <c r="O10" s="11" t="s">
        <v>72</v>
      </c>
      <c r="P10" s="11" t="s">
        <v>72</v>
      </c>
      <c r="Q10" s="11" t="s">
        <v>72</v>
      </c>
      <c r="R10" s="11" t="s">
        <v>72</v>
      </c>
      <c r="S10" s="15" t="s">
        <v>73</v>
      </c>
      <c r="T10" s="12" t="s">
        <v>80</v>
      </c>
      <c r="U10" s="11" t="s">
        <v>72</v>
      </c>
      <c r="V10" s="11" t="s">
        <v>72</v>
      </c>
      <c r="W10" s="11" t="s">
        <v>72</v>
      </c>
      <c r="X10" s="11" t="s">
        <v>72</v>
      </c>
      <c r="Y10" s="11" t="s">
        <v>72</v>
      </c>
      <c r="Z10" s="11" t="s">
        <v>72</v>
      </c>
      <c r="AA10" s="11" t="s">
        <v>72</v>
      </c>
      <c r="AB10" s="11" t="s">
        <v>72</v>
      </c>
      <c r="AC10" s="12" t="s">
        <v>80</v>
      </c>
      <c r="AD10" s="11" t="s">
        <v>72</v>
      </c>
      <c r="AE10" s="11" t="s">
        <v>72</v>
      </c>
      <c r="AF10" s="11" t="s">
        <v>72</v>
      </c>
      <c r="AG10" s="11" t="s">
        <v>72</v>
      </c>
      <c r="AH10" s="13" t="s">
        <v>74</v>
      </c>
      <c r="AI10" s="11" t="s">
        <v>72</v>
      </c>
      <c r="AJ10" s="11">
        <f t="shared" si="10"/>
        <v>23</v>
      </c>
      <c r="AK10" s="11">
        <f t="shared" si="11"/>
        <v>2</v>
      </c>
      <c r="AL10" s="11">
        <f t="shared" si="12"/>
        <v>1</v>
      </c>
      <c r="AM10" s="11">
        <f t="shared" si="13"/>
        <v>0</v>
      </c>
      <c r="AN10" s="11">
        <f t="shared" si="14"/>
        <v>1</v>
      </c>
      <c r="AO10" s="11">
        <f t="shared" si="15"/>
        <v>0</v>
      </c>
      <c r="AP10" s="11">
        <f t="shared" si="16"/>
        <v>0</v>
      </c>
      <c r="AQ10" s="11">
        <f t="shared" si="17"/>
        <v>0</v>
      </c>
      <c r="AR10" s="11">
        <f t="shared" si="18"/>
        <v>4</v>
      </c>
      <c r="AS10" s="11">
        <f t="shared" si="19"/>
        <v>0</v>
      </c>
    </row>
    <row r="11" spans="1:45" s="6" customFormat="1">
      <c r="A11" s="9">
        <v>4</v>
      </c>
      <c r="B11" s="10" t="s">
        <v>134</v>
      </c>
      <c r="C11" s="10" t="s">
        <v>126</v>
      </c>
      <c r="D11" s="11">
        <v>26</v>
      </c>
      <c r="E11" s="11" t="s">
        <v>72</v>
      </c>
      <c r="F11" s="11" t="s">
        <v>72</v>
      </c>
      <c r="G11" s="12" t="s">
        <v>80</v>
      </c>
      <c r="H11" s="11" t="s">
        <v>72</v>
      </c>
      <c r="I11" s="11" t="s">
        <v>72</v>
      </c>
      <c r="J11" s="11" t="s">
        <v>72</v>
      </c>
      <c r="K11" s="11" t="s">
        <v>72</v>
      </c>
      <c r="L11" s="12" t="s">
        <v>80</v>
      </c>
      <c r="M11" s="11" t="s">
        <v>72</v>
      </c>
      <c r="N11" s="11" t="s">
        <v>72</v>
      </c>
      <c r="O11" s="11" t="s">
        <v>72</v>
      </c>
      <c r="P11" s="11" t="s">
        <v>72</v>
      </c>
      <c r="Q11" s="11" t="s">
        <v>72</v>
      </c>
      <c r="R11" s="11" t="s">
        <v>72</v>
      </c>
      <c r="S11" s="11" t="s">
        <v>72</v>
      </c>
      <c r="T11" s="11" t="s">
        <v>72</v>
      </c>
      <c r="U11" s="12" t="s">
        <v>80</v>
      </c>
      <c r="V11" s="11" t="s">
        <v>72</v>
      </c>
      <c r="W11" s="11" t="s">
        <v>72</v>
      </c>
      <c r="X11" s="11" t="s">
        <v>72</v>
      </c>
      <c r="Y11" s="11" t="s">
        <v>72</v>
      </c>
      <c r="Z11" s="11" t="s">
        <v>72</v>
      </c>
      <c r="AA11" s="11" t="s">
        <v>72</v>
      </c>
      <c r="AB11" s="11" t="s">
        <v>72</v>
      </c>
      <c r="AC11" s="12" t="s">
        <v>80</v>
      </c>
      <c r="AD11" s="11" t="s">
        <v>72</v>
      </c>
      <c r="AE11" s="11" t="s">
        <v>72</v>
      </c>
      <c r="AF11" s="11" t="s">
        <v>72</v>
      </c>
      <c r="AG11" s="11" t="s">
        <v>72</v>
      </c>
      <c r="AH11" s="11" t="s">
        <v>72</v>
      </c>
      <c r="AI11" s="11" t="s">
        <v>72</v>
      </c>
      <c r="AJ11" s="11">
        <f t="shared" si="10"/>
        <v>27</v>
      </c>
      <c r="AK11" s="11">
        <f t="shared" si="11"/>
        <v>0</v>
      </c>
      <c r="AL11" s="11">
        <f t="shared" si="12"/>
        <v>0</v>
      </c>
      <c r="AM11" s="11">
        <f t="shared" si="13"/>
        <v>0</v>
      </c>
      <c r="AN11" s="11">
        <f t="shared" si="14"/>
        <v>0</v>
      </c>
      <c r="AO11" s="11">
        <f t="shared" si="15"/>
        <v>0</v>
      </c>
      <c r="AP11" s="11">
        <f t="shared" si="16"/>
        <v>0</v>
      </c>
      <c r="AQ11" s="11">
        <f t="shared" si="17"/>
        <v>0</v>
      </c>
      <c r="AR11" s="11">
        <f t="shared" si="18"/>
        <v>4</v>
      </c>
      <c r="AS11" s="11">
        <f t="shared" si="19"/>
        <v>0</v>
      </c>
    </row>
    <row r="12" spans="1:45" s="6" customFormat="1">
      <c r="A12" s="9">
        <v>5</v>
      </c>
      <c r="B12" s="10" t="s">
        <v>125</v>
      </c>
      <c r="C12" s="10" t="s">
        <v>126</v>
      </c>
      <c r="D12" s="11">
        <v>26</v>
      </c>
      <c r="E12" s="11" t="s">
        <v>72</v>
      </c>
      <c r="F12" s="11" t="s">
        <v>72</v>
      </c>
      <c r="G12" s="11" t="s">
        <v>72</v>
      </c>
      <c r="H12" s="11" t="s">
        <v>72</v>
      </c>
      <c r="I12" s="12" t="s">
        <v>80</v>
      </c>
      <c r="J12" s="11" t="s">
        <v>72</v>
      </c>
      <c r="K12" s="11" t="s">
        <v>72</v>
      </c>
      <c r="L12" s="16" t="s">
        <v>76</v>
      </c>
      <c r="M12" s="16" t="s">
        <v>76</v>
      </c>
      <c r="N12" s="16" t="s">
        <v>76</v>
      </c>
      <c r="O12" s="11" t="s">
        <v>72</v>
      </c>
      <c r="P12" s="11" t="s">
        <v>72</v>
      </c>
      <c r="Q12" s="11" t="s">
        <v>72</v>
      </c>
      <c r="R12" s="11" t="s">
        <v>72</v>
      </c>
      <c r="S12" s="12" t="s">
        <v>80</v>
      </c>
      <c r="T12" s="11" t="s">
        <v>72</v>
      </c>
      <c r="U12" s="11" t="s">
        <v>72</v>
      </c>
      <c r="V12" s="11" t="s">
        <v>72</v>
      </c>
      <c r="W12" s="11" t="s">
        <v>72</v>
      </c>
      <c r="X12" s="11" t="s">
        <v>72</v>
      </c>
      <c r="Y12" s="11" t="s">
        <v>72</v>
      </c>
      <c r="Z12" s="12" t="s">
        <v>80</v>
      </c>
      <c r="AA12" s="11" t="s">
        <v>72</v>
      </c>
      <c r="AB12" s="11" t="s">
        <v>72</v>
      </c>
      <c r="AC12" s="11" t="s">
        <v>72</v>
      </c>
      <c r="AD12" s="11" t="s">
        <v>72</v>
      </c>
      <c r="AE12" s="11" t="s">
        <v>72</v>
      </c>
      <c r="AF12" s="11" t="s">
        <v>72</v>
      </c>
      <c r="AG12" s="11" t="s">
        <v>72</v>
      </c>
      <c r="AH12" s="11" t="s">
        <v>72</v>
      </c>
      <c r="AI12" s="12" t="s">
        <v>80</v>
      </c>
      <c r="AJ12" s="11">
        <f t="shared" si="10"/>
        <v>24</v>
      </c>
      <c r="AK12" s="11">
        <f t="shared" si="11"/>
        <v>0</v>
      </c>
      <c r="AL12" s="11">
        <f t="shared" si="12"/>
        <v>0</v>
      </c>
      <c r="AM12" s="11">
        <f t="shared" si="13"/>
        <v>0</v>
      </c>
      <c r="AN12" s="11">
        <f t="shared" si="14"/>
        <v>3</v>
      </c>
      <c r="AO12" s="11">
        <f t="shared" si="15"/>
        <v>0</v>
      </c>
      <c r="AP12" s="11">
        <f t="shared" si="16"/>
        <v>0</v>
      </c>
      <c r="AQ12" s="11">
        <f t="shared" si="17"/>
        <v>0</v>
      </c>
      <c r="AR12" s="11">
        <f t="shared" si="18"/>
        <v>4</v>
      </c>
      <c r="AS12" s="11">
        <f t="shared" si="19"/>
        <v>0</v>
      </c>
    </row>
    <row r="13" spans="1:45" s="6" customFormat="1">
      <c r="A13" s="9">
        <v>6</v>
      </c>
      <c r="B13" s="10" t="s">
        <v>129</v>
      </c>
      <c r="C13" s="10" t="s">
        <v>126</v>
      </c>
      <c r="D13" s="11">
        <v>26</v>
      </c>
      <c r="E13" s="11" t="s">
        <v>72</v>
      </c>
      <c r="F13" s="11" t="s">
        <v>72</v>
      </c>
      <c r="G13" s="15" t="s">
        <v>73</v>
      </c>
      <c r="H13" s="12" t="s">
        <v>80</v>
      </c>
      <c r="I13" s="11" t="s">
        <v>72</v>
      </c>
      <c r="J13" s="19" t="s">
        <v>75</v>
      </c>
      <c r="K13" s="11" t="s">
        <v>72</v>
      </c>
      <c r="L13" s="11" t="s">
        <v>72</v>
      </c>
      <c r="M13" s="11" t="s">
        <v>72</v>
      </c>
      <c r="N13" s="11" t="s">
        <v>72</v>
      </c>
      <c r="O13" s="12" t="s">
        <v>80</v>
      </c>
      <c r="P13" s="15" t="s">
        <v>73</v>
      </c>
      <c r="Q13" s="15" t="s">
        <v>73</v>
      </c>
      <c r="R13" s="11" t="s">
        <v>72</v>
      </c>
      <c r="S13" s="11" t="s">
        <v>72</v>
      </c>
      <c r="T13" s="11" t="s">
        <v>72</v>
      </c>
      <c r="U13" s="11" t="s">
        <v>72</v>
      </c>
      <c r="V13" s="12" t="s">
        <v>80</v>
      </c>
      <c r="W13" s="11" t="s">
        <v>72</v>
      </c>
      <c r="X13" s="11" t="s">
        <v>72</v>
      </c>
      <c r="Y13" s="11" t="s">
        <v>72</v>
      </c>
      <c r="Z13" s="11" t="s">
        <v>72</v>
      </c>
      <c r="AA13" s="11" t="s">
        <v>72</v>
      </c>
      <c r="AB13" s="11" t="s">
        <v>72</v>
      </c>
      <c r="AC13" s="12" t="s">
        <v>80</v>
      </c>
      <c r="AD13" s="13" t="s">
        <v>74</v>
      </c>
      <c r="AE13" s="11" t="s">
        <v>72</v>
      </c>
      <c r="AF13" s="11" t="s">
        <v>72</v>
      </c>
      <c r="AG13" s="15" t="s">
        <v>73</v>
      </c>
      <c r="AH13" s="11" t="s">
        <v>72</v>
      </c>
      <c r="AI13" s="11" t="s">
        <v>72</v>
      </c>
      <c r="AJ13" s="11">
        <f t="shared" si="10"/>
        <v>21</v>
      </c>
      <c r="AK13" s="11">
        <f t="shared" si="11"/>
        <v>4</v>
      </c>
      <c r="AL13" s="11">
        <f t="shared" si="12"/>
        <v>1</v>
      </c>
      <c r="AM13" s="11">
        <f t="shared" si="13"/>
        <v>1</v>
      </c>
      <c r="AN13" s="11">
        <f t="shared" si="14"/>
        <v>0</v>
      </c>
      <c r="AO13" s="11">
        <f t="shared" si="15"/>
        <v>0</v>
      </c>
      <c r="AP13" s="11">
        <f t="shared" si="16"/>
        <v>0</v>
      </c>
      <c r="AQ13" s="11">
        <f t="shared" si="17"/>
        <v>0</v>
      </c>
      <c r="AR13" s="11">
        <f t="shared" si="18"/>
        <v>4</v>
      </c>
      <c r="AS13" s="11">
        <f t="shared" si="19"/>
        <v>0</v>
      </c>
    </row>
    <row r="14" spans="1:45" s="6" customFormat="1">
      <c r="A14" s="9">
        <v>7</v>
      </c>
      <c r="B14" s="10" t="s">
        <v>132</v>
      </c>
      <c r="C14" s="10" t="s">
        <v>126</v>
      </c>
      <c r="D14" s="11">
        <v>26</v>
      </c>
      <c r="E14" s="11" t="s">
        <v>72</v>
      </c>
      <c r="F14" s="11" t="s">
        <v>72</v>
      </c>
      <c r="G14" s="12" t="s">
        <v>80</v>
      </c>
      <c r="H14" s="11" t="s">
        <v>72</v>
      </c>
      <c r="I14" s="11" t="s">
        <v>72</v>
      </c>
      <c r="J14" s="11" t="s">
        <v>72</v>
      </c>
      <c r="K14" s="11" t="s">
        <v>72</v>
      </c>
      <c r="L14" s="11" t="s">
        <v>72</v>
      </c>
      <c r="M14" s="11" t="s">
        <v>72</v>
      </c>
      <c r="N14" s="12" t="s">
        <v>80</v>
      </c>
      <c r="O14" s="11" t="s">
        <v>72</v>
      </c>
      <c r="P14" s="11" t="s">
        <v>72</v>
      </c>
      <c r="Q14" s="19" t="s">
        <v>75</v>
      </c>
      <c r="R14" s="11" t="s">
        <v>72</v>
      </c>
      <c r="S14" s="11" t="s">
        <v>72</v>
      </c>
      <c r="T14" s="11" t="s">
        <v>72</v>
      </c>
      <c r="U14" s="12" t="s">
        <v>80</v>
      </c>
      <c r="V14" s="11" t="s">
        <v>72</v>
      </c>
      <c r="W14" s="11" t="s">
        <v>72</v>
      </c>
      <c r="X14" s="11" t="s">
        <v>72</v>
      </c>
      <c r="Y14" s="11" t="s">
        <v>72</v>
      </c>
      <c r="Z14" s="11" t="s">
        <v>72</v>
      </c>
      <c r="AA14" s="11" t="s">
        <v>72</v>
      </c>
      <c r="AB14" s="12" t="s">
        <v>80</v>
      </c>
      <c r="AC14" s="11" t="s">
        <v>72</v>
      </c>
      <c r="AD14" s="11" t="s">
        <v>72</v>
      </c>
      <c r="AE14" s="11" t="s">
        <v>72</v>
      </c>
      <c r="AF14" s="11" t="s">
        <v>72</v>
      </c>
      <c r="AG14" s="11" t="s">
        <v>72</v>
      </c>
      <c r="AH14" s="11" t="s">
        <v>72</v>
      </c>
      <c r="AI14" s="11" t="s">
        <v>72</v>
      </c>
      <c r="AJ14" s="11">
        <f t="shared" si="10"/>
        <v>26</v>
      </c>
      <c r="AK14" s="11">
        <f t="shared" si="11"/>
        <v>0</v>
      </c>
      <c r="AL14" s="11">
        <f t="shared" si="12"/>
        <v>0</v>
      </c>
      <c r="AM14" s="11">
        <f t="shared" si="13"/>
        <v>1</v>
      </c>
      <c r="AN14" s="11">
        <f t="shared" si="14"/>
        <v>0</v>
      </c>
      <c r="AO14" s="11">
        <f t="shared" si="15"/>
        <v>0</v>
      </c>
      <c r="AP14" s="11">
        <f t="shared" si="16"/>
        <v>0</v>
      </c>
      <c r="AQ14" s="11">
        <f t="shared" si="17"/>
        <v>0</v>
      </c>
      <c r="AR14" s="11">
        <f t="shared" si="18"/>
        <v>4</v>
      </c>
      <c r="AS14" s="11">
        <f t="shared" si="19"/>
        <v>0</v>
      </c>
    </row>
    <row r="15" spans="1:45" s="6" customFormat="1">
      <c r="A15" s="9">
        <v>8</v>
      </c>
      <c r="B15" s="10" t="s">
        <v>127</v>
      </c>
      <c r="C15" s="10" t="s">
        <v>126</v>
      </c>
      <c r="D15" s="11">
        <v>26</v>
      </c>
      <c r="E15" s="11" t="s">
        <v>72</v>
      </c>
      <c r="F15" s="11" t="s">
        <v>72</v>
      </c>
      <c r="G15" s="11" t="s">
        <v>72</v>
      </c>
      <c r="H15" s="12" t="s">
        <v>80</v>
      </c>
      <c r="I15" s="11" t="s">
        <v>72</v>
      </c>
      <c r="J15" s="11" t="s">
        <v>72</v>
      </c>
      <c r="K15" s="12" t="s">
        <v>80</v>
      </c>
      <c r="L15" s="11" t="s">
        <v>72</v>
      </c>
      <c r="M15" s="11" t="s">
        <v>72</v>
      </c>
      <c r="N15" s="11" t="s">
        <v>72</v>
      </c>
      <c r="O15" s="11" t="s">
        <v>72</v>
      </c>
      <c r="P15" s="15" t="s">
        <v>73</v>
      </c>
      <c r="Q15" s="15" t="s">
        <v>73</v>
      </c>
      <c r="R15" s="11" t="s">
        <v>72</v>
      </c>
      <c r="S15" s="19" t="s">
        <v>75</v>
      </c>
      <c r="T15" s="11" t="s">
        <v>72</v>
      </c>
      <c r="U15" s="11" t="s">
        <v>72</v>
      </c>
      <c r="V15" s="12" t="s">
        <v>80</v>
      </c>
      <c r="W15" s="11" t="s">
        <v>72</v>
      </c>
      <c r="X15" s="11" t="s">
        <v>72</v>
      </c>
      <c r="Y15" s="11" t="s">
        <v>72</v>
      </c>
      <c r="Z15" s="11" t="s">
        <v>72</v>
      </c>
      <c r="AA15" s="19" t="s">
        <v>75</v>
      </c>
      <c r="AB15" s="11" t="s">
        <v>72</v>
      </c>
      <c r="AC15" s="12" t="s">
        <v>80</v>
      </c>
      <c r="AD15" s="11" t="s">
        <v>72</v>
      </c>
      <c r="AE15" s="11" t="s">
        <v>72</v>
      </c>
      <c r="AF15" s="11" t="s">
        <v>72</v>
      </c>
      <c r="AG15" s="15" t="s">
        <v>73</v>
      </c>
      <c r="AH15" s="11" t="s">
        <v>72</v>
      </c>
      <c r="AI15" s="11" t="s">
        <v>72</v>
      </c>
      <c r="AJ15" s="11">
        <f t="shared" ref="AJ15:AJ16" si="20">COUNTIF(E15:AI15,"H")</f>
        <v>22</v>
      </c>
      <c r="AK15" s="11">
        <f t="shared" ref="AK15:AK16" si="21">COUNTIF(E15:AI15,"T")</f>
        <v>3</v>
      </c>
      <c r="AL15" s="11">
        <f t="shared" ref="AL15:AL16" si="22">COUNTIF(E15:AI15,"I")</f>
        <v>0</v>
      </c>
      <c r="AM15" s="11">
        <f t="shared" ref="AM15:AM16" si="23">COUNTIF(E15:AI15,"SBASK")</f>
        <v>2</v>
      </c>
      <c r="AN15" s="11">
        <f t="shared" ref="AN15:AN16" si="24">COUNTIF(E15:AI15,"SASK")</f>
        <v>0</v>
      </c>
      <c r="AO15" s="11">
        <f t="shared" ref="AO15:AO16" si="25">COUNTIF(E15:AI15,"TO")</f>
        <v>0</v>
      </c>
      <c r="AP15" s="11">
        <f t="shared" ref="AP15:AP16" si="26">COUNTIF(E15:AI15,"HO")</f>
        <v>0</v>
      </c>
      <c r="AQ15" s="11">
        <f t="shared" ref="AQ15:AQ16" si="27">COUNTIF(E15:AI15,"HLN")</f>
        <v>0</v>
      </c>
      <c r="AR15" s="11">
        <f t="shared" ref="AR15:AR16" si="28">COUNTIF(E15:AI15,"OFF")</f>
        <v>4</v>
      </c>
      <c r="AS15" s="11">
        <f t="shared" ref="AS15:AS16" si="29">COUNTIF(E15:AI15,"LN")</f>
        <v>0</v>
      </c>
    </row>
    <row r="16" spans="1:45" s="6" customFormat="1">
      <c r="A16" s="9">
        <v>9</v>
      </c>
      <c r="B16" s="10" t="s">
        <v>128</v>
      </c>
      <c r="C16" s="10" t="s">
        <v>126</v>
      </c>
      <c r="D16" s="11">
        <v>26</v>
      </c>
      <c r="E16" s="11" t="s">
        <v>72</v>
      </c>
      <c r="F16" s="19" t="s">
        <v>75</v>
      </c>
      <c r="G16" s="11" t="s">
        <v>72</v>
      </c>
      <c r="H16" s="12" t="s">
        <v>80</v>
      </c>
      <c r="I16" s="11" t="s">
        <v>72</v>
      </c>
      <c r="J16" s="11" t="s">
        <v>72</v>
      </c>
      <c r="K16" s="11" t="s">
        <v>72</v>
      </c>
      <c r="L16" s="11" t="s">
        <v>72</v>
      </c>
      <c r="M16" s="11" t="s">
        <v>72</v>
      </c>
      <c r="N16" s="11" t="s">
        <v>72</v>
      </c>
      <c r="O16" s="12" t="s">
        <v>80</v>
      </c>
      <c r="P16" s="19" t="s">
        <v>75</v>
      </c>
      <c r="Q16" s="11" t="s">
        <v>72</v>
      </c>
      <c r="R16" s="11" t="s">
        <v>72</v>
      </c>
      <c r="S16" s="11" t="s">
        <v>72</v>
      </c>
      <c r="T16" s="11" t="s">
        <v>72</v>
      </c>
      <c r="U16" s="11" t="s">
        <v>72</v>
      </c>
      <c r="V16" s="12" t="s">
        <v>80</v>
      </c>
      <c r="W16" s="11" t="s">
        <v>72</v>
      </c>
      <c r="X16" s="11" t="s">
        <v>72</v>
      </c>
      <c r="Y16" s="11" t="s">
        <v>72</v>
      </c>
      <c r="Z16" s="11" t="s">
        <v>72</v>
      </c>
      <c r="AA16" s="11" t="s">
        <v>72</v>
      </c>
      <c r="AB16" s="11" t="s">
        <v>72</v>
      </c>
      <c r="AC16" s="12" t="s">
        <v>80</v>
      </c>
      <c r="AD16" s="11" t="s">
        <v>72</v>
      </c>
      <c r="AE16" s="11" t="s">
        <v>72</v>
      </c>
      <c r="AF16" s="11" t="s">
        <v>72</v>
      </c>
      <c r="AG16" s="15" t="s">
        <v>73</v>
      </c>
      <c r="AH16" s="11" t="s">
        <v>72</v>
      </c>
      <c r="AI16" s="11" t="s">
        <v>72</v>
      </c>
      <c r="AJ16" s="11">
        <f t="shared" si="20"/>
        <v>24</v>
      </c>
      <c r="AK16" s="11">
        <f t="shared" si="21"/>
        <v>1</v>
      </c>
      <c r="AL16" s="11">
        <f t="shared" si="22"/>
        <v>0</v>
      </c>
      <c r="AM16" s="11">
        <f t="shared" si="23"/>
        <v>2</v>
      </c>
      <c r="AN16" s="11">
        <f t="shared" si="24"/>
        <v>0</v>
      </c>
      <c r="AO16" s="11">
        <f t="shared" si="25"/>
        <v>0</v>
      </c>
      <c r="AP16" s="11">
        <f t="shared" si="26"/>
        <v>0</v>
      </c>
      <c r="AQ16" s="11">
        <f t="shared" si="27"/>
        <v>0</v>
      </c>
      <c r="AR16" s="11">
        <f t="shared" si="28"/>
        <v>4</v>
      </c>
      <c r="AS16" s="11">
        <f t="shared" si="29"/>
        <v>0</v>
      </c>
    </row>
    <row r="17" spans="1:45" s="6" customFormat="1">
      <c r="A17" s="9">
        <v>10</v>
      </c>
      <c r="B17" s="10" t="s">
        <v>133</v>
      </c>
      <c r="C17" s="10" t="s">
        <v>126</v>
      </c>
      <c r="D17" s="11">
        <v>26</v>
      </c>
      <c r="E17" s="11" t="s">
        <v>72</v>
      </c>
      <c r="F17" s="12" t="s">
        <v>80</v>
      </c>
      <c r="G17" s="19" t="s">
        <v>75</v>
      </c>
      <c r="H17" s="11" t="s">
        <v>72</v>
      </c>
      <c r="I17" s="11" t="s">
        <v>72</v>
      </c>
      <c r="J17" s="11" t="s">
        <v>72</v>
      </c>
      <c r="K17" s="11" t="s">
        <v>72</v>
      </c>
      <c r="L17" s="11" t="s">
        <v>72</v>
      </c>
      <c r="M17" s="11" t="s">
        <v>72</v>
      </c>
      <c r="N17" s="11" t="s">
        <v>72</v>
      </c>
      <c r="O17" s="12" t="s">
        <v>80</v>
      </c>
      <c r="P17" s="15" t="s">
        <v>73</v>
      </c>
      <c r="Q17" s="11" t="s">
        <v>72</v>
      </c>
      <c r="R17" s="15" t="s">
        <v>73</v>
      </c>
      <c r="S17" s="11" t="s">
        <v>72</v>
      </c>
      <c r="T17" s="12" t="s">
        <v>80</v>
      </c>
      <c r="U17" s="11" t="s">
        <v>72</v>
      </c>
      <c r="V17" s="11" t="s">
        <v>72</v>
      </c>
      <c r="W17" s="13" t="s">
        <v>74</v>
      </c>
      <c r="X17" s="11" t="s">
        <v>72</v>
      </c>
      <c r="Y17" s="11" t="s">
        <v>72</v>
      </c>
      <c r="Z17" s="19" t="s">
        <v>75</v>
      </c>
      <c r="AA17" s="11" t="s">
        <v>72</v>
      </c>
      <c r="AB17" s="11" t="s">
        <v>72</v>
      </c>
      <c r="AC17" s="11" t="s">
        <v>72</v>
      </c>
      <c r="AD17" s="12" t="s">
        <v>80</v>
      </c>
      <c r="AE17" s="11" t="s">
        <v>72</v>
      </c>
      <c r="AF17" s="11" t="s">
        <v>72</v>
      </c>
      <c r="AG17" s="11" t="s">
        <v>72</v>
      </c>
      <c r="AH17" s="11" t="s">
        <v>72</v>
      </c>
      <c r="AI17" s="11" t="s">
        <v>72</v>
      </c>
      <c r="AJ17" s="11">
        <f t="shared" ref="AJ17:AJ31" si="30">COUNTIF(E17:AI17,"H")</f>
        <v>22</v>
      </c>
      <c r="AK17" s="11">
        <f t="shared" ref="AK17:AK40" si="31">COUNTIF(E17:AI17,"T")</f>
        <v>2</v>
      </c>
      <c r="AL17" s="11">
        <f t="shared" ref="AL17:AL40" si="32">COUNTIF(E17:AI17,"I")</f>
        <v>1</v>
      </c>
      <c r="AM17" s="11">
        <f t="shared" ref="AM17:AM40" si="33">COUNTIF(E17:AI17,"SBASK")</f>
        <v>2</v>
      </c>
      <c r="AN17" s="11">
        <f t="shared" ref="AN17:AN40" si="34">COUNTIF(E17:AI17,"SASK")</f>
        <v>0</v>
      </c>
      <c r="AO17" s="11">
        <f t="shared" ref="AO17:AO40" si="35">COUNTIF(E17:AI17,"TO")</f>
        <v>0</v>
      </c>
      <c r="AP17" s="11">
        <f t="shared" ref="AP17:AP40" si="36">COUNTIF(E17:AI17,"HO")</f>
        <v>0</v>
      </c>
      <c r="AQ17" s="11">
        <f t="shared" ref="AQ17:AQ40" si="37">COUNTIF(E17:AI17,"HLN")</f>
        <v>0</v>
      </c>
      <c r="AR17" s="11">
        <f t="shared" ref="AR17:AR40" si="38">COUNTIF(E17:AI17,"OFF")</f>
        <v>4</v>
      </c>
      <c r="AS17" s="11">
        <f t="shared" ref="AS17:AS40" si="39">COUNTIF(E17:AI17,"LN")</f>
        <v>0</v>
      </c>
    </row>
    <row r="18" spans="1:45" s="6" customFormat="1">
      <c r="A18" s="9">
        <v>11</v>
      </c>
      <c r="B18" s="10" t="s">
        <v>131</v>
      </c>
      <c r="C18" s="10" t="s">
        <v>126</v>
      </c>
      <c r="D18" s="11">
        <v>26</v>
      </c>
      <c r="E18" s="11" t="s">
        <v>72</v>
      </c>
      <c r="F18" s="13" t="s">
        <v>74</v>
      </c>
      <c r="G18" s="13" t="s">
        <v>74</v>
      </c>
      <c r="H18" s="12" t="s">
        <v>80</v>
      </c>
      <c r="I18" s="11" t="s">
        <v>72</v>
      </c>
      <c r="J18" s="11" t="s">
        <v>72</v>
      </c>
      <c r="K18" s="11" t="s">
        <v>72</v>
      </c>
      <c r="L18" s="11" t="s">
        <v>72</v>
      </c>
      <c r="M18" s="12" t="s">
        <v>80</v>
      </c>
      <c r="N18" s="11" t="s">
        <v>72</v>
      </c>
      <c r="O18" s="11" t="s">
        <v>72</v>
      </c>
      <c r="P18" s="15" t="s">
        <v>73</v>
      </c>
      <c r="Q18" s="11" t="s">
        <v>72</v>
      </c>
      <c r="R18" s="12" t="s">
        <v>80</v>
      </c>
      <c r="S18" s="11" t="s">
        <v>72</v>
      </c>
      <c r="T18" s="11" t="s">
        <v>72</v>
      </c>
      <c r="U18" s="11" t="s">
        <v>72</v>
      </c>
      <c r="V18" s="11" t="s">
        <v>72</v>
      </c>
      <c r="W18" s="11" t="s">
        <v>72</v>
      </c>
      <c r="X18" s="11" t="s">
        <v>72</v>
      </c>
      <c r="Y18" s="15" t="s">
        <v>73</v>
      </c>
      <c r="Z18" s="13" t="s">
        <v>74</v>
      </c>
      <c r="AA18" s="11" t="s">
        <v>72</v>
      </c>
      <c r="AB18" s="11" t="s">
        <v>72</v>
      </c>
      <c r="AC18" s="12" t="s">
        <v>80</v>
      </c>
      <c r="AD18" s="11" t="s">
        <v>72</v>
      </c>
      <c r="AE18" s="11" t="s">
        <v>72</v>
      </c>
      <c r="AF18" s="11" t="s">
        <v>72</v>
      </c>
      <c r="AG18" s="11" t="s">
        <v>72</v>
      </c>
      <c r="AH18" s="11" t="s">
        <v>72</v>
      </c>
      <c r="AI18" s="11" t="s">
        <v>72</v>
      </c>
      <c r="AJ18" s="11">
        <f t="shared" si="30"/>
        <v>22</v>
      </c>
      <c r="AK18" s="11">
        <f t="shared" si="31"/>
        <v>2</v>
      </c>
      <c r="AL18" s="11">
        <f t="shared" si="32"/>
        <v>3</v>
      </c>
      <c r="AM18" s="11">
        <f t="shared" si="33"/>
        <v>0</v>
      </c>
      <c r="AN18" s="11">
        <f t="shared" si="34"/>
        <v>0</v>
      </c>
      <c r="AO18" s="11">
        <f t="shared" si="35"/>
        <v>0</v>
      </c>
      <c r="AP18" s="11">
        <f t="shared" si="36"/>
        <v>0</v>
      </c>
      <c r="AQ18" s="11">
        <f t="shared" si="37"/>
        <v>0</v>
      </c>
      <c r="AR18" s="11">
        <f t="shared" si="38"/>
        <v>4</v>
      </c>
      <c r="AS18" s="11">
        <f t="shared" si="39"/>
        <v>0</v>
      </c>
    </row>
    <row r="19" spans="1:45" s="6" customFormat="1">
      <c r="A19" s="9">
        <v>12</v>
      </c>
      <c r="B19" s="10" t="s">
        <v>130</v>
      </c>
      <c r="C19" s="10" t="s">
        <v>126</v>
      </c>
      <c r="D19" s="11">
        <v>26</v>
      </c>
      <c r="E19" s="12" t="s">
        <v>80</v>
      </c>
      <c r="F19" s="11" t="s">
        <v>72</v>
      </c>
      <c r="G19" s="11" t="s">
        <v>72</v>
      </c>
      <c r="H19" s="11" t="s">
        <v>72</v>
      </c>
      <c r="I19" s="11" t="s">
        <v>72</v>
      </c>
      <c r="J19" s="11" t="s">
        <v>72</v>
      </c>
      <c r="K19" s="11" t="s">
        <v>72</v>
      </c>
      <c r="L19" s="12" t="s">
        <v>80</v>
      </c>
      <c r="M19" s="11" t="s">
        <v>72</v>
      </c>
      <c r="N19" s="11" t="s">
        <v>72</v>
      </c>
      <c r="O19" s="11" t="s">
        <v>72</v>
      </c>
      <c r="P19" s="11" t="s">
        <v>72</v>
      </c>
      <c r="Q19" s="11" t="s">
        <v>72</v>
      </c>
      <c r="R19" s="11" t="s">
        <v>72</v>
      </c>
      <c r="S19" s="11" t="s">
        <v>72</v>
      </c>
      <c r="T19" s="11" t="s">
        <v>72</v>
      </c>
      <c r="U19" s="11" t="s">
        <v>72</v>
      </c>
      <c r="V19" s="12" t="s">
        <v>80</v>
      </c>
      <c r="W19" s="19" t="s">
        <v>75</v>
      </c>
      <c r="X19" s="11" t="s">
        <v>72</v>
      </c>
      <c r="Y19" s="11" t="s">
        <v>72</v>
      </c>
      <c r="Z19" s="11" t="s">
        <v>72</v>
      </c>
      <c r="AA19" s="11" t="s">
        <v>72</v>
      </c>
      <c r="AB19" s="12" t="s">
        <v>80</v>
      </c>
      <c r="AC19" s="11" t="s">
        <v>72</v>
      </c>
      <c r="AD19" s="11" t="s">
        <v>72</v>
      </c>
      <c r="AE19" s="11" t="s">
        <v>72</v>
      </c>
      <c r="AF19" s="11" t="s">
        <v>72</v>
      </c>
      <c r="AG19" s="11" t="s">
        <v>72</v>
      </c>
      <c r="AH19" s="11" t="s">
        <v>72</v>
      </c>
      <c r="AI19" s="11" t="s">
        <v>72</v>
      </c>
      <c r="AJ19" s="11">
        <f t="shared" si="30"/>
        <v>26</v>
      </c>
      <c r="AK19" s="11">
        <f t="shared" si="31"/>
        <v>0</v>
      </c>
      <c r="AL19" s="11">
        <f t="shared" si="32"/>
        <v>0</v>
      </c>
      <c r="AM19" s="11">
        <f t="shared" si="33"/>
        <v>1</v>
      </c>
      <c r="AN19" s="11">
        <f t="shared" si="34"/>
        <v>0</v>
      </c>
      <c r="AO19" s="11">
        <f t="shared" si="35"/>
        <v>0</v>
      </c>
      <c r="AP19" s="11">
        <f t="shared" si="36"/>
        <v>0</v>
      </c>
      <c r="AQ19" s="11">
        <f t="shared" si="37"/>
        <v>0</v>
      </c>
      <c r="AR19" s="11">
        <f t="shared" si="38"/>
        <v>4</v>
      </c>
      <c r="AS19" s="11">
        <f t="shared" si="39"/>
        <v>0</v>
      </c>
    </row>
    <row r="20" spans="1:45" s="6" customFormat="1">
      <c r="A20" s="9">
        <v>13</v>
      </c>
      <c r="B20" s="10" t="s">
        <v>100</v>
      </c>
      <c r="C20" s="10" t="s">
        <v>92</v>
      </c>
      <c r="D20" s="11">
        <v>22</v>
      </c>
      <c r="E20" s="11" t="s">
        <v>72</v>
      </c>
      <c r="F20" s="11" t="s">
        <v>72</v>
      </c>
      <c r="G20" s="12" t="s">
        <v>78</v>
      </c>
      <c r="H20" s="12" t="s">
        <v>80</v>
      </c>
      <c r="I20" s="11" t="s">
        <v>72</v>
      </c>
      <c r="J20" s="11" t="s">
        <v>72</v>
      </c>
      <c r="K20" s="11" t="s">
        <v>72</v>
      </c>
      <c r="L20" s="11" t="s">
        <v>72</v>
      </c>
      <c r="M20" s="11" t="s">
        <v>72</v>
      </c>
      <c r="N20" s="12" t="s">
        <v>78</v>
      </c>
      <c r="O20" s="12" t="s">
        <v>80</v>
      </c>
      <c r="P20" s="11" t="s">
        <v>72</v>
      </c>
      <c r="Q20" s="11" t="s">
        <v>72</v>
      </c>
      <c r="R20" s="11" t="s">
        <v>72</v>
      </c>
      <c r="S20" s="11" t="s">
        <v>72</v>
      </c>
      <c r="T20" s="11" t="s">
        <v>72</v>
      </c>
      <c r="U20" s="14" t="s">
        <v>81</v>
      </c>
      <c r="V20" s="12" t="s">
        <v>80</v>
      </c>
      <c r="W20" s="11" t="s">
        <v>72</v>
      </c>
      <c r="X20" s="11" t="s">
        <v>72</v>
      </c>
      <c r="Y20" s="11" t="s">
        <v>72</v>
      </c>
      <c r="Z20" s="11" t="s">
        <v>72</v>
      </c>
      <c r="AA20" s="11" t="s">
        <v>72</v>
      </c>
      <c r="AB20" s="12" t="s">
        <v>78</v>
      </c>
      <c r="AC20" s="12" t="s">
        <v>80</v>
      </c>
      <c r="AD20" s="11" t="s">
        <v>72</v>
      </c>
      <c r="AE20" s="11" t="s">
        <v>72</v>
      </c>
      <c r="AF20" s="11" t="s">
        <v>72</v>
      </c>
      <c r="AG20" s="11" t="s">
        <v>72</v>
      </c>
      <c r="AH20" s="14" t="s">
        <v>79</v>
      </c>
      <c r="AI20" s="12" t="s">
        <v>80</v>
      </c>
      <c r="AJ20" s="11">
        <f t="shared" si="30"/>
        <v>21</v>
      </c>
      <c r="AK20" s="11">
        <f t="shared" si="31"/>
        <v>0</v>
      </c>
      <c r="AL20" s="11">
        <f t="shared" si="32"/>
        <v>0</v>
      </c>
      <c r="AM20" s="11">
        <f t="shared" si="33"/>
        <v>0</v>
      </c>
      <c r="AN20" s="11">
        <f t="shared" si="34"/>
        <v>0</v>
      </c>
      <c r="AO20" s="11">
        <f t="shared" si="35"/>
        <v>0</v>
      </c>
      <c r="AP20" s="11">
        <f t="shared" si="36"/>
        <v>3</v>
      </c>
      <c r="AQ20" s="11">
        <f t="shared" si="37"/>
        <v>1</v>
      </c>
      <c r="AR20" s="11">
        <f t="shared" si="38"/>
        <v>5</v>
      </c>
      <c r="AS20" s="11">
        <f t="shared" si="39"/>
        <v>1</v>
      </c>
    </row>
    <row r="21" spans="1:45" s="6" customFormat="1">
      <c r="A21" s="9">
        <v>14</v>
      </c>
      <c r="B21" s="10" t="s">
        <v>103</v>
      </c>
      <c r="C21" s="10" t="s">
        <v>98</v>
      </c>
      <c r="D21" s="11">
        <v>26</v>
      </c>
      <c r="E21" s="11" t="s">
        <v>72</v>
      </c>
      <c r="F21" s="11" t="s">
        <v>72</v>
      </c>
      <c r="G21" s="11" t="s">
        <v>72</v>
      </c>
      <c r="H21" s="12" t="s">
        <v>80</v>
      </c>
      <c r="I21" s="11" t="s">
        <v>72</v>
      </c>
      <c r="J21" s="11" t="s">
        <v>72</v>
      </c>
      <c r="K21" s="11" t="s">
        <v>72</v>
      </c>
      <c r="L21" s="11" t="s">
        <v>72</v>
      </c>
      <c r="M21" s="11" t="s">
        <v>72</v>
      </c>
      <c r="N21" s="11" t="s">
        <v>72</v>
      </c>
      <c r="O21" s="12" t="s">
        <v>80</v>
      </c>
      <c r="P21" s="11" t="s">
        <v>72</v>
      </c>
      <c r="Q21" s="11" t="s">
        <v>72</v>
      </c>
      <c r="R21" s="11" t="s">
        <v>72</v>
      </c>
      <c r="S21" s="11" t="s">
        <v>72</v>
      </c>
      <c r="T21" s="11" t="s">
        <v>72</v>
      </c>
      <c r="U21" s="11" t="s">
        <v>72</v>
      </c>
      <c r="V21" s="12" t="s">
        <v>80</v>
      </c>
      <c r="W21" s="11" t="s">
        <v>72</v>
      </c>
      <c r="X21" s="11" t="s">
        <v>72</v>
      </c>
      <c r="Y21" s="11" t="s">
        <v>72</v>
      </c>
      <c r="Z21" s="11" t="s">
        <v>72</v>
      </c>
      <c r="AA21" s="11" t="s">
        <v>72</v>
      </c>
      <c r="AB21" s="11" t="s">
        <v>72</v>
      </c>
      <c r="AC21" s="12" t="s">
        <v>80</v>
      </c>
      <c r="AD21" s="11" t="s">
        <v>72</v>
      </c>
      <c r="AE21" s="11" t="s">
        <v>72</v>
      </c>
      <c r="AF21" s="11" t="s">
        <v>72</v>
      </c>
      <c r="AG21" s="11" t="s">
        <v>72</v>
      </c>
      <c r="AH21" s="11" t="s">
        <v>72</v>
      </c>
      <c r="AI21" s="11" t="s">
        <v>72</v>
      </c>
      <c r="AJ21" s="11">
        <f t="shared" si="30"/>
        <v>27</v>
      </c>
      <c r="AK21" s="11">
        <f t="shared" si="31"/>
        <v>0</v>
      </c>
      <c r="AL21" s="11">
        <f t="shared" si="32"/>
        <v>0</v>
      </c>
      <c r="AM21" s="11">
        <f t="shared" si="33"/>
        <v>0</v>
      </c>
      <c r="AN21" s="11">
        <f t="shared" si="34"/>
        <v>0</v>
      </c>
      <c r="AO21" s="11">
        <f t="shared" si="35"/>
        <v>0</v>
      </c>
      <c r="AP21" s="11">
        <f t="shared" si="36"/>
        <v>0</v>
      </c>
      <c r="AQ21" s="11">
        <f t="shared" si="37"/>
        <v>0</v>
      </c>
      <c r="AR21" s="11">
        <f t="shared" si="38"/>
        <v>4</v>
      </c>
      <c r="AS21" s="11">
        <f t="shared" si="39"/>
        <v>0</v>
      </c>
    </row>
    <row r="22" spans="1:45" s="6" customFormat="1">
      <c r="A22" s="9">
        <v>15</v>
      </c>
      <c r="B22" s="10" t="s">
        <v>135</v>
      </c>
      <c r="C22" s="10" t="s">
        <v>126</v>
      </c>
      <c r="D22" s="11">
        <v>26</v>
      </c>
      <c r="E22" s="11" t="s">
        <v>72</v>
      </c>
      <c r="F22" s="11" t="s">
        <v>72</v>
      </c>
      <c r="G22" s="11" t="s">
        <v>72</v>
      </c>
      <c r="H22" s="12" t="s">
        <v>80</v>
      </c>
      <c r="I22" s="11" t="s">
        <v>72</v>
      </c>
      <c r="J22" s="11" t="s">
        <v>72</v>
      </c>
      <c r="K22" s="11" t="s">
        <v>72</v>
      </c>
      <c r="L22" s="11" t="s">
        <v>72</v>
      </c>
      <c r="M22" s="11" t="s">
        <v>72</v>
      </c>
      <c r="N22" s="11" t="s">
        <v>72</v>
      </c>
      <c r="O22" s="12" t="s">
        <v>80</v>
      </c>
      <c r="P22" s="11" t="s">
        <v>72</v>
      </c>
      <c r="Q22" s="11" t="s">
        <v>72</v>
      </c>
      <c r="R22" s="11" t="s">
        <v>72</v>
      </c>
      <c r="S22" s="11" t="s">
        <v>72</v>
      </c>
      <c r="T22" s="11" t="s">
        <v>72</v>
      </c>
      <c r="U22" s="11" t="s">
        <v>72</v>
      </c>
      <c r="V22" s="12" t="s">
        <v>80</v>
      </c>
      <c r="W22" s="11" t="s">
        <v>72</v>
      </c>
      <c r="X22" s="11" t="s">
        <v>72</v>
      </c>
      <c r="Y22" s="11" t="s">
        <v>72</v>
      </c>
      <c r="Z22" s="11" t="s">
        <v>72</v>
      </c>
      <c r="AA22" s="11" t="s">
        <v>72</v>
      </c>
      <c r="AB22" s="11" t="s">
        <v>72</v>
      </c>
      <c r="AC22" s="11" t="s">
        <v>72</v>
      </c>
      <c r="AD22" s="11" t="s">
        <v>72</v>
      </c>
      <c r="AE22" s="11" t="s">
        <v>72</v>
      </c>
      <c r="AF22" s="11" t="s">
        <v>72</v>
      </c>
      <c r="AG22" s="11" t="s">
        <v>72</v>
      </c>
      <c r="AH22" s="12" t="s">
        <v>80</v>
      </c>
      <c r="AI22" s="11" t="s">
        <v>72</v>
      </c>
      <c r="AJ22" s="11">
        <f t="shared" si="30"/>
        <v>27</v>
      </c>
      <c r="AK22" s="11">
        <f t="shared" si="31"/>
        <v>0</v>
      </c>
      <c r="AL22" s="11">
        <f t="shared" si="32"/>
        <v>0</v>
      </c>
      <c r="AM22" s="11">
        <f t="shared" si="33"/>
        <v>0</v>
      </c>
      <c r="AN22" s="11">
        <f t="shared" si="34"/>
        <v>0</v>
      </c>
      <c r="AO22" s="11">
        <f t="shared" si="35"/>
        <v>0</v>
      </c>
      <c r="AP22" s="11">
        <f t="shared" si="36"/>
        <v>0</v>
      </c>
      <c r="AQ22" s="11">
        <f t="shared" si="37"/>
        <v>0</v>
      </c>
      <c r="AR22" s="11">
        <f t="shared" si="38"/>
        <v>4</v>
      </c>
      <c r="AS22" s="11">
        <f t="shared" si="39"/>
        <v>0</v>
      </c>
    </row>
    <row r="23" spans="1:45" s="6" customFormat="1">
      <c r="A23" s="9">
        <v>16</v>
      </c>
      <c r="B23" s="10" t="s">
        <v>140</v>
      </c>
      <c r="C23" s="10" t="s">
        <v>126</v>
      </c>
      <c r="D23" s="11">
        <v>26</v>
      </c>
      <c r="E23" s="11" t="s">
        <v>72</v>
      </c>
      <c r="F23" s="11" t="s">
        <v>72</v>
      </c>
      <c r="G23" s="11" t="s">
        <v>72</v>
      </c>
      <c r="H23" s="12" t="s">
        <v>80</v>
      </c>
      <c r="I23" s="11" t="s">
        <v>72</v>
      </c>
      <c r="J23" s="11" t="s">
        <v>72</v>
      </c>
      <c r="K23" s="11" t="s">
        <v>72</v>
      </c>
      <c r="L23" s="11" t="s">
        <v>72</v>
      </c>
      <c r="M23" s="11" t="s">
        <v>72</v>
      </c>
      <c r="N23" s="11" t="s">
        <v>72</v>
      </c>
      <c r="O23" s="12" t="s">
        <v>80</v>
      </c>
      <c r="P23" s="11" t="s">
        <v>72</v>
      </c>
      <c r="Q23" s="11" t="s">
        <v>72</v>
      </c>
      <c r="R23" s="11" t="s">
        <v>72</v>
      </c>
      <c r="S23" s="11" t="s">
        <v>72</v>
      </c>
      <c r="T23" s="11" t="s">
        <v>72</v>
      </c>
      <c r="U23" s="11" t="s">
        <v>72</v>
      </c>
      <c r="V23" s="12" t="s">
        <v>80</v>
      </c>
      <c r="W23" s="11" t="s">
        <v>72</v>
      </c>
      <c r="X23" s="11" t="s">
        <v>72</v>
      </c>
      <c r="Y23" s="11" t="s">
        <v>72</v>
      </c>
      <c r="Z23" s="11" t="s">
        <v>72</v>
      </c>
      <c r="AA23" s="11" t="s">
        <v>72</v>
      </c>
      <c r="AB23" s="11" t="s">
        <v>72</v>
      </c>
      <c r="AC23" s="12" t="s">
        <v>80</v>
      </c>
      <c r="AD23" s="11" t="s">
        <v>72</v>
      </c>
      <c r="AE23" s="11" t="s">
        <v>72</v>
      </c>
      <c r="AF23" s="11" t="s">
        <v>72</v>
      </c>
      <c r="AG23" s="11" t="s">
        <v>72</v>
      </c>
      <c r="AH23" s="11" t="s">
        <v>72</v>
      </c>
      <c r="AI23" s="11" t="s">
        <v>72</v>
      </c>
      <c r="AJ23" s="11">
        <f t="shared" si="30"/>
        <v>27</v>
      </c>
      <c r="AK23" s="11">
        <f t="shared" si="31"/>
        <v>0</v>
      </c>
      <c r="AL23" s="11">
        <f t="shared" si="32"/>
        <v>0</v>
      </c>
      <c r="AM23" s="11">
        <f t="shared" si="33"/>
        <v>0</v>
      </c>
      <c r="AN23" s="11">
        <f t="shared" si="34"/>
        <v>0</v>
      </c>
      <c r="AO23" s="11">
        <f t="shared" si="35"/>
        <v>0</v>
      </c>
      <c r="AP23" s="11">
        <f t="shared" si="36"/>
        <v>0</v>
      </c>
      <c r="AQ23" s="11">
        <f t="shared" si="37"/>
        <v>0</v>
      </c>
      <c r="AR23" s="11">
        <f t="shared" si="38"/>
        <v>4</v>
      </c>
      <c r="AS23" s="11">
        <f t="shared" si="39"/>
        <v>0</v>
      </c>
    </row>
    <row r="24" spans="1:45" s="6" customFormat="1">
      <c r="A24" s="9">
        <v>17</v>
      </c>
      <c r="B24" s="10" t="s">
        <v>141</v>
      </c>
      <c r="C24" s="10" t="s">
        <v>126</v>
      </c>
      <c r="D24" s="11">
        <v>26</v>
      </c>
      <c r="E24" s="11" t="s">
        <v>72</v>
      </c>
      <c r="F24" s="11" t="s">
        <v>72</v>
      </c>
      <c r="G24" s="11" t="s">
        <v>72</v>
      </c>
      <c r="H24" s="12" t="s">
        <v>80</v>
      </c>
      <c r="I24" s="11" t="s">
        <v>72</v>
      </c>
      <c r="J24" s="11" t="s">
        <v>72</v>
      </c>
      <c r="K24" s="11" t="s">
        <v>72</v>
      </c>
      <c r="L24" s="19" t="s">
        <v>75</v>
      </c>
      <c r="M24" s="19" t="s">
        <v>75</v>
      </c>
      <c r="N24" s="19" t="s">
        <v>75</v>
      </c>
      <c r="O24" s="12" t="s">
        <v>80</v>
      </c>
      <c r="P24" s="11" t="s">
        <v>72</v>
      </c>
      <c r="Q24" s="11" t="s">
        <v>72</v>
      </c>
      <c r="R24" s="11" t="s">
        <v>72</v>
      </c>
      <c r="S24" s="11" t="s">
        <v>72</v>
      </c>
      <c r="T24" s="11" t="s">
        <v>72</v>
      </c>
      <c r="U24" s="11" t="s">
        <v>72</v>
      </c>
      <c r="V24" s="12" t="s">
        <v>80</v>
      </c>
      <c r="W24" s="11" t="s">
        <v>72</v>
      </c>
      <c r="X24" s="11" t="s">
        <v>72</v>
      </c>
      <c r="Y24" s="11" t="s">
        <v>72</v>
      </c>
      <c r="Z24" s="11" t="s">
        <v>72</v>
      </c>
      <c r="AA24" s="11" t="s">
        <v>72</v>
      </c>
      <c r="AB24" s="11" t="s">
        <v>72</v>
      </c>
      <c r="AC24" s="11" t="s">
        <v>72</v>
      </c>
      <c r="AD24" s="12" t="s">
        <v>80</v>
      </c>
      <c r="AE24" s="11" t="s">
        <v>72</v>
      </c>
      <c r="AF24" s="11" t="s">
        <v>72</v>
      </c>
      <c r="AG24" s="11" t="s">
        <v>72</v>
      </c>
      <c r="AH24" s="11" t="s">
        <v>72</v>
      </c>
      <c r="AI24" s="11" t="s">
        <v>72</v>
      </c>
      <c r="AJ24" s="11">
        <f t="shared" si="30"/>
        <v>24</v>
      </c>
      <c r="AK24" s="11">
        <f t="shared" si="31"/>
        <v>0</v>
      </c>
      <c r="AL24" s="11">
        <f t="shared" si="32"/>
        <v>0</v>
      </c>
      <c r="AM24" s="11">
        <f t="shared" si="33"/>
        <v>3</v>
      </c>
      <c r="AN24" s="11">
        <f t="shared" si="34"/>
        <v>0</v>
      </c>
      <c r="AO24" s="11">
        <f t="shared" si="35"/>
        <v>0</v>
      </c>
      <c r="AP24" s="11">
        <f t="shared" si="36"/>
        <v>0</v>
      </c>
      <c r="AQ24" s="11">
        <f t="shared" si="37"/>
        <v>0</v>
      </c>
      <c r="AR24" s="11">
        <f t="shared" si="38"/>
        <v>4</v>
      </c>
      <c r="AS24" s="11">
        <f t="shared" si="39"/>
        <v>0</v>
      </c>
    </row>
    <row r="25" spans="1:45" s="6" customFormat="1">
      <c r="A25" s="9">
        <v>18</v>
      </c>
      <c r="B25" s="10" t="s">
        <v>136</v>
      </c>
      <c r="C25" s="10" t="s">
        <v>126</v>
      </c>
      <c r="D25" s="11">
        <v>26</v>
      </c>
      <c r="E25" s="11" t="s">
        <v>72</v>
      </c>
      <c r="F25" s="11" t="s">
        <v>72</v>
      </c>
      <c r="G25" s="11" t="s">
        <v>72</v>
      </c>
      <c r="H25" s="12" t="s">
        <v>80</v>
      </c>
      <c r="I25" s="11" t="s">
        <v>72</v>
      </c>
      <c r="J25" s="11" t="s">
        <v>72</v>
      </c>
      <c r="K25" s="11" t="s">
        <v>72</v>
      </c>
      <c r="L25" s="11" t="s">
        <v>72</v>
      </c>
      <c r="M25" s="11" t="s">
        <v>72</v>
      </c>
      <c r="N25" s="12" t="s">
        <v>80</v>
      </c>
      <c r="O25" s="11" t="s">
        <v>72</v>
      </c>
      <c r="P25" s="11" t="s">
        <v>72</v>
      </c>
      <c r="Q25" s="11" t="s">
        <v>72</v>
      </c>
      <c r="R25" s="11" t="s">
        <v>72</v>
      </c>
      <c r="S25" s="11" t="s">
        <v>72</v>
      </c>
      <c r="T25" s="11" t="s">
        <v>72</v>
      </c>
      <c r="U25" s="12" t="s">
        <v>80</v>
      </c>
      <c r="V25" s="11" t="s">
        <v>72</v>
      </c>
      <c r="W25" s="11" t="s">
        <v>72</v>
      </c>
      <c r="X25" s="11" t="s">
        <v>72</v>
      </c>
      <c r="Y25" s="13" t="s">
        <v>74</v>
      </c>
      <c r="Z25" s="11" t="s">
        <v>72</v>
      </c>
      <c r="AA25" s="11" t="s">
        <v>72</v>
      </c>
      <c r="AB25" s="12" t="s">
        <v>80</v>
      </c>
      <c r="AC25" s="11" t="s">
        <v>72</v>
      </c>
      <c r="AD25" s="11" t="s">
        <v>72</v>
      </c>
      <c r="AE25" s="11" t="s">
        <v>72</v>
      </c>
      <c r="AF25" s="13" t="s">
        <v>74</v>
      </c>
      <c r="AG25" s="11" t="s">
        <v>72</v>
      </c>
      <c r="AH25" s="11" t="s">
        <v>72</v>
      </c>
      <c r="AI25" s="11" t="s">
        <v>72</v>
      </c>
      <c r="AJ25" s="11">
        <f t="shared" si="30"/>
        <v>25</v>
      </c>
      <c r="AK25" s="11">
        <f t="shared" si="31"/>
        <v>0</v>
      </c>
      <c r="AL25" s="11">
        <f t="shared" si="32"/>
        <v>2</v>
      </c>
      <c r="AM25" s="11">
        <f t="shared" si="33"/>
        <v>0</v>
      </c>
      <c r="AN25" s="11">
        <f t="shared" si="34"/>
        <v>0</v>
      </c>
      <c r="AO25" s="11">
        <f t="shared" si="35"/>
        <v>0</v>
      </c>
      <c r="AP25" s="11">
        <f t="shared" si="36"/>
        <v>0</v>
      </c>
      <c r="AQ25" s="11">
        <f t="shared" si="37"/>
        <v>0</v>
      </c>
      <c r="AR25" s="11">
        <f t="shared" si="38"/>
        <v>4</v>
      </c>
      <c r="AS25" s="11">
        <f t="shared" si="39"/>
        <v>0</v>
      </c>
    </row>
    <row r="26" spans="1:45" s="6" customFormat="1">
      <c r="A26" s="9">
        <v>19</v>
      </c>
      <c r="B26" s="10" t="s">
        <v>137</v>
      </c>
      <c r="C26" s="10" t="s">
        <v>126</v>
      </c>
      <c r="D26" s="11">
        <v>26</v>
      </c>
      <c r="E26" s="11" t="s">
        <v>72</v>
      </c>
      <c r="F26" s="11" t="s">
        <v>72</v>
      </c>
      <c r="G26" s="12" t="s">
        <v>80</v>
      </c>
      <c r="H26" s="11" t="s">
        <v>72</v>
      </c>
      <c r="I26" s="13" t="s">
        <v>74</v>
      </c>
      <c r="J26" s="11" t="s">
        <v>72</v>
      </c>
      <c r="K26" s="11" t="s">
        <v>72</v>
      </c>
      <c r="L26" s="11" t="s">
        <v>72</v>
      </c>
      <c r="M26" s="11" t="s">
        <v>72</v>
      </c>
      <c r="N26" s="12" t="s">
        <v>80</v>
      </c>
      <c r="O26" s="13" t="s">
        <v>74</v>
      </c>
      <c r="P26" s="11" t="s">
        <v>72</v>
      </c>
      <c r="Q26" s="11" t="s">
        <v>72</v>
      </c>
      <c r="R26" s="11" t="s">
        <v>72</v>
      </c>
      <c r="S26" s="11" t="s">
        <v>72</v>
      </c>
      <c r="T26" s="11" t="s">
        <v>72</v>
      </c>
      <c r="U26" s="11" t="s">
        <v>72</v>
      </c>
      <c r="V26" s="12" t="s">
        <v>80</v>
      </c>
      <c r="W26" s="16" t="s">
        <v>76</v>
      </c>
      <c r="X26" s="16" t="s">
        <v>76</v>
      </c>
      <c r="Y26" s="11" t="s">
        <v>72</v>
      </c>
      <c r="Z26" s="11" t="s">
        <v>72</v>
      </c>
      <c r="AA26" s="11" t="s">
        <v>72</v>
      </c>
      <c r="AB26" s="11" t="s">
        <v>72</v>
      </c>
      <c r="AC26" s="12" t="s">
        <v>80</v>
      </c>
      <c r="AD26" s="11" t="s">
        <v>72</v>
      </c>
      <c r="AE26" s="11" t="s">
        <v>72</v>
      </c>
      <c r="AF26" s="11" t="s">
        <v>72</v>
      </c>
      <c r="AG26" s="11" t="s">
        <v>72</v>
      </c>
      <c r="AH26" s="11" t="s">
        <v>72</v>
      </c>
      <c r="AI26" s="11" t="s">
        <v>72</v>
      </c>
      <c r="AJ26" s="11">
        <f t="shared" si="30"/>
        <v>23</v>
      </c>
      <c r="AK26" s="11">
        <f t="shared" si="31"/>
        <v>0</v>
      </c>
      <c r="AL26" s="11">
        <f t="shared" si="32"/>
        <v>2</v>
      </c>
      <c r="AM26" s="11">
        <f t="shared" si="33"/>
        <v>0</v>
      </c>
      <c r="AN26" s="11">
        <f t="shared" si="34"/>
        <v>2</v>
      </c>
      <c r="AO26" s="11">
        <f t="shared" si="35"/>
        <v>0</v>
      </c>
      <c r="AP26" s="11">
        <f t="shared" si="36"/>
        <v>0</v>
      </c>
      <c r="AQ26" s="11">
        <f t="shared" si="37"/>
        <v>0</v>
      </c>
      <c r="AR26" s="11">
        <f t="shared" si="38"/>
        <v>4</v>
      </c>
      <c r="AS26" s="11">
        <f t="shared" si="39"/>
        <v>0</v>
      </c>
    </row>
    <row r="27" spans="1:45" s="6" customFormat="1">
      <c r="A27" s="9">
        <v>20</v>
      </c>
      <c r="B27" s="10" t="s">
        <v>138</v>
      </c>
      <c r="C27" s="10" t="s">
        <v>126</v>
      </c>
      <c r="D27" s="11">
        <v>26</v>
      </c>
      <c r="E27" s="11" t="s">
        <v>72</v>
      </c>
      <c r="F27" s="11" t="s">
        <v>72</v>
      </c>
      <c r="G27" s="11" t="s">
        <v>72</v>
      </c>
      <c r="H27" s="12" t="s">
        <v>80</v>
      </c>
      <c r="I27" s="15" t="s">
        <v>73</v>
      </c>
      <c r="J27" s="11" t="s">
        <v>72</v>
      </c>
      <c r="K27" s="11" t="s">
        <v>72</v>
      </c>
      <c r="L27" s="11" t="s">
        <v>72</v>
      </c>
      <c r="M27" s="13" t="s">
        <v>74</v>
      </c>
      <c r="N27" s="11" t="s">
        <v>72</v>
      </c>
      <c r="O27" s="12" t="s">
        <v>80</v>
      </c>
      <c r="P27" s="11" t="s">
        <v>72</v>
      </c>
      <c r="Q27" s="11" t="s">
        <v>72</v>
      </c>
      <c r="R27" s="11" t="s">
        <v>72</v>
      </c>
      <c r="S27" s="11" t="s">
        <v>72</v>
      </c>
      <c r="T27" s="11" t="s">
        <v>72</v>
      </c>
      <c r="U27" s="11" t="s">
        <v>72</v>
      </c>
      <c r="V27" s="12" t="s">
        <v>80</v>
      </c>
      <c r="W27" s="11" t="s">
        <v>72</v>
      </c>
      <c r="X27" s="11" t="s">
        <v>72</v>
      </c>
      <c r="Y27" s="11" t="s">
        <v>72</v>
      </c>
      <c r="Z27" s="11" t="s">
        <v>72</v>
      </c>
      <c r="AA27" s="11" t="s">
        <v>72</v>
      </c>
      <c r="AB27" s="11" t="s">
        <v>72</v>
      </c>
      <c r="AC27" s="12" t="s">
        <v>80</v>
      </c>
      <c r="AD27" s="11" t="s">
        <v>72</v>
      </c>
      <c r="AE27" s="11" t="s">
        <v>72</v>
      </c>
      <c r="AF27" s="11" t="s">
        <v>72</v>
      </c>
      <c r="AG27" s="11" t="s">
        <v>72</v>
      </c>
      <c r="AH27" s="11" t="s">
        <v>72</v>
      </c>
      <c r="AI27" s="11" t="s">
        <v>72</v>
      </c>
      <c r="AJ27" s="11">
        <f t="shared" si="30"/>
        <v>25</v>
      </c>
      <c r="AK27" s="11">
        <f t="shared" si="31"/>
        <v>1</v>
      </c>
      <c r="AL27" s="11">
        <f t="shared" si="32"/>
        <v>1</v>
      </c>
      <c r="AM27" s="11">
        <f t="shared" si="33"/>
        <v>0</v>
      </c>
      <c r="AN27" s="11">
        <f t="shared" si="34"/>
        <v>0</v>
      </c>
      <c r="AO27" s="11">
        <f t="shared" si="35"/>
        <v>0</v>
      </c>
      <c r="AP27" s="11">
        <f t="shared" si="36"/>
        <v>0</v>
      </c>
      <c r="AQ27" s="11">
        <f t="shared" si="37"/>
        <v>0</v>
      </c>
      <c r="AR27" s="11">
        <f t="shared" si="38"/>
        <v>4</v>
      </c>
      <c r="AS27" s="11">
        <f t="shared" si="39"/>
        <v>0</v>
      </c>
    </row>
    <row r="28" spans="1:45" s="6" customFormat="1">
      <c r="A28" s="9">
        <v>21</v>
      </c>
      <c r="B28" s="10" t="s">
        <v>139</v>
      </c>
      <c r="C28" s="10" t="s">
        <v>126</v>
      </c>
      <c r="D28" s="11">
        <v>26</v>
      </c>
      <c r="E28" s="11" t="s">
        <v>72</v>
      </c>
      <c r="F28" s="11" t="s">
        <v>72</v>
      </c>
      <c r="G28" s="11" t="s">
        <v>72</v>
      </c>
      <c r="H28" s="12" t="s">
        <v>80</v>
      </c>
      <c r="I28" s="11" t="s">
        <v>72</v>
      </c>
      <c r="J28" s="11" t="s">
        <v>72</v>
      </c>
      <c r="K28" s="11" t="s">
        <v>72</v>
      </c>
      <c r="L28" s="11" t="s">
        <v>72</v>
      </c>
      <c r="M28" s="11" t="s">
        <v>72</v>
      </c>
      <c r="N28" s="11" t="s">
        <v>72</v>
      </c>
      <c r="O28" s="12" t="s">
        <v>80</v>
      </c>
      <c r="P28" s="11" t="s">
        <v>72</v>
      </c>
      <c r="Q28" s="11" t="s">
        <v>72</v>
      </c>
      <c r="R28" s="11" t="s">
        <v>72</v>
      </c>
      <c r="S28" s="11" t="s">
        <v>72</v>
      </c>
      <c r="T28" s="11" t="s">
        <v>72</v>
      </c>
      <c r="U28" s="11" t="s">
        <v>72</v>
      </c>
      <c r="V28" s="12" t="s">
        <v>80</v>
      </c>
      <c r="W28" s="11" t="s">
        <v>72</v>
      </c>
      <c r="X28" s="11" t="s">
        <v>72</v>
      </c>
      <c r="Y28" s="11" t="s">
        <v>72</v>
      </c>
      <c r="Z28" s="11" t="s">
        <v>72</v>
      </c>
      <c r="AA28" s="11" t="s">
        <v>72</v>
      </c>
      <c r="AB28" s="11" t="s">
        <v>72</v>
      </c>
      <c r="AC28" s="12" t="s">
        <v>80</v>
      </c>
      <c r="AD28" s="11" t="s">
        <v>72</v>
      </c>
      <c r="AE28" s="11" t="s">
        <v>72</v>
      </c>
      <c r="AF28" s="11" t="s">
        <v>72</v>
      </c>
      <c r="AG28" s="11" t="s">
        <v>72</v>
      </c>
      <c r="AH28" s="11" t="s">
        <v>72</v>
      </c>
      <c r="AI28" s="11" t="s">
        <v>72</v>
      </c>
      <c r="AJ28" s="11">
        <f t="shared" si="30"/>
        <v>27</v>
      </c>
      <c r="AK28" s="11">
        <f t="shared" si="31"/>
        <v>0</v>
      </c>
      <c r="AL28" s="11">
        <f t="shared" si="32"/>
        <v>0</v>
      </c>
      <c r="AM28" s="11">
        <f t="shared" si="33"/>
        <v>0</v>
      </c>
      <c r="AN28" s="11">
        <f t="shared" si="34"/>
        <v>0</v>
      </c>
      <c r="AO28" s="11">
        <f t="shared" si="35"/>
        <v>0</v>
      </c>
      <c r="AP28" s="11">
        <f t="shared" si="36"/>
        <v>0</v>
      </c>
      <c r="AQ28" s="11">
        <f t="shared" si="37"/>
        <v>0</v>
      </c>
      <c r="AR28" s="11">
        <f t="shared" si="38"/>
        <v>4</v>
      </c>
      <c r="AS28" s="11">
        <f t="shared" si="39"/>
        <v>0</v>
      </c>
    </row>
    <row r="29" spans="1:45" s="6" customFormat="1">
      <c r="A29" s="9">
        <v>22</v>
      </c>
      <c r="B29" s="10" t="s">
        <v>106</v>
      </c>
      <c r="C29" s="10" t="s">
        <v>105</v>
      </c>
      <c r="D29" s="11">
        <v>26</v>
      </c>
      <c r="E29" s="11" t="s">
        <v>72</v>
      </c>
      <c r="F29" s="11" t="s">
        <v>72</v>
      </c>
      <c r="G29" s="11" t="s">
        <v>72</v>
      </c>
      <c r="H29" s="12" t="s">
        <v>80</v>
      </c>
      <c r="I29" s="11" t="s">
        <v>72</v>
      </c>
      <c r="J29" s="11" t="s">
        <v>72</v>
      </c>
      <c r="K29" s="11" t="s">
        <v>72</v>
      </c>
      <c r="L29" s="11" t="s">
        <v>72</v>
      </c>
      <c r="M29" s="11" t="s">
        <v>72</v>
      </c>
      <c r="N29" s="11" t="s">
        <v>72</v>
      </c>
      <c r="O29" s="12" t="s">
        <v>80</v>
      </c>
      <c r="P29" s="11" t="s">
        <v>72</v>
      </c>
      <c r="Q29" s="11" t="s">
        <v>72</v>
      </c>
      <c r="R29" s="11" t="s">
        <v>72</v>
      </c>
      <c r="S29" s="11" t="s">
        <v>72</v>
      </c>
      <c r="T29" s="11" t="s">
        <v>72</v>
      </c>
      <c r="U29" s="14" t="s">
        <v>81</v>
      </c>
      <c r="V29" s="12" t="s">
        <v>80</v>
      </c>
      <c r="W29" s="11" t="s">
        <v>72</v>
      </c>
      <c r="X29" s="11" t="s">
        <v>72</v>
      </c>
      <c r="Y29" s="11" t="s">
        <v>72</v>
      </c>
      <c r="Z29" s="11" t="s">
        <v>72</v>
      </c>
      <c r="AA29" s="11" t="s">
        <v>72</v>
      </c>
      <c r="AB29" s="11" t="s">
        <v>72</v>
      </c>
      <c r="AC29" s="12" t="s">
        <v>80</v>
      </c>
      <c r="AD29" s="11" t="s">
        <v>72</v>
      </c>
      <c r="AE29" s="11" t="s">
        <v>72</v>
      </c>
      <c r="AF29" s="11" t="s">
        <v>72</v>
      </c>
      <c r="AG29" s="11" t="s">
        <v>72</v>
      </c>
      <c r="AH29" s="11" t="s">
        <v>72</v>
      </c>
      <c r="AI29" s="11" t="s">
        <v>72</v>
      </c>
      <c r="AJ29" s="11">
        <f t="shared" si="30"/>
        <v>26</v>
      </c>
      <c r="AK29" s="11">
        <f t="shared" si="31"/>
        <v>0</v>
      </c>
      <c r="AL29" s="11">
        <f t="shared" si="32"/>
        <v>0</v>
      </c>
      <c r="AM29" s="11">
        <f t="shared" si="33"/>
        <v>0</v>
      </c>
      <c r="AN29" s="11">
        <f t="shared" si="34"/>
        <v>0</v>
      </c>
      <c r="AO29" s="11">
        <f t="shared" si="35"/>
        <v>0</v>
      </c>
      <c r="AP29" s="11">
        <f t="shared" si="36"/>
        <v>0</v>
      </c>
      <c r="AQ29" s="11">
        <f t="shared" si="37"/>
        <v>0</v>
      </c>
      <c r="AR29" s="11">
        <f t="shared" si="38"/>
        <v>4</v>
      </c>
      <c r="AS29" s="11">
        <f t="shared" si="39"/>
        <v>1</v>
      </c>
    </row>
    <row r="30" spans="1:45" s="6" customFormat="1">
      <c r="A30" s="9">
        <v>23</v>
      </c>
      <c r="B30" s="10" t="s">
        <v>107</v>
      </c>
      <c r="C30" s="10" t="s">
        <v>105</v>
      </c>
      <c r="D30" s="11">
        <v>26</v>
      </c>
      <c r="E30" s="11" t="s">
        <v>72</v>
      </c>
      <c r="F30" s="12" t="s">
        <v>80</v>
      </c>
      <c r="G30" s="15" t="s">
        <v>73</v>
      </c>
      <c r="H30" s="11" t="s">
        <v>72</v>
      </c>
      <c r="I30" s="11" t="s">
        <v>72</v>
      </c>
      <c r="J30" s="11" t="s">
        <v>72</v>
      </c>
      <c r="K30" s="11" t="s">
        <v>72</v>
      </c>
      <c r="L30" s="11" t="s">
        <v>72</v>
      </c>
      <c r="M30" s="11" t="s">
        <v>72</v>
      </c>
      <c r="N30" s="12" t="s">
        <v>80</v>
      </c>
      <c r="O30" s="15" t="s">
        <v>73</v>
      </c>
      <c r="P30" s="11" t="s">
        <v>72</v>
      </c>
      <c r="Q30" s="11" t="s">
        <v>72</v>
      </c>
      <c r="R30" s="13" t="s">
        <v>74</v>
      </c>
      <c r="S30" s="11" t="s">
        <v>72</v>
      </c>
      <c r="T30" s="11" t="s">
        <v>72</v>
      </c>
      <c r="U30" s="11" t="s">
        <v>72</v>
      </c>
      <c r="V30" s="11" t="s">
        <v>72</v>
      </c>
      <c r="W30" s="11" t="s">
        <v>72</v>
      </c>
      <c r="X30" s="11" t="s">
        <v>72</v>
      </c>
      <c r="Y30" s="12" t="s">
        <v>80</v>
      </c>
      <c r="Z30" s="11" t="s">
        <v>72</v>
      </c>
      <c r="AA30" s="11" t="s">
        <v>72</v>
      </c>
      <c r="AB30" s="11" t="s">
        <v>72</v>
      </c>
      <c r="AC30" s="12" t="s">
        <v>80</v>
      </c>
      <c r="AD30" s="15" t="s">
        <v>73</v>
      </c>
      <c r="AE30" s="11" t="s">
        <v>72</v>
      </c>
      <c r="AF30" s="11" t="s">
        <v>72</v>
      </c>
      <c r="AG30" s="11" t="s">
        <v>72</v>
      </c>
      <c r="AH30" s="11" t="s">
        <v>72</v>
      </c>
      <c r="AI30" s="11" t="s">
        <v>72</v>
      </c>
      <c r="AJ30" s="11">
        <f t="shared" si="30"/>
        <v>23</v>
      </c>
      <c r="AK30" s="11">
        <f t="shared" si="31"/>
        <v>3</v>
      </c>
      <c r="AL30" s="11">
        <f t="shared" si="32"/>
        <v>1</v>
      </c>
      <c r="AM30" s="11">
        <f t="shared" si="33"/>
        <v>0</v>
      </c>
      <c r="AN30" s="11">
        <f t="shared" si="34"/>
        <v>0</v>
      </c>
      <c r="AO30" s="11">
        <f t="shared" si="35"/>
        <v>0</v>
      </c>
      <c r="AP30" s="11">
        <f t="shared" si="36"/>
        <v>0</v>
      </c>
      <c r="AQ30" s="11">
        <f t="shared" si="37"/>
        <v>0</v>
      </c>
      <c r="AR30" s="11">
        <f t="shared" si="38"/>
        <v>4</v>
      </c>
      <c r="AS30" s="11">
        <f t="shared" si="39"/>
        <v>0</v>
      </c>
    </row>
    <row r="31" spans="1:45" s="6" customFormat="1">
      <c r="A31" s="9">
        <v>24</v>
      </c>
      <c r="B31" s="10" t="s">
        <v>143</v>
      </c>
      <c r="C31" s="10" t="s">
        <v>105</v>
      </c>
      <c r="D31" s="11">
        <v>26</v>
      </c>
      <c r="E31" s="11" t="s">
        <v>72</v>
      </c>
      <c r="F31" s="11" t="s">
        <v>72</v>
      </c>
      <c r="G31" s="11" t="s">
        <v>72</v>
      </c>
      <c r="H31" s="12" t="s">
        <v>80</v>
      </c>
      <c r="I31" s="11" t="s">
        <v>72</v>
      </c>
      <c r="J31" s="11" t="s">
        <v>72</v>
      </c>
      <c r="K31" s="11" t="s">
        <v>72</v>
      </c>
      <c r="L31" s="11" t="s">
        <v>72</v>
      </c>
      <c r="M31" s="11" t="s">
        <v>72</v>
      </c>
      <c r="N31" s="11" t="s">
        <v>72</v>
      </c>
      <c r="O31" s="12" t="s">
        <v>80</v>
      </c>
      <c r="P31" s="11" t="s">
        <v>72</v>
      </c>
      <c r="Q31" s="11" t="s">
        <v>72</v>
      </c>
      <c r="R31" s="11" t="s">
        <v>72</v>
      </c>
      <c r="S31" s="11" t="s">
        <v>72</v>
      </c>
      <c r="T31" s="11" t="s">
        <v>72</v>
      </c>
      <c r="U31" s="11" t="s">
        <v>72</v>
      </c>
      <c r="V31" s="12" t="s">
        <v>80</v>
      </c>
      <c r="W31" s="11" t="s">
        <v>72</v>
      </c>
      <c r="X31" s="11" t="s">
        <v>72</v>
      </c>
      <c r="Y31" s="11" t="s">
        <v>72</v>
      </c>
      <c r="Z31" s="11" t="s">
        <v>72</v>
      </c>
      <c r="AA31" s="11" t="s">
        <v>72</v>
      </c>
      <c r="AB31" s="12" t="s">
        <v>80</v>
      </c>
      <c r="AC31" s="11" t="s">
        <v>72</v>
      </c>
      <c r="AD31" s="11" t="s">
        <v>72</v>
      </c>
      <c r="AE31" s="11" t="s">
        <v>72</v>
      </c>
      <c r="AF31" s="11" t="s">
        <v>72</v>
      </c>
      <c r="AG31" s="11" t="s">
        <v>72</v>
      </c>
      <c r="AH31" s="11" t="s">
        <v>72</v>
      </c>
      <c r="AI31" s="11" t="s">
        <v>72</v>
      </c>
      <c r="AJ31" s="11">
        <f t="shared" si="30"/>
        <v>27</v>
      </c>
      <c r="AK31" s="11">
        <f t="shared" si="31"/>
        <v>0</v>
      </c>
      <c r="AL31" s="11">
        <f t="shared" si="32"/>
        <v>0</v>
      </c>
      <c r="AM31" s="11">
        <f t="shared" si="33"/>
        <v>0</v>
      </c>
      <c r="AN31" s="11">
        <f t="shared" si="34"/>
        <v>0</v>
      </c>
      <c r="AO31" s="11">
        <f t="shared" si="35"/>
        <v>0</v>
      </c>
      <c r="AP31" s="11">
        <f t="shared" si="36"/>
        <v>0</v>
      </c>
      <c r="AQ31" s="11">
        <f t="shared" si="37"/>
        <v>0</v>
      </c>
      <c r="AR31" s="11">
        <f t="shared" si="38"/>
        <v>4</v>
      </c>
      <c r="AS31" s="11">
        <f t="shared" si="39"/>
        <v>0</v>
      </c>
    </row>
    <row r="32" spans="1:45" s="6" customFormat="1">
      <c r="A32" s="9">
        <v>25</v>
      </c>
      <c r="B32" s="10" t="s">
        <v>104</v>
      </c>
      <c r="C32" s="10" t="s">
        <v>105</v>
      </c>
      <c r="D32" s="11">
        <v>22</v>
      </c>
      <c r="E32" s="11" t="s">
        <v>72</v>
      </c>
      <c r="F32" s="11" t="s">
        <v>72</v>
      </c>
      <c r="G32" s="12" t="s">
        <v>80</v>
      </c>
      <c r="H32" s="12" t="s">
        <v>80</v>
      </c>
      <c r="I32" s="15" t="s">
        <v>73</v>
      </c>
      <c r="J32" s="15" t="s">
        <v>73</v>
      </c>
      <c r="K32" s="11" t="s">
        <v>72</v>
      </c>
      <c r="L32" s="11" t="s">
        <v>72</v>
      </c>
      <c r="M32" s="11" t="s">
        <v>72</v>
      </c>
      <c r="N32" s="12" t="s">
        <v>80</v>
      </c>
      <c r="O32" s="12" t="s">
        <v>80</v>
      </c>
      <c r="P32" s="11" t="s">
        <v>72</v>
      </c>
      <c r="Q32" s="15" t="s">
        <v>73</v>
      </c>
      <c r="R32" s="11" t="s">
        <v>72</v>
      </c>
      <c r="S32" s="11" t="s">
        <v>72</v>
      </c>
      <c r="T32" s="11" t="s">
        <v>72</v>
      </c>
      <c r="U32" s="14" t="s">
        <v>81</v>
      </c>
      <c r="V32" s="12" t="s">
        <v>80</v>
      </c>
      <c r="W32" s="11" t="s">
        <v>72</v>
      </c>
      <c r="X32" s="11" t="s">
        <v>72</v>
      </c>
      <c r="Y32" s="15" t="s">
        <v>73</v>
      </c>
      <c r="Z32" s="11" t="s">
        <v>72</v>
      </c>
      <c r="AA32" s="11" t="s">
        <v>72</v>
      </c>
      <c r="AB32" s="12" t="s">
        <v>80</v>
      </c>
      <c r="AC32" s="12" t="s">
        <v>80</v>
      </c>
      <c r="AD32" s="11" t="s">
        <v>72</v>
      </c>
      <c r="AE32" s="11" t="s">
        <v>72</v>
      </c>
      <c r="AF32" s="11" t="s">
        <v>72</v>
      </c>
      <c r="AG32" s="15" t="s">
        <v>73</v>
      </c>
      <c r="AH32" s="12" t="s">
        <v>77</v>
      </c>
      <c r="AI32" s="12" t="s">
        <v>80</v>
      </c>
      <c r="AJ32" s="11">
        <f t="shared" ref="AJ32" si="40">COUNTIF(E32:AI32,"H")</f>
        <v>16</v>
      </c>
      <c r="AK32" s="11">
        <f t="shared" si="31"/>
        <v>5</v>
      </c>
      <c r="AL32" s="11">
        <f t="shared" si="32"/>
        <v>0</v>
      </c>
      <c r="AM32" s="11">
        <f t="shared" si="33"/>
        <v>0</v>
      </c>
      <c r="AN32" s="11">
        <f t="shared" si="34"/>
        <v>0</v>
      </c>
      <c r="AO32" s="11">
        <f t="shared" si="35"/>
        <v>1</v>
      </c>
      <c r="AP32" s="11">
        <f t="shared" si="36"/>
        <v>0</v>
      </c>
      <c r="AQ32" s="11">
        <f t="shared" si="37"/>
        <v>0</v>
      </c>
      <c r="AR32" s="11">
        <f t="shared" si="38"/>
        <v>8</v>
      </c>
      <c r="AS32" s="11">
        <f t="shared" si="39"/>
        <v>1</v>
      </c>
    </row>
    <row r="33" spans="1:45" s="6" customFormat="1">
      <c r="A33" s="9">
        <v>26</v>
      </c>
      <c r="B33" s="10" t="s">
        <v>142</v>
      </c>
      <c r="C33" s="10" t="s">
        <v>105</v>
      </c>
      <c r="D33" s="11">
        <v>26</v>
      </c>
      <c r="E33" s="11" t="s">
        <v>72</v>
      </c>
      <c r="F33" s="11" t="s">
        <v>72</v>
      </c>
      <c r="G33" s="11" t="s">
        <v>72</v>
      </c>
      <c r="H33" s="12" t="s">
        <v>80</v>
      </c>
      <c r="I33" s="11" t="s">
        <v>72</v>
      </c>
      <c r="J33" s="11" t="s">
        <v>72</v>
      </c>
      <c r="K33" s="11" t="s">
        <v>72</v>
      </c>
      <c r="L33" s="11" t="s">
        <v>72</v>
      </c>
      <c r="M33" s="11" t="s">
        <v>72</v>
      </c>
      <c r="N33" s="11" t="s">
        <v>72</v>
      </c>
      <c r="O33" s="12" t="s">
        <v>80</v>
      </c>
      <c r="P33" s="11" t="s">
        <v>72</v>
      </c>
      <c r="Q33" s="11" t="s">
        <v>72</v>
      </c>
      <c r="R33" s="11" t="s">
        <v>72</v>
      </c>
      <c r="S33" s="11" t="s">
        <v>72</v>
      </c>
      <c r="T33" s="11" t="s">
        <v>72</v>
      </c>
      <c r="U33" s="11" t="s">
        <v>72</v>
      </c>
      <c r="V33" s="12" t="s">
        <v>80</v>
      </c>
      <c r="W33" s="11" t="s">
        <v>72</v>
      </c>
      <c r="X33" s="11" t="s">
        <v>72</v>
      </c>
      <c r="Y33" s="11" t="s">
        <v>72</v>
      </c>
      <c r="Z33" s="11" t="s">
        <v>72</v>
      </c>
      <c r="AA33" s="11" t="s">
        <v>72</v>
      </c>
      <c r="AB33" s="11" t="s">
        <v>72</v>
      </c>
      <c r="AC33" s="12" t="s">
        <v>80</v>
      </c>
      <c r="AD33" s="11" t="s">
        <v>72</v>
      </c>
      <c r="AE33" s="11" t="s">
        <v>72</v>
      </c>
      <c r="AF33" s="11" t="s">
        <v>72</v>
      </c>
      <c r="AG33" s="11" t="s">
        <v>72</v>
      </c>
      <c r="AH33" s="11" t="s">
        <v>72</v>
      </c>
      <c r="AI33" s="11" t="s">
        <v>72</v>
      </c>
      <c r="AJ33" s="11">
        <f t="shared" ref="AJ33:AJ40" si="41">COUNTIF(E33:AI33,"H")</f>
        <v>27</v>
      </c>
      <c r="AK33" s="11">
        <f t="shared" si="31"/>
        <v>0</v>
      </c>
      <c r="AL33" s="11">
        <f t="shared" si="32"/>
        <v>0</v>
      </c>
      <c r="AM33" s="11">
        <f t="shared" si="33"/>
        <v>0</v>
      </c>
      <c r="AN33" s="11">
        <f t="shared" si="34"/>
        <v>0</v>
      </c>
      <c r="AO33" s="11">
        <f t="shared" si="35"/>
        <v>0</v>
      </c>
      <c r="AP33" s="11">
        <f t="shared" si="36"/>
        <v>0</v>
      </c>
      <c r="AQ33" s="11">
        <f t="shared" si="37"/>
        <v>0</v>
      </c>
      <c r="AR33" s="11">
        <f t="shared" si="38"/>
        <v>4</v>
      </c>
      <c r="AS33" s="11">
        <f t="shared" si="39"/>
        <v>0</v>
      </c>
    </row>
    <row r="34" spans="1:45" s="6" customFormat="1">
      <c r="A34" s="9">
        <v>27</v>
      </c>
      <c r="B34" s="10" t="s">
        <v>91</v>
      </c>
      <c r="C34" s="10" t="s">
        <v>92</v>
      </c>
      <c r="D34" s="11">
        <v>22</v>
      </c>
      <c r="E34" s="11" t="s">
        <v>72</v>
      </c>
      <c r="F34" s="11" t="s">
        <v>72</v>
      </c>
      <c r="G34" s="12" t="s">
        <v>78</v>
      </c>
      <c r="H34" s="12" t="s">
        <v>80</v>
      </c>
      <c r="I34" s="11" t="s">
        <v>72</v>
      </c>
      <c r="J34" s="11" t="s">
        <v>72</v>
      </c>
      <c r="K34" s="11" t="s">
        <v>72</v>
      </c>
      <c r="L34" s="11" t="s">
        <v>72</v>
      </c>
      <c r="M34" s="11" t="s">
        <v>72</v>
      </c>
      <c r="N34" s="12" t="s">
        <v>78</v>
      </c>
      <c r="O34" s="12" t="s">
        <v>80</v>
      </c>
      <c r="P34" s="11" t="s">
        <v>72</v>
      </c>
      <c r="Q34" s="11" t="s">
        <v>72</v>
      </c>
      <c r="R34" s="12" t="s">
        <v>80</v>
      </c>
      <c r="S34" s="11" t="s">
        <v>72</v>
      </c>
      <c r="T34" s="11" t="s">
        <v>72</v>
      </c>
      <c r="U34" s="14" t="s">
        <v>79</v>
      </c>
      <c r="V34" s="12" t="s">
        <v>80</v>
      </c>
      <c r="W34" s="11" t="s">
        <v>72</v>
      </c>
      <c r="X34" s="12" t="s">
        <v>80</v>
      </c>
      <c r="Y34" s="11" t="s">
        <v>72</v>
      </c>
      <c r="Z34" s="11" t="s">
        <v>72</v>
      </c>
      <c r="AA34" s="11" t="s">
        <v>72</v>
      </c>
      <c r="AB34" s="12" t="s">
        <v>78</v>
      </c>
      <c r="AC34" s="12" t="s">
        <v>80</v>
      </c>
      <c r="AD34" s="11" t="s">
        <v>72</v>
      </c>
      <c r="AE34" s="11" t="s">
        <v>72</v>
      </c>
      <c r="AF34" s="11" t="s">
        <v>72</v>
      </c>
      <c r="AG34" s="15" t="s">
        <v>73</v>
      </c>
      <c r="AH34" s="14" t="s">
        <v>79</v>
      </c>
      <c r="AI34" s="11" t="s">
        <v>72</v>
      </c>
      <c r="AJ34" s="11">
        <f t="shared" si="41"/>
        <v>19</v>
      </c>
      <c r="AK34" s="11">
        <f t="shared" si="31"/>
        <v>1</v>
      </c>
      <c r="AL34" s="11">
        <f t="shared" si="32"/>
        <v>0</v>
      </c>
      <c r="AM34" s="11">
        <f t="shared" si="33"/>
        <v>0</v>
      </c>
      <c r="AN34" s="11">
        <f t="shared" si="34"/>
        <v>0</v>
      </c>
      <c r="AO34" s="11">
        <f t="shared" si="35"/>
        <v>0</v>
      </c>
      <c r="AP34" s="11">
        <f t="shared" si="36"/>
        <v>3</v>
      </c>
      <c r="AQ34" s="11">
        <f t="shared" si="37"/>
        <v>2</v>
      </c>
      <c r="AR34" s="11">
        <f t="shared" si="38"/>
        <v>6</v>
      </c>
      <c r="AS34" s="11">
        <f t="shared" si="39"/>
        <v>0</v>
      </c>
    </row>
    <row r="35" spans="1:45" s="6" customFormat="1">
      <c r="A35" s="9">
        <v>28</v>
      </c>
      <c r="B35" s="10" t="s">
        <v>94</v>
      </c>
      <c r="C35" s="10" t="s">
        <v>92</v>
      </c>
      <c r="D35" s="11">
        <v>22</v>
      </c>
      <c r="E35" s="11" t="s">
        <v>72</v>
      </c>
      <c r="F35" s="11" t="s">
        <v>72</v>
      </c>
      <c r="G35" s="12" t="s">
        <v>77</v>
      </c>
      <c r="H35" s="12" t="s">
        <v>80</v>
      </c>
      <c r="I35" s="12" t="s">
        <v>80</v>
      </c>
      <c r="J35" s="11" t="s">
        <v>72</v>
      </c>
      <c r="K35" s="12" t="s">
        <v>80</v>
      </c>
      <c r="L35" s="11" t="s">
        <v>72</v>
      </c>
      <c r="M35" s="11" t="s">
        <v>72</v>
      </c>
      <c r="N35" s="12" t="s">
        <v>78</v>
      </c>
      <c r="O35" s="12" t="s">
        <v>80</v>
      </c>
      <c r="P35" s="11" t="s">
        <v>72</v>
      </c>
      <c r="Q35" s="11" t="s">
        <v>72</v>
      </c>
      <c r="R35" s="11" t="s">
        <v>72</v>
      </c>
      <c r="S35" s="11" t="s">
        <v>72</v>
      </c>
      <c r="T35" s="11" t="s">
        <v>72</v>
      </c>
      <c r="U35" s="14" t="s">
        <v>79</v>
      </c>
      <c r="V35" s="12" t="s">
        <v>80</v>
      </c>
      <c r="W35" s="11" t="s">
        <v>72</v>
      </c>
      <c r="X35" s="11" t="s">
        <v>72</v>
      </c>
      <c r="Y35" s="12" t="s">
        <v>80</v>
      </c>
      <c r="Z35" s="11" t="s">
        <v>72</v>
      </c>
      <c r="AA35" s="15" t="s">
        <v>73</v>
      </c>
      <c r="AB35" s="12" t="s">
        <v>78</v>
      </c>
      <c r="AC35" s="12" t="s">
        <v>80</v>
      </c>
      <c r="AD35" s="12" t="s">
        <v>80</v>
      </c>
      <c r="AE35" s="12" t="s">
        <v>80</v>
      </c>
      <c r="AF35" s="11" t="s">
        <v>72</v>
      </c>
      <c r="AG35" s="11" t="s">
        <v>72</v>
      </c>
      <c r="AH35" s="11" t="s">
        <v>72</v>
      </c>
      <c r="AI35" s="11" t="s">
        <v>72</v>
      </c>
      <c r="AJ35" s="11">
        <f t="shared" si="41"/>
        <v>17</v>
      </c>
      <c r="AK35" s="11">
        <f t="shared" si="31"/>
        <v>1</v>
      </c>
      <c r="AL35" s="11">
        <f t="shared" si="32"/>
        <v>0</v>
      </c>
      <c r="AM35" s="11">
        <f t="shared" si="33"/>
        <v>0</v>
      </c>
      <c r="AN35" s="11">
        <f t="shared" si="34"/>
        <v>0</v>
      </c>
      <c r="AO35" s="11">
        <f t="shared" si="35"/>
        <v>1</v>
      </c>
      <c r="AP35" s="11">
        <f t="shared" si="36"/>
        <v>2</v>
      </c>
      <c r="AQ35" s="11">
        <f t="shared" si="37"/>
        <v>1</v>
      </c>
      <c r="AR35" s="11">
        <f t="shared" si="38"/>
        <v>9</v>
      </c>
      <c r="AS35" s="11">
        <f t="shared" si="39"/>
        <v>0</v>
      </c>
    </row>
    <row r="36" spans="1:45" s="6" customFormat="1">
      <c r="A36" s="9">
        <v>29</v>
      </c>
      <c r="B36" s="10" t="s">
        <v>95</v>
      </c>
      <c r="C36" s="10" t="s">
        <v>92</v>
      </c>
      <c r="D36" s="11">
        <v>22</v>
      </c>
      <c r="E36" s="15" t="s">
        <v>73</v>
      </c>
      <c r="F36" s="11" t="s">
        <v>72</v>
      </c>
      <c r="G36" s="12" t="s">
        <v>78</v>
      </c>
      <c r="H36" s="12" t="s">
        <v>80</v>
      </c>
      <c r="I36" s="11" t="s">
        <v>72</v>
      </c>
      <c r="J36" s="11" t="s">
        <v>72</v>
      </c>
      <c r="K36" s="11" t="s">
        <v>72</v>
      </c>
      <c r="L36" s="11" t="s">
        <v>72</v>
      </c>
      <c r="M36" s="11" t="s">
        <v>72</v>
      </c>
      <c r="N36" s="12" t="s">
        <v>78</v>
      </c>
      <c r="O36" s="12" t="s">
        <v>80</v>
      </c>
      <c r="P36" s="12" t="s">
        <v>80</v>
      </c>
      <c r="Q36" s="15" t="s">
        <v>73</v>
      </c>
      <c r="R36" s="11" t="s">
        <v>72</v>
      </c>
      <c r="S36" s="11" t="s">
        <v>72</v>
      </c>
      <c r="T36" s="11" t="s">
        <v>72</v>
      </c>
      <c r="U36" s="14" t="s">
        <v>79</v>
      </c>
      <c r="V36" s="12" t="s">
        <v>80</v>
      </c>
      <c r="W36" s="11" t="s">
        <v>72</v>
      </c>
      <c r="X36" s="11" t="s">
        <v>72</v>
      </c>
      <c r="Y36" s="11" t="s">
        <v>72</v>
      </c>
      <c r="Z36" s="11" t="s">
        <v>72</v>
      </c>
      <c r="AA36" s="15" t="s">
        <v>73</v>
      </c>
      <c r="AB36" s="12" t="s">
        <v>80</v>
      </c>
      <c r="AC36" s="12" t="s">
        <v>80</v>
      </c>
      <c r="AD36" s="11" t="s">
        <v>72</v>
      </c>
      <c r="AE36" s="11" t="s">
        <v>72</v>
      </c>
      <c r="AF36" s="11" t="s">
        <v>72</v>
      </c>
      <c r="AG36" s="11" t="s">
        <v>72</v>
      </c>
      <c r="AH36" s="14" t="s">
        <v>81</v>
      </c>
      <c r="AI36" s="11"/>
      <c r="AJ36" s="11">
        <f t="shared" si="41"/>
        <v>17</v>
      </c>
      <c r="AK36" s="11">
        <f t="shared" si="31"/>
        <v>3</v>
      </c>
      <c r="AL36" s="11">
        <f t="shared" si="32"/>
        <v>0</v>
      </c>
      <c r="AM36" s="11">
        <f t="shared" si="33"/>
        <v>0</v>
      </c>
      <c r="AN36" s="11">
        <f t="shared" si="34"/>
        <v>0</v>
      </c>
      <c r="AO36" s="11">
        <f t="shared" si="35"/>
        <v>0</v>
      </c>
      <c r="AP36" s="11">
        <f t="shared" si="36"/>
        <v>2</v>
      </c>
      <c r="AQ36" s="11">
        <f t="shared" si="37"/>
        <v>1</v>
      </c>
      <c r="AR36" s="11">
        <f t="shared" si="38"/>
        <v>6</v>
      </c>
      <c r="AS36" s="11">
        <f t="shared" si="39"/>
        <v>1</v>
      </c>
    </row>
    <row r="37" spans="1:45" s="6" customFormat="1">
      <c r="A37" s="9">
        <v>30</v>
      </c>
      <c r="B37" s="10" t="s">
        <v>144</v>
      </c>
      <c r="C37" s="10" t="s">
        <v>92</v>
      </c>
      <c r="D37" s="11">
        <v>26</v>
      </c>
      <c r="E37" s="11" t="s">
        <v>72</v>
      </c>
      <c r="F37" s="11" t="s">
        <v>72</v>
      </c>
      <c r="G37" s="11" t="s">
        <v>72</v>
      </c>
      <c r="H37" s="12" t="s">
        <v>80</v>
      </c>
      <c r="I37" s="11" t="s">
        <v>72</v>
      </c>
      <c r="J37" s="11" t="s">
        <v>72</v>
      </c>
      <c r="K37" s="11" t="s">
        <v>72</v>
      </c>
      <c r="L37" s="11" t="s">
        <v>72</v>
      </c>
      <c r="M37" s="11" t="s">
        <v>72</v>
      </c>
      <c r="N37" s="11" t="s">
        <v>72</v>
      </c>
      <c r="O37" s="12" t="s">
        <v>80</v>
      </c>
      <c r="P37" s="11" t="s">
        <v>72</v>
      </c>
      <c r="Q37" s="11" t="s">
        <v>72</v>
      </c>
      <c r="R37" s="11" t="s">
        <v>72</v>
      </c>
      <c r="S37" s="11" t="s">
        <v>72</v>
      </c>
      <c r="T37" s="11" t="s">
        <v>72</v>
      </c>
      <c r="U37" s="11" t="s">
        <v>72</v>
      </c>
      <c r="V37" s="12" t="s">
        <v>80</v>
      </c>
      <c r="W37" s="11" t="s">
        <v>72</v>
      </c>
      <c r="X37" s="11" t="s">
        <v>72</v>
      </c>
      <c r="Y37" s="11" t="s">
        <v>72</v>
      </c>
      <c r="Z37" s="11" t="s">
        <v>72</v>
      </c>
      <c r="AA37" s="11" t="s">
        <v>72</v>
      </c>
      <c r="AB37" s="11" t="s">
        <v>72</v>
      </c>
      <c r="AC37" s="12" t="s">
        <v>80</v>
      </c>
      <c r="AD37" s="11" t="s">
        <v>72</v>
      </c>
      <c r="AE37" s="11" t="s">
        <v>72</v>
      </c>
      <c r="AF37" s="11" t="s">
        <v>72</v>
      </c>
      <c r="AG37" s="11" t="s">
        <v>72</v>
      </c>
      <c r="AH37" s="13" t="s">
        <v>74</v>
      </c>
      <c r="AI37" s="11" t="s">
        <v>72</v>
      </c>
      <c r="AJ37" s="11">
        <f t="shared" si="41"/>
        <v>26</v>
      </c>
      <c r="AK37" s="11">
        <f t="shared" si="31"/>
        <v>0</v>
      </c>
      <c r="AL37" s="11">
        <f t="shared" si="32"/>
        <v>1</v>
      </c>
      <c r="AM37" s="11">
        <f t="shared" si="33"/>
        <v>0</v>
      </c>
      <c r="AN37" s="11">
        <f t="shared" si="34"/>
        <v>0</v>
      </c>
      <c r="AO37" s="11">
        <f t="shared" si="35"/>
        <v>0</v>
      </c>
      <c r="AP37" s="11">
        <f t="shared" si="36"/>
        <v>0</v>
      </c>
      <c r="AQ37" s="11">
        <f t="shared" si="37"/>
        <v>0</v>
      </c>
      <c r="AR37" s="11">
        <f t="shared" si="38"/>
        <v>4</v>
      </c>
      <c r="AS37" s="11">
        <f t="shared" si="39"/>
        <v>0</v>
      </c>
    </row>
    <row r="38" spans="1:45" s="6" customFormat="1">
      <c r="A38" s="9">
        <v>31</v>
      </c>
      <c r="B38" s="10" t="s">
        <v>93</v>
      </c>
      <c r="C38" s="10" t="s">
        <v>92</v>
      </c>
      <c r="D38" s="11">
        <v>22</v>
      </c>
      <c r="E38" s="11" t="s">
        <v>72</v>
      </c>
      <c r="F38" s="11" t="s">
        <v>72</v>
      </c>
      <c r="G38" s="12" t="s">
        <v>78</v>
      </c>
      <c r="H38" s="12" t="s">
        <v>80</v>
      </c>
      <c r="I38" s="11" t="s">
        <v>72</v>
      </c>
      <c r="J38" s="11" t="s">
        <v>72</v>
      </c>
      <c r="K38" s="11" t="s">
        <v>72</v>
      </c>
      <c r="L38" s="11" t="s">
        <v>72</v>
      </c>
      <c r="M38" s="11" t="s">
        <v>72</v>
      </c>
      <c r="N38" s="12" t="s">
        <v>80</v>
      </c>
      <c r="O38" s="12" t="s">
        <v>80</v>
      </c>
      <c r="P38" s="11" t="s">
        <v>72</v>
      </c>
      <c r="Q38" s="11" t="s">
        <v>72</v>
      </c>
      <c r="R38" s="11" t="s">
        <v>72</v>
      </c>
      <c r="S38" s="11" t="s">
        <v>72</v>
      </c>
      <c r="T38" s="11" t="s">
        <v>72</v>
      </c>
      <c r="U38" s="14" t="s">
        <v>79</v>
      </c>
      <c r="V38" s="12" t="s">
        <v>80</v>
      </c>
      <c r="W38" s="11" t="s">
        <v>72</v>
      </c>
      <c r="X38" s="11" t="s">
        <v>72</v>
      </c>
      <c r="Y38" s="11" t="s">
        <v>72</v>
      </c>
      <c r="Z38" s="11" t="s">
        <v>72</v>
      </c>
      <c r="AA38" s="11" t="s">
        <v>72</v>
      </c>
      <c r="AB38" s="12" t="s">
        <v>80</v>
      </c>
      <c r="AC38" s="12" t="s">
        <v>80</v>
      </c>
      <c r="AD38" s="11" t="s">
        <v>72</v>
      </c>
      <c r="AE38" s="11" t="s">
        <v>72</v>
      </c>
      <c r="AF38" s="11" t="s">
        <v>72</v>
      </c>
      <c r="AG38" s="15" t="s">
        <v>73</v>
      </c>
      <c r="AH38" s="14" t="s">
        <v>81</v>
      </c>
      <c r="AI38" s="12" t="s">
        <v>80</v>
      </c>
      <c r="AJ38" s="11">
        <f t="shared" si="41"/>
        <v>20</v>
      </c>
      <c r="AK38" s="11">
        <f t="shared" si="31"/>
        <v>1</v>
      </c>
      <c r="AL38" s="11">
        <f t="shared" si="32"/>
        <v>0</v>
      </c>
      <c r="AM38" s="11">
        <f t="shared" si="33"/>
        <v>0</v>
      </c>
      <c r="AN38" s="11">
        <f t="shared" si="34"/>
        <v>0</v>
      </c>
      <c r="AO38" s="11">
        <f t="shared" si="35"/>
        <v>0</v>
      </c>
      <c r="AP38" s="11">
        <f t="shared" si="36"/>
        <v>1</v>
      </c>
      <c r="AQ38" s="11">
        <f t="shared" si="37"/>
        <v>1</v>
      </c>
      <c r="AR38" s="11">
        <f t="shared" si="38"/>
        <v>7</v>
      </c>
      <c r="AS38" s="11">
        <f t="shared" si="39"/>
        <v>1</v>
      </c>
    </row>
    <row r="39" spans="1:45" s="6" customFormat="1">
      <c r="A39" s="9">
        <v>32</v>
      </c>
      <c r="B39" s="10" t="s">
        <v>97</v>
      </c>
      <c r="C39" s="10" t="s">
        <v>92</v>
      </c>
      <c r="D39" s="11">
        <v>22</v>
      </c>
      <c r="E39" s="11" t="s">
        <v>72</v>
      </c>
      <c r="F39" s="11" t="s">
        <v>72</v>
      </c>
      <c r="G39" s="12" t="s">
        <v>78</v>
      </c>
      <c r="H39" s="12" t="s">
        <v>80</v>
      </c>
      <c r="I39" s="15" t="s">
        <v>73</v>
      </c>
      <c r="J39" s="11" t="s">
        <v>72</v>
      </c>
      <c r="K39" s="11" t="s">
        <v>72</v>
      </c>
      <c r="L39" s="11" t="s">
        <v>72</v>
      </c>
      <c r="M39" s="11" t="s">
        <v>72</v>
      </c>
      <c r="N39" s="12" t="s">
        <v>78</v>
      </c>
      <c r="O39" s="12" t="s">
        <v>80</v>
      </c>
      <c r="P39" s="11" t="s">
        <v>72</v>
      </c>
      <c r="Q39" s="11" t="s">
        <v>72</v>
      </c>
      <c r="R39" s="11" t="s">
        <v>72</v>
      </c>
      <c r="S39" s="11" t="s">
        <v>72</v>
      </c>
      <c r="T39" s="11" t="s">
        <v>72</v>
      </c>
      <c r="U39" s="14" t="s">
        <v>79</v>
      </c>
      <c r="V39" s="12" t="s">
        <v>80</v>
      </c>
      <c r="W39" s="11" t="s">
        <v>72</v>
      </c>
      <c r="X39" s="11" t="s">
        <v>72</v>
      </c>
      <c r="Y39" s="11" t="s">
        <v>72</v>
      </c>
      <c r="Z39" s="11" t="s">
        <v>72</v>
      </c>
      <c r="AA39" s="11" t="s">
        <v>72</v>
      </c>
      <c r="AB39" s="12" t="s">
        <v>78</v>
      </c>
      <c r="AC39" s="12" t="s">
        <v>80</v>
      </c>
      <c r="AD39" s="11" t="s">
        <v>72</v>
      </c>
      <c r="AE39" s="11" t="s">
        <v>72</v>
      </c>
      <c r="AF39" s="11" t="s">
        <v>72</v>
      </c>
      <c r="AG39" s="11" t="s">
        <v>72</v>
      </c>
      <c r="AH39" s="14" t="s">
        <v>81</v>
      </c>
      <c r="AI39" s="11" t="s">
        <v>72</v>
      </c>
      <c r="AJ39" s="11">
        <f t="shared" si="41"/>
        <v>21</v>
      </c>
      <c r="AK39" s="11">
        <f t="shared" si="31"/>
        <v>1</v>
      </c>
      <c r="AL39" s="11">
        <f t="shared" si="32"/>
        <v>0</v>
      </c>
      <c r="AM39" s="11">
        <f t="shared" si="33"/>
        <v>0</v>
      </c>
      <c r="AN39" s="11">
        <f t="shared" si="34"/>
        <v>0</v>
      </c>
      <c r="AO39" s="11">
        <f t="shared" si="35"/>
        <v>0</v>
      </c>
      <c r="AP39" s="11">
        <f t="shared" si="36"/>
        <v>3</v>
      </c>
      <c r="AQ39" s="11">
        <f t="shared" si="37"/>
        <v>1</v>
      </c>
      <c r="AR39" s="11">
        <f t="shared" si="38"/>
        <v>4</v>
      </c>
      <c r="AS39" s="11">
        <f t="shared" si="39"/>
        <v>1</v>
      </c>
    </row>
    <row r="40" spans="1:45" s="6" customFormat="1">
      <c r="A40" s="9">
        <v>33</v>
      </c>
      <c r="B40" s="10" t="s">
        <v>96</v>
      </c>
      <c r="C40" s="10" t="s">
        <v>92</v>
      </c>
      <c r="D40" s="11">
        <v>22</v>
      </c>
      <c r="E40" s="11" t="s">
        <v>72</v>
      </c>
      <c r="F40" s="15" t="s">
        <v>73</v>
      </c>
      <c r="G40" s="12" t="s">
        <v>78</v>
      </c>
      <c r="H40" s="12" t="s">
        <v>80</v>
      </c>
      <c r="I40" s="15" t="s">
        <v>73</v>
      </c>
      <c r="J40" s="11" t="s">
        <v>72</v>
      </c>
      <c r="K40" s="11" t="s">
        <v>72</v>
      </c>
      <c r="L40" s="11" t="s">
        <v>72</v>
      </c>
      <c r="M40" s="11" t="s">
        <v>72</v>
      </c>
      <c r="N40" s="12" t="s">
        <v>78</v>
      </c>
      <c r="O40" s="12" t="s">
        <v>80</v>
      </c>
      <c r="P40" s="11" t="s">
        <v>72</v>
      </c>
      <c r="Q40" s="11" t="s">
        <v>72</v>
      </c>
      <c r="R40" s="11" t="s">
        <v>72</v>
      </c>
      <c r="S40" s="11" t="s">
        <v>72</v>
      </c>
      <c r="T40" s="15" t="s">
        <v>73</v>
      </c>
      <c r="U40" s="14" t="s">
        <v>79</v>
      </c>
      <c r="V40" s="12" t="s">
        <v>80</v>
      </c>
      <c r="W40" s="11" t="s">
        <v>72</v>
      </c>
      <c r="X40" s="11" t="s">
        <v>72</v>
      </c>
      <c r="Y40" s="11" t="s">
        <v>72</v>
      </c>
      <c r="Z40" s="11" t="s">
        <v>72</v>
      </c>
      <c r="AA40" s="11" t="s">
        <v>72</v>
      </c>
      <c r="AB40" s="12" t="s">
        <v>78</v>
      </c>
      <c r="AC40" s="12" t="s">
        <v>80</v>
      </c>
      <c r="AD40" s="11" t="s">
        <v>72</v>
      </c>
      <c r="AE40" s="11" t="s">
        <v>72</v>
      </c>
      <c r="AF40" s="11" t="s">
        <v>72</v>
      </c>
      <c r="AG40" s="11" t="s">
        <v>72</v>
      </c>
      <c r="AH40" s="14" t="s">
        <v>81</v>
      </c>
      <c r="AI40" s="11" t="s">
        <v>72</v>
      </c>
      <c r="AJ40" s="11">
        <f t="shared" si="41"/>
        <v>19</v>
      </c>
      <c r="AK40" s="11">
        <f t="shared" si="31"/>
        <v>3</v>
      </c>
      <c r="AL40" s="11">
        <f t="shared" si="32"/>
        <v>0</v>
      </c>
      <c r="AM40" s="11">
        <f t="shared" si="33"/>
        <v>0</v>
      </c>
      <c r="AN40" s="11">
        <f t="shared" si="34"/>
        <v>0</v>
      </c>
      <c r="AO40" s="11">
        <f t="shared" si="35"/>
        <v>0</v>
      </c>
      <c r="AP40" s="11">
        <f t="shared" si="36"/>
        <v>3</v>
      </c>
      <c r="AQ40" s="11">
        <f t="shared" si="37"/>
        <v>1</v>
      </c>
      <c r="AR40" s="11">
        <f t="shared" si="38"/>
        <v>4</v>
      </c>
      <c r="AS40" s="11">
        <f t="shared" si="39"/>
        <v>1</v>
      </c>
    </row>
    <row r="41" spans="1:45" s="6" customFormat="1">
      <c r="A41" s="17"/>
      <c r="B41" s="5"/>
      <c r="C41" s="5"/>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row>
    <row r="42" spans="1:45" s="6" customFormat="1">
      <c r="A42" s="17"/>
      <c r="B42" s="5"/>
      <c r="C42" s="5"/>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row>
    <row r="43" spans="1:45" s="6" customFormat="1">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row>
    <row r="44" spans="1:45">
      <c r="A44" s="20"/>
      <c r="B44" s="21"/>
      <c r="C44" s="3"/>
      <c r="D44" s="18"/>
      <c r="E44" s="18" t="s">
        <v>108</v>
      </c>
      <c r="F44" s="11" t="s">
        <v>72</v>
      </c>
      <c r="G44" s="22" t="s">
        <v>109</v>
      </c>
      <c r="H44" s="23" t="s">
        <v>110</v>
      </c>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row>
    <row r="45" spans="1:45">
      <c r="A45" s="24"/>
      <c r="B45" s="5"/>
      <c r="C45" s="3"/>
      <c r="D45" s="18"/>
      <c r="E45" s="18"/>
      <c r="F45" s="15" t="s">
        <v>73</v>
      </c>
      <c r="G45" s="22" t="s">
        <v>109</v>
      </c>
      <c r="H45" s="23" t="s">
        <v>111</v>
      </c>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row>
    <row r="46" spans="1:45">
      <c r="A46" s="24"/>
      <c r="B46" s="5"/>
      <c r="C46" s="3"/>
      <c r="D46" s="18"/>
      <c r="E46" s="18"/>
      <c r="F46" s="13" t="s">
        <v>74</v>
      </c>
      <c r="G46" s="22" t="s">
        <v>109</v>
      </c>
      <c r="H46" s="23" t="s">
        <v>112</v>
      </c>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row>
    <row r="47" spans="1:45">
      <c r="A47" s="6"/>
      <c r="B47" s="6"/>
      <c r="F47" s="19" t="s">
        <v>75</v>
      </c>
      <c r="G47" s="25" t="s">
        <v>109</v>
      </c>
      <c r="H47" s="26" t="s">
        <v>113</v>
      </c>
    </row>
    <row r="48" spans="1:45">
      <c r="A48" s="6"/>
      <c r="B48" s="6"/>
      <c r="D48" s="25"/>
      <c r="E48" s="25"/>
      <c r="F48" s="16" t="s">
        <v>76</v>
      </c>
      <c r="G48" s="25" t="s">
        <v>109</v>
      </c>
      <c r="H48" s="27" t="s">
        <v>114</v>
      </c>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row>
    <row r="49" spans="1:45">
      <c r="A49" s="6"/>
      <c r="B49" s="6"/>
      <c r="D49" s="25"/>
      <c r="E49" s="25"/>
      <c r="F49" s="12" t="s">
        <v>77</v>
      </c>
      <c r="G49" s="25" t="s">
        <v>109</v>
      </c>
      <c r="H49" s="26" t="s">
        <v>115</v>
      </c>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row>
    <row r="50" spans="1:45">
      <c r="A50" s="6"/>
      <c r="B50" s="6"/>
      <c r="D50" s="4"/>
      <c r="E50" s="4"/>
      <c r="F50" s="12" t="s">
        <v>78</v>
      </c>
      <c r="G50" s="25" t="s">
        <v>109</v>
      </c>
      <c r="H50" s="26" t="s">
        <v>116</v>
      </c>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row>
    <row r="51" spans="1:45">
      <c r="A51" s="6"/>
      <c r="B51" s="6"/>
      <c r="D51" s="4"/>
      <c r="E51" s="4"/>
      <c r="F51" s="14" t="s">
        <v>79</v>
      </c>
      <c r="G51" s="25" t="s">
        <v>109</v>
      </c>
      <c r="H51" s="26" t="s">
        <v>117</v>
      </c>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row>
    <row r="52" spans="1:45">
      <c r="D52" s="4"/>
      <c r="E52" s="4"/>
      <c r="F52" s="12" t="s">
        <v>80</v>
      </c>
      <c r="G52" s="25" t="s">
        <v>109</v>
      </c>
      <c r="H52" s="26" t="s">
        <v>118</v>
      </c>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row>
    <row r="53" spans="1:45" s="6" customFormat="1">
      <c r="D53" s="28"/>
      <c r="E53" s="28"/>
      <c r="F53" s="14" t="s">
        <v>81</v>
      </c>
      <c r="G53" s="29" t="s">
        <v>109</v>
      </c>
      <c r="H53" s="30" t="s">
        <v>119</v>
      </c>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row>
    <row r="54" spans="1:45" s="6" customFormat="1">
      <c r="D54" s="28"/>
      <c r="E54" s="28"/>
      <c r="F54" s="31" t="s">
        <v>121</v>
      </c>
      <c r="G54" s="29" t="s">
        <v>109</v>
      </c>
      <c r="H54" s="30" t="s">
        <v>145</v>
      </c>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row>
    <row r="55" spans="1:45" s="6" customFormat="1">
      <c r="D55" s="28"/>
      <c r="E55" s="28"/>
      <c r="F55" s="32" t="s">
        <v>122</v>
      </c>
      <c r="G55" s="29" t="s">
        <v>109</v>
      </c>
      <c r="H55" s="30" t="s">
        <v>146</v>
      </c>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row>
    <row r="56" spans="1:45" s="6" customFormat="1">
      <c r="D56" s="28"/>
      <c r="E56" s="28"/>
      <c r="F56" s="33" t="s">
        <v>124</v>
      </c>
      <c r="G56" s="28" t="s">
        <v>109</v>
      </c>
      <c r="H56" s="30" t="s">
        <v>147</v>
      </c>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row>
    <row r="57" spans="1:45" s="6" customFormat="1">
      <c r="D57" s="28"/>
      <c r="E57" s="28"/>
      <c r="F57" s="34" t="s">
        <v>123</v>
      </c>
      <c r="G57" s="28" t="s">
        <v>109</v>
      </c>
      <c r="H57" s="30" t="s">
        <v>148</v>
      </c>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row>
    <row r="58" spans="1:45" s="6" customFormat="1">
      <c r="D58" s="28"/>
      <c r="E58" s="28"/>
      <c r="F58" s="35" t="s">
        <v>124</v>
      </c>
      <c r="G58" s="28" t="s">
        <v>109</v>
      </c>
      <c r="H58" s="30" t="s">
        <v>147</v>
      </c>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row>
    <row r="59" spans="1:45" s="6" customFormat="1">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row>
    <row r="60" spans="1:45" s="6" customFormat="1">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row>
    <row r="61" spans="1:45" s="6" customFormat="1">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row>
    <row r="62" spans="1:45" s="6" customFormat="1">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row>
    <row r="63" spans="1:45" s="6" customFormat="1">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row>
    <row r="64" spans="1:45" s="6" customFormat="1">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row>
    <row r="65" spans="4:45" s="6" customFormat="1">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row>
    <row r="66" spans="4:45" s="6" customFormat="1">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row>
    <row r="67" spans="4:45" s="6" customFormat="1">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row>
    <row r="68" spans="4:45" s="6" customFormat="1">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row>
    <row r="69" spans="4:45" s="6" customFormat="1">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row>
    <row r="70" spans="4:45" s="6" customFormat="1">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row>
    <row r="71" spans="4:45" s="6" customFormat="1">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row>
    <row r="72" spans="4:45" s="6" customFormat="1">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row>
    <row r="73" spans="4:45" s="6" customFormat="1">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row>
    <row r="74" spans="4:45" s="6" customFormat="1">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row>
    <row r="75" spans="4:45" s="6" customFormat="1">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row>
    <row r="76" spans="4:45" s="6" customFormat="1">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row>
    <row r="77" spans="4:45" s="6" customFormat="1">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row>
    <row r="78" spans="4:45" s="6" customFormat="1">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row>
    <row r="79" spans="4:45" s="6" customFormat="1">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row>
    <row r="80" spans="4:45" s="6" customFormat="1">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row>
    <row r="81" spans="4:45" s="6" customFormat="1">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row>
    <row r="82" spans="4:45" s="6" customFormat="1">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row>
    <row r="83" spans="4:45" s="6" customFormat="1">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row>
    <row r="84" spans="4:45" s="6" customFormat="1">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row>
    <row r="85" spans="4:45" s="6" customFormat="1">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row>
    <row r="86" spans="4:45" s="6" customFormat="1">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row>
    <row r="87" spans="4:45" s="6" customFormat="1">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row>
    <row r="88" spans="4:45" s="6" customFormat="1">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row>
    <row r="89" spans="4:45" s="6" customFormat="1">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row>
    <row r="90" spans="4:45" s="6" customFormat="1">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row>
    <row r="91" spans="4:45" s="6" customFormat="1">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row>
    <row r="92" spans="4:45" s="6" customFormat="1">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row>
    <row r="93" spans="4:45" s="6" customFormat="1">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row>
    <row r="94" spans="4:45" s="6" customFormat="1">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row>
    <row r="95" spans="4:45" s="6" customFormat="1">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row>
    <row r="96" spans="4:45" s="6" customFormat="1">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row>
    <row r="97" spans="4:45" s="6" customFormat="1">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row>
    <row r="98" spans="4:45" s="6" customFormat="1">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row>
    <row r="99" spans="4:45" s="6" customFormat="1">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row>
    <row r="100" spans="4:45" s="6" customFormat="1">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row>
    <row r="101" spans="4:45" s="6" customFormat="1">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row>
    <row r="102" spans="4:45" s="6" customFormat="1">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row>
    <row r="103" spans="4:45" s="6" customFormat="1">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row>
    <row r="104" spans="4:45" s="6" customFormat="1">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row>
    <row r="105" spans="4:45" s="6" customFormat="1">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row>
    <row r="106" spans="4:45" s="6" customFormat="1">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row>
    <row r="107" spans="4:45" s="6" customFormat="1">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row>
    <row r="108" spans="4:45" s="6" customFormat="1">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row>
    <row r="109" spans="4:45" s="6" customFormat="1">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row>
    <row r="110" spans="4:45" s="6" customFormat="1">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row>
    <row r="111" spans="4:45" s="6" customFormat="1">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row>
    <row r="112" spans="4:45" s="6" customFormat="1">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row>
    <row r="113" spans="4:45" s="6" customFormat="1">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row>
    <row r="114" spans="4:45" s="6" customFormat="1">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row>
    <row r="115" spans="4:45" s="6" customFormat="1">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row>
    <row r="116" spans="4:45" s="6" customFormat="1">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row>
    <row r="117" spans="4:45" s="6" customFormat="1">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row>
    <row r="118" spans="4:45" s="6" customFormat="1">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row>
    <row r="119" spans="4:45" s="6" customFormat="1">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row>
    <row r="120" spans="4:45" s="6" customFormat="1">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row>
    <row r="121" spans="4:45" s="6" customFormat="1">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row>
    <row r="122" spans="4:45" s="6" customFormat="1">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row>
    <row r="123" spans="4:45" s="6" customFormat="1">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row>
    <row r="124" spans="4:45" s="6" customFormat="1">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row>
    <row r="125" spans="4:45" s="6" customFormat="1">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row>
    <row r="126" spans="4:45" s="6" customFormat="1">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row>
    <row r="127" spans="4:45" s="6" customFormat="1">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row>
    <row r="128" spans="4:45" s="6" customFormat="1">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row>
    <row r="129" spans="4:45" s="6" customFormat="1">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row>
    <row r="130" spans="4:45" s="6" customFormat="1">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row>
    <row r="131" spans="4:45" s="6" customFormat="1">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row>
    <row r="132" spans="4:45" s="6" customFormat="1">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row>
    <row r="133" spans="4:45" s="6" customFormat="1">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row>
    <row r="134" spans="4:45" s="6" customFormat="1">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row>
    <row r="135" spans="4:45" s="6" customFormat="1">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row>
    <row r="136" spans="4:45" s="6" customFormat="1">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row>
    <row r="137" spans="4:45" s="6" customFormat="1">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row>
    <row r="138" spans="4:45" s="6" customFormat="1">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row>
    <row r="139" spans="4:45" s="6" customFormat="1">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row>
    <row r="140" spans="4:45" s="6" customFormat="1">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row>
    <row r="141" spans="4:45" s="6" customFormat="1">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row>
    <row r="142" spans="4:45" s="6" customFormat="1">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row>
    <row r="143" spans="4:45" s="6" customFormat="1">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row>
    <row r="144" spans="4:45" s="6" customFormat="1">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row>
    <row r="145" spans="4:45" s="6" customFormat="1">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row>
    <row r="146" spans="4:45" s="6" customFormat="1">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row>
    <row r="147" spans="4:45" s="6" customFormat="1">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row>
    <row r="148" spans="4:45" s="6" customFormat="1">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row>
    <row r="149" spans="4:45" s="6" customFormat="1">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row>
    <row r="150" spans="4:45" s="6" customFormat="1">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row>
    <row r="151" spans="4:45" s="6" customFormat="1">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row>
    <row r="152" spans="4:45" s="6" customFormat="1">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c r="AS152" s="28"/>
    </row>
    <row r="153" spans="4:45" s="6" customFormat="1">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28"/>
    </row>
    <row r="154" spans="4:45" s="6" customFormat="1">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28"/>
      <c r="AS154" s="28"/>
    </row>
    <row r="155" spans="4:45" s="6" customFormat="1">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c r="AS155" s="28"/>
    </row>
    <row r="156" spans="4:45" s="6" customFormat="1">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c r="AS156" s="28"/>
    </row>
    <row r="157" spans="4:45" s="6" customFormat="1">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row>
    <row r="158" spans="4:45" s="6" customFormat="1">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row>
    <row r="159" spans="4:45" s="6" customFormat="1">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row>
    <row r="160" spans="4:45" s="6" customFormat="1">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row>
    <row r="161" spans="4:45" s="6" customFormat="1">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c r="AK161" s="28"/>
      <c r="AL161" s="28"/>
      <c r="AM161" s="28"/>
      <c r="AN161" s="28"/>
      <c r="AO161" s="28"/>
      <c r="AP161" s="28"/>
      <c r="AQ161" s="28"/>
      <c r="AR161" s="28"/>
      <c r="AS161" s="28"/>
    </row>
    <row r="162" spans="4:45" s="6" customFormat="1">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8"/>
      <c r="AL162" s="28"/>
      <c r="AM162" s="28"/>
      <c r="AN162" s="28"/>
      <c r="AO162" s="28"/>
      <c r="AP162" s="28"/>
      <c r="AQ162" s="28"/>
      <c r="AR162" s="28"/>
      <c r="AS162" s="28"/>
    </row>
    <row r="163" spans="4:45" s="6" customFormat="1">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row>
    <row r="164" spans="4:45" s="6" customFormat="1">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row>
    <row r="165" spans="4:45" s="6" customFormat="1">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row>
    <row r="166" spans="4:45" s="6" customFormat="1">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row>
    <row r="167" spans="4:45" s="6" customFormat="1">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row>
    <row r="168" spans="4:45" s="6" customFormat="1">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28"/>
      <c r="AL168" s="28"/>
      <c r="AM168" s="28"/>
      <c r="AN168" s="28"/>
      <c r="AO168" s="28"/>
      <c r="AP168" s="28"/>
      <c r="AQ168" s="28"/>
      <c r="AR168" s="28"/>
      <c r="AS168" s="28"/>
    </row>
    <row r="169" spans="4:45" s="6" customFormat="1">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row>
    <row r="170" spans="4:45" s="6" customFormat="1">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row>
    <row r="171" spans="4:45" s="6" customFormat="1">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row>
    <row r="172" spans="4:45" s="6" customFormat="1">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row>
    <row r="173" spans="4:45" s="6" customFormat="1">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c r="AS173" s="28"/>
    </row>
    <row r="174" spans="4:45" s="6" customFormat="1">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row>
    <row r="175" spans="4:45" s="6" customFormat="1">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row>
    <row r="176" spans="4:45" s="6" customFormat="1">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row>
    <row r="177" spans="4:45" s="6" customFormat="1">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row>
    <row r="178" spans="4:45" s="6" customFormat="1">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row>
    <row r="179" spans="4:45" s="6" customFormat="1">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row>
    <row r="180" spans="4:45" s="6" customFormat="1">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row>
    <row r="181" spans="4:45" s="6" customFormat="1">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row>
    <row r="182" spans="4:45" s="6" customFormat="1">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row>
    <row r="183" spans="4:45" s="6" customFormat="1">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row>
    <row r="184" spans="4:45" s="6" customFormat="1">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row>
    <row r="185" spans="4:45" s="6" customFormat="1">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c r="AS185" s="28"/>
    </row>
    <row r="186" spans="4:45" s="6" customFormat="1">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AP186" s="28"/>
      <c r="AQ186" s="28"/>
      <c r="AR186" s="28"/>
      <c r="AS186" s="28"/>
    </row>
    <row r="187" spans="4:45" s="6" customFormat="1">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row>
    <row r="188" spans="4:45" s="6" customFormat="1">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8"/>
      <c r="AN188" s="28"/>
      <c r="AO188" s="28"/>
      <c r="AP188" s="28"/>
      <c r="AQ188" s="28"/>
      <c r="AR188" s="28"/>
      <c r="AS188" s="28"/>
    </row>
    <row r="189" spans="4:45" s="6" customFormat="1">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c r="AO189" s="28"/>
      <c r="AP189" s="28"/>
      <c r="AQ189" s="28"/>
      <c r="AR189" s="28"/>
      <c r="AS189" s="28"/>
    </row>
    <row r="190" spans="4:45" s="6" customFormat="1">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28"/>
      <c r="AS190" s="28"/>
    </row>
    <row r="191" spans="4:45" s="6" customFormat="1">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28"/>
      <c r="AN191" s="28"/>
      <c r="AO191" s="28"/>
      <c r="AP191" s="28"/>
      <c r="AQ191" s="28"/>
      <c r="AR191" s="28"/>
      <c r="AS191" s="28"/>
    </row>
    <row r="192" spans="4:45" s="6" customFormat="1">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row>
    <row r="193" spans="4:45" s="6" customFormat="1">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c r="AO193" s="28"/>
      <c r="AP193" s="28"/>
      <c r="AQ193" s="28"/>
      <c r="AR193" s="28"/>
      <c r="AS193" s="28"/>
    </row>
    <row r="194" spans="4:45" s="6" customFormat="1">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row>
    <row r="195" spans="4:45" s="6" customFormat="1">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8"/>
      <c r="AN195" s="28"/>
      <c r="AO195" s="28"/>
      <c r="AP195" s="28"/>
      <c r="AQ195" s="28"/>
      <c r="AR195" s="28"/>
      <c r="AS195" s="28"/>
    </row>
    <row r="196" spans="4:45" s="6" customFormat="1">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row>
    <row r="197" spans="4:45" s="6" customFormat="1">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row>
    <row r="198" spans="4:45" s="6" customFormat="1">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row>
    <row r="199" spans="4:45" s="6" customFormat="1">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8"/>
      <c r="AN199" s="28"/>
      <c r="AO199" s="28"/>
      <c r="AP199" s="28"/>
      <c r="AQ199" s="28"/>
      <c r="AR199" s="28"/>
      <c r="AS199" s="28"/>
    </row>
    <row r="200" spans="4:45" s="6" customFormat="1">
      <c r="D200" s="28"/>
      <c r="E200" s="28"/>
      <c r="F200" s="28"/>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c r="AJ200" s="28"/>
      <c r="AK200" s="28"/>
      <c r="AL200" s="28"/>
      <c r="AM200" s="28"/>
      <c r="AN200" s="28"/>
      <c r="AO200" s="28"/>
      <c r="AP200" s="28"/>
      <c r="AQ200" s="28"/>
      <c r="AR200" s="28"/>
      <c r="AS200" s="28"/>
    </row>
    <row r="201" spans="4:45" s="6" customFormat="1">
      <c r="D201" s="28"/>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8"/>
      <c r="AH201" s="28"/>
      <c r="AI201" s="28"/>
      <c r="AJ201" s="28"/>
      <c r="AK201" s="28"/>
      <c r="AL201" s="28"/>
      <c r="AM201" s="28"/>
      <c r="AN201" s="28"/>
      <c r="AO201" s="28"/>
      <c r="AP201" s="28"/>
      <c r="AQ201" s="28"/>
      <c r="AR201" s="28"/>
      <c r="AS201" s="28"/>
    </row>
    <row r="202" spans="4:45" s="6" customFormat="1">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c r="AH202" s="28"/>
      <c r="AI202" s="28"/>
      <c r="AJ202" s="28"/>
      <c r="AK202" s="28"/>
      <c r="AL202" s="28"/>
      <c r="AM202" s="28"/>
      <c r="AN202" s="28"/>
      <c r="AO202" s="28"/>
      <c r="AP202" s="28"/>
      <c r="AQ202" s="28"/>
      <c r="AR202" s="28"/>
      <c r="AS202" s="28"/>
    </row>
    <row r="203" spans="4:45" s="6" customFormat="1">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c r="AJ203" s="28"/>
      <c r="AK203" s="28"/>
      <c r="AL203" s="28"/>
      <c r="AM203" s="28"/>
      <c r="AN203" s="28"/>
      <c r="AO203" s="28"/>
      <c r="AP203" s="28"/>
      <c r="AQ203" s="28"/>
      <c r="AR203" s="28"/>
      <c r="AS203" s="28"/>
    </row>
    <row r="204" spans="4:45" s="6" customFormat="1">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8"/>
      <c r="AN204" s="28"/>
      <c r="AO204" s="28"/>
      <c r="AP204" s="28"/>
      <c r="AQ204" s="28"/>
      <c r="AR204" s="28"/>
      <c r="AS204" s="28"/>
    </row>
    <row r="205" spans="4:45" s="6" customFormat="1">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row>
    <row r="206" spans="4:45" s="6" customFormat="1">
      <c r="D206" s="28"/>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c r="AO206" s="28"/>
      <c r="AP206" s="28"/>
      <c r="AQ206" s="28"/>
      <c r="AR206" s="28"/>
      <c r="AS206" s="28"/>
    </row>
    <row r="207" spans="4:45" s="6" customFormat="1">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8"/>
      <c r="AN207" s="28"/>
      <c r="AO207" s="28"/>
      <c r="AP207" s="28"/>
      <c r="AQ207" s="28"/>
      <c r="AR207" s="28"/>
      <c r="AS207" s="28"/>
    </row>
    <row r="208" spans="4:45" s="6" customFormat="1">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8"/>
      <c r="AN208" s="28"/>
      <c r="AO208" s="28"/>
      <c r="AP208" s="28"/>
      <c r="AQ208" s="28"/>
      <c r="AR208" s="28"/>
      <c r="AS208" s="28"/>
    </row>
    <row r="209" spans="4:45" s="6" customFormat="1">
      <c r="D209" s="28"/>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c r="AO209" s="28"/>
      <c r="AP209" s="28"/>
      <c r="AQ209" s="28"/>
      <c r="AR209" s="28"/>
      <c r="AS209" s="28"/>
    </row>
    <row r="210" spans="4:45" s="6" customFormat="1">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P210" s="28"/>
      <c r="AQ210" s="28"/>
      <c r="AR210" s="28"/>
      <c r="AS210" s="28"/>
    </row>
    <row r="211" spans="4:45" s="6" customFormat="1">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c r="AQ211" s="28"/>
      <c r="AR211" s="28"/>
      <c r="AS211" s="28"/>
    </row>
    <row r="212" spans="4:45" s="6" customFormat="1">
      <c r="D212" s="28"/>
      <c r="E212" s="28"/>
      <c r="F212" s="28"/>
      <c r="G212" s="28"/>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8"/>
      <c r="AN212" s="28"/>
      <c r="AO212" s="28"/>
      <c r="AP212" s="28"/>
      <c r="AQ212" s="28"/>
      <c r="AR212" s="28"/>
      <c r="AS212" s="28"/>
    </row>
    <row r="213" spans="4:45" s="6" customFormat="1">
      <c r="D213" s="28"/>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c r="AO213" s="28"/>
      <c r="AP213" s="28"/>
      <c r="AQ213" s="28"/>
      <c r="AR213" s="28"/>
      <c r="AS213" s="28"/>
    </row>
    <row r="214" spans="4:45" s="6" customFormat="1">
      <c r="D214" s="28"/>
      <c r="E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c r="AL214" s="28"/>
      <c r="AM214" s="28"/>
      <c r="AN214" s="28"/>
      <c r="AO214" s="28"/>
      <c r="AP214" s="28"/>
      <c r="AQ214" s="28"/>
      <c r="AR214" s="28"/>
      <c r="AS214" s="28"/>
    </row>
    <row r="215" spans="4:45" s="6" customFormat="1">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row>
    <row r="216" spans="4:45" s="6" customFormat="1">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8"/>
      <c r="AN216" s="28"/>
      <c r="AO216" s="28"/>
      <c r="AP216" s="28"/>
      <c r="AQ216" s="28"/>
      <c r="AR216" s="28"/>
      <c r="AS216" s="28"/>
    </row>
    <row r="217" spans="4:45" s="6" customFormat="1">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8"/>
      <c r="AN217" s="28"/>
      <c r="AO217" s="28"/>
      <c r="AP217" s="28"/>
      <c r="AQ217" s="28"/>
      <c r="AR217" s="28"/>
      <c r="AS217" s="28"/>
    </row>
    <row r="218" spans="4:45" s="6" customFormat="1">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c r="AM218" s="28"/>
      <c r="AN218" s="28"/>
      <c r="AO218" s="28"/>
      <c r="AP218" s="28"/>
      <c r="AQ218" s="28"/>
      <c r="AR218" s="28"/>
      <c r="AS218" s="28"/>
    </row>
    <row r="219" spans="4:45" s="6" customFormat="1">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28"/>
      <c r="AL219" s="28"/>
      <c r="AM219" s="28"/>
      <c r="AN219" s="28"/>
      <c r="AO219" s="28"/>
      <c r="AP219" s="28"/>
      <c r="AQ219" s="28"/>
      <c r="AR219" s="28"/>
      <c r="AS219" s="28"/>
    </row>
    <row r="220" spans="4:45" s="6" customFormat="1">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c r="AS220" s="28"/>
    </row>
    <row r="221" spans="4:45" s="6" customFormat="1">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c r="AL221" s="28"/>
      <c r="AM221" s="28"/>
      <c r="AN221" s="28"/>
      <c r="AO221" s="28"/>
      <c r="AP221" s="28"/>
      <c r="AQ221" s="28"/>
      <c r="AR221" s="28"/>
      <c r="AS221" s="28"/>
    </row>
    <row r="222" spans="4:45" s="6" customFormat="1">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28"/>
      <c r="AL222" s="28"/>
      <c r="AM222" s="28"/>
      <c r="AN222" s="28"/>
      <c r="AO222" s="28"/>
      <c r="AP222" s="28"/>
      <c r="AQ222" s="28"/>
      <c r="AR222" s="28"/>
      <c r="AS222" s="28"/>
    </row>
    <row r="223" spans="4:45" s="6" customFormat="1">
      <c r="D223" s="28"/>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28"/>
      <c r="AL223" s="28"/>
      <c r="AM223" s="28"/>
      <c r="AN223" s="28"/>
      <c r="AO223" s="28"/>
      <c r="AP223" s="28"/>
      <c r="AQ223" s="28"/>
      <c r="AR223" s="28"/>
      <c r="AS223" s="28"/>
    </row>
    <row r="224" spans="4:45" s="6" customFormat="1">
      <c r="D224" s="28"/>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c r="AJ224" s="28"/>
      <c r="AK224" s="28"/>
      <c r="AL224" s="28"/>
      <c r="AM224" s="28"/>
      <c r="AN224" s="28"/>
      <c r="AO224" s="28"/>
      <c r="AP224" s="28"/>
      <c r="AQ224" s="28"/>
      <c r="AR224" s="28"/>
      <c r="AS224" s="28"/>
    </row>
    <row r="225" spans="4:45" s="6" customFormat="1">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28"/>
      <c r="AL225" s="28"/>
      <c r="AM225" s="28"/>
      <c r="AN225" s="28"/>
      <c r="AO225" s="28"/>
      <c r="AP225" s="28"/>
      <c r="AQ225" s="28"/>
      <c r="AR225" s="28"/>
      <c r="AS225" s="28"/>
    </row>
    <row r="226" spans="4:45" s="6" customFormat="1">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28"/>
      <c r="AL226" s="28"/>
      <c r="AM226" s="28"/>
      <c r="AN226" s="28"/>
      <c r="AO226" s="28"/>
      <c r="AP226" s="28"/>
      <c r="AQ226" s="28"/>
      <c r="AR226" s="28"/>
      <c r="AS226" s="28"/>
    </row>
    <row r="227" spans="4:45" s="6" customFormat="1">
      <c r="D227" s="28"/>
      <c r="E227" s="28"/>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c r="AJ227" s="28"/>
      <c r="AK227" s="28"/>
      <c r="AL227" s="28"/>
      <c r="AM227" s="28"/>
      <c r="AN227" s="28"/>
      <c r="AO227" s="28"/>
      <c r="AP227" s="28"/>
      <c r="AQ227" s="28"/>
      <c r="AR227" s="28"/>
      <c r="AS227" s="28"/>
    </row>
    <row r="228" spans="4:45" s="6" customFormat="1">
      <c r="D228" s="28"/>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c r="AS228" s="28"/>
    </row>
    <row r="229" spans="4:45" s="6" customFormat="1">
      <c r="D229" s="28"/>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c r="AG229" s="28"/>
      <c r="AH229" s="28"/>
      <c r="AI229" s="28"/>
      <c r="AJ229" s="28"/>
      <c r="AK229" s="28"/>
      <c r="AL229" s="28"/>
      <c r="AM229" s="28"/>
      <c r="AN229" s="28"/>
      <c r="AO229" s="28"/>
      <c r="AP229" s="28"/>
      <c r="AQ229" s="28"/>
      <c r="AR229" s="28"/>
      <c r="AS229" s="28"/>
    </row>
    <row r="230" spans="4:45" s="6" customFormat="1">
      <c r="D230" s="28"/>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c r="AL230" s="28"/>
      <c r="AM230" s="28"/>
      <c r="AN230" s="28"/>
      <c r="AO230" s="28"/>
      <c r="AP230" s="28"/>
      <c r="AQ230" s="28"/>
      <c r="AR230" s="28"/>
      <c r="AS230" s="28"/>
    </row>
    <row r="231" spans="4:45" s="6" customFormat="1">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28"/>
      <c r="AL231" s="28"/>
      <c r="AM231" s="28"/>
      <c r="AN231" s="28"/>
      <c r="AO231" s="28"/>
      <c r="AP231" s="28"/>
      <c r="AQ231" s="28"/>
      <c r="AR231" s="28"/>
      <c r="AS231" s="28"/>
    </row>
    <row r="232" spans="4:45" s="6" customFormat="1">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28"/>
      <c r="AL232" s="28"/>
      <c r="AM232" s="28"/>
      <c r="AN232" s="28"/>
      <c r="AO232" s="28"/>
      <c r="AP232" s="28"/>
      <c r="AQ232" s="28"/>
      <c r="AR232" s="28"/>
      <c r="AS232" s="28"/>
    </row>
    <row r="233" spans="4:45" s="6" customFormat="1">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c r="AJ233" s="28"/>
      <c r="AK233" s="28"/>
      <c r="AL233" s="28"/>
      <c r="AM233" s="28"/>
      <c r="AN233" s="28"/>
      <c r="AO233" s="28"/>
      <c r="AP233" s="28"/>
      <c r="AQ233" s="28"/>
      <c r="AR233" s="28"/>
      <c r="AS233" s="28"/>
    </row>
    <row r="234" spans="4:45" s="6" customFormat="1">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c r="AL234" s="28"/>
      <c r="AM234" s="28"/>
      <c r="AN234" s="28"/>
      <c r="AO234" s="28"/>
      <c r="AP234" s="28"/>
      <c r="AQ234" s="28"/>
      <c r="AR234" s="28"/>
      <c r="AS234" s="28"/>
    </row>
    <row r="235" spans="4:45" s="6" customFormat="1">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c r="AS235" s="28"/>
    </row>
    <row r="236" spans="4:45" s="6" customFormat="1">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8"/>
      <c r="AH236" s="28"/>
      <c r="AI236" s="28"/>
      <c r="AJ236" s="28"/>
      <c r="AK236" s="28"/>
      <c r="AL236" s="28"/>
      <c r="AM236" s="28"/>
      <c r="AN236" s="28"/>
      <c r="AO236" s="28"/>
      <c r="AP236" s="28"/>
      <c r="AQ236" s="28"/>
      <c r="AR236" s="28"/>
      <c r="AS236" s="28"/>
    </row>
    <row r="237" spans="4:45" s="6" customFormat="1">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28"/>
      <c r="AL237" s="28"/>
      <c r="AM237" s="28"/>
      <c r="AN237" s="28"/>
      <c r="AO237" s="28"/>
      <c r="AP237" s="28"/>
      <c r="AQ237" s="28"/>
      <c r="AR237" s="28"/>
      <c r="AS237" s="28"/>
    </row>
    <row r="238" spans="4:45" s="6" customFormat="1">
      <c r="D238" s="28"/>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8"/>
      <c r="AH238" s="28"/>
      <c r="AI238" s="28"/>
      <c r="AJ238" s="28"/>
      <c r="AK238" s="28"/>
      <c r="AL238" s="28"/>
      <c r="AM238" s="28"/>
      <c r="AN238" s="28"/>
      <c r="AO238" s="28"/>
      <c r="AP238" s="28"/>
      <c r="AQ238" s="28"/>
      <c r="AR238" s="28"/>
      <c r="AS238" s="28"/>
    </row>
    <row r="239" spans="4:45" s="6" customFormat="1">
      <c r="D239" s="28"/>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c r="AJ239" s="28"/>
      <c r="AK239" s="28"/>
      <c r="AL239" s="28"/>
      <c r="AM239" s="28"/>
      <c r="AN239" s="28"/>
      <c r="AO239" s="28"/>
      <c r="AP239" s="28"/>
      <c r="AQ239" s="28"/>
      <c r="AR239" s="28"/>
      <c r="AS239" s="28"/>
    </row>
    <row r="240" spans="4:45" s="6" customFormat="1">
      <c r="D240" s="28"/>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c r="AJ240" s="28"/>
      <c r="AK240" s="28"/>
      <c r="AL240" s="28"/>
      <c r="AM240" s="28"/>
      <c r="AN240" s="28"/>
      <c r="AO240" s="28"/>
      <c r="AP240" s="28"/>
      <c r="AQ240" s="28"/>
      <c r="AR240" s="28"/>
      <c r="AS240" s="28"/>
    </row>
    <row r="241" spans="4:45" s="6" customFormat="1">
      <c r="D241" s="28"/>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c r="AJ241" s="28"/>
      <c r="AK241" s="28"/>
      <c r="AL241" s="28"/>
      <c r="AM241" s="28"/>
      <c r="AN241" s="28"/>
      <c r="AO241" s="28"/>
      <c r="AP241" s="28"/>
      <c r="AQ241" s="28"/>
      <c r="AR241" s="28"/>
      <c r="AS241" s="28"/>
    </row>
    <row r="242" spans="4:45" s="6" customFormat="1">
      <c r="D242" s="28"/>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28"/>
      <c r="AL242" s="28"/>
      <c r="AM242" s="28"/>
      <c r="AN242" s="28"/>
      <c r="AO242" s="28"/>
      <c r="AP242" s="28"/>
      <c r="AQ242" s="28"/>
      <c r="AR242" s="28"/>
      <c r="AS242" s="28"/>
    </row>
    <row r="243" spans="4:45" s="6" customFormat="1">
      <c r="D243" s="28"/>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c r="AG243" s="28"/>
      <c r="AH243" s="28"/>
      <c r="AI243" s="28"/>
      <c r="AJ243" s="28"/>
      <c r="AK243" s="28"/>
      <c r="AL243" s="28"/>
      <c r="AM243" s="28"/>
      <c r="AN243" s="28"/>
      <c r="AO243" s="28"/>
      <c r="AP243" s="28"/>
      <c r="AQ243" s="28"/>
      <c r="AR243" s="28"/>
      <c r="AS243" s="28"/>
    </row>
    <row r="244" spans="4:45" s="6" customFormat="1">
      <c r="D244" s="28"/>
      <c r="E244" s="28"/>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c r="AG244" s="28"/>
      <c r="AH244" s="28"/>
      <c r="AI244" s="28"/>
      <c r="AJ244" s="28"/>
      <c r="AK244" s="28"/>
      <c r="AL244" s="28"/>
      <c r="AM244" s="28"/>
      <c r="AN244" s="28"/>
      <c r="AO244" s="28"/>
      <c r="AP244" s="28"/>
      <c r="AQ244" s="28"/>
      <c r="AR244" s="28"/>
      <c r="AS244" s="28"/>
    </row>
    <row r="245" spans="4:45" s="6" customFormat="1">
      <c r="D245" s="28"/>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c r="AG245" s="28"/>
      <c r="AH245" s="28"/>
      <c r="AI245" s="28"/>
      <c r="AJ245" s="28"/>
      <c r="AK245" s="28"/>
      <c r="AL245" s="28"/>
      <c r="AM245" s="28"/>
      <c r="AN245" s="28"/>
      <c r="AO245" s="28"/>
      <c r="AP245" s="28"/>
      <c r="AQ245" s="28"/>
      <c r="AR245" s="28"/>
      <c r="AS245" s="28"/>
    </row>
    <row r="246" spans="4:45" s="6" customFormat="1">
      <c r="D246" s="28"/>
      <c r="E246" s="28"/>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c r="AG246" s="28"/>
      <c r="AH246" s="28"/>
      <c r="AI246" s="28"/>
      <c r="AJ246" s="28"/>
      <c r="AK246" s="28"/>
      <c r="AL246" s="28"/>
      <c r="AM246" s="28"/>
      <c r="AN246" s="28"/>
      <c r="AO246" s="28"/>
      <c r="AP246" s="28"/>
      <c r="AQ246" s="28"/>
      <c r="AR246" s="28"/>
      <c r="AS246" s="28"/>
    </row>
    <row r="247" spans="4:45" s="6" customFormat="1">
      <c r="D247" s="28"/>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c r="AH247" s="28"/>
      <c r="AI247" s="28"/>
      <c r="AJ247" s="28"/>
      <c r="AK247" s="28"/>
      <c r="AL247" s="28"/>
      <c r="AM247" s="28"/>
      <c r="AN247" s="28"/>
      <c r="AO247" s="28"/>
      <c r="AP247" s="28"/>
      <c r="AQ247" s="28"/>
      <c r="AR247" s="28"/>
      <c r="AS247" s="28"/>
    </row>
    <row r="248" spans="4:45" s="6" customFormat="1">
      <c r="D248" s="28"/>
      <c r="E248" s="28"/>
      <c r="F248" s="28"/>
      <c r="G248" s="28"/>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c r="AG248" s="28"/>
      <c r="AH248" s="28"/>
      <c r="AI248" s="28"/>
      <c r="AJ248" s="28"/>
      <c r="AK248" s="28"/>
      <c r="AL248" s="28"/>
      <c r="AM248" s="28"/>
      <c r="AN248" s="28"/>
      <c r="AO248" s="28"/>
      <c r="AP248" s="28"/>
      <c r="AQ248" s="28"/>
      <c r="AR248" s="28"/>
      <c r="AS248" s="28"/>
    </row>
    <row r="249" spans="4:45" s="6" customFormat="1">
      <c r="D249" s="28"/>
      <c r="E249" s="28"/>
      <c r="F249" s="28"/>
      <c r="G249" s="28"/>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c r="AG249" s="28"/>
      <c r="AH249" s="28"/>
      <c r="AI249" s="28"/>
      <c r="AJ249" s="28"/>
      <c r="AK249" s="28"/>
      <c r="AL249" s="28"/>
      <c r="AM249" s="28"/>
      <c r="AN249" s="28"/>
      <c r="AO249" s="28"/>
      <c r="AP249" s="28"/>
      <c r="AQ249" s="28"/>
      <c r="AR249" s="28"/>
      <c r="AS249" s="28"/>
    </row>
    <row r="250" spans="4:45" s="6" customFormat="1">
      <c r="D250" s="28"/>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8"/>
      <c r="AH250" s="28"/>
      <c r="AI250" s="28"/>
      <c r="AJ250" s="28"/>
      <c r="AK250" s="28"/>
      <c r="AL250" s="28"/>
      <c r="AM250" s="28"/>
      <c r="AN250" s="28"/>
      <c r="AO250" s="28"/>
      <c r="AP250" s="28"/>
      <c r="AQ250" s="28"/>
      <c r="AR250" s="28"/>
      <c r="AS250" s="28"/>
    </row>
    <row r="251" spans="4:45" s="6" customFormat="1">
      <c r="D251" s="28"/>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c r="AG251" s="28"/>
      <c r="AH251" s="28"/>
      <c r="AI251" s="28"/>
      <c r="AJ251" s="28"/>
      <c r="AK251" s="28"/>
      <c r="AL251" s="28"/>
      <c r="AM251" s="28"/>
      <c r="AN251" s="28"/>
      <c r="AO251" s="28"/>
      <c r="AP251" s="28"/>
      <c r="AQ251" s="28"/>
      <c r="AR251" s="28"/>
      <c r="AS251" s="28"/>
    </row>
    <row r="252" spans="4:45" s="6" customFormat="1">
      <c r="D252" s="28"/>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8"/>
      <c r="AH252" s="28"/>
      <c r="AI252" s="28"/>
      <c r="AJ252" s="28"/>
      <c r="AK252" s="28"/>
      <c r="AL252" s="28"/>
      <c r="AM252" s="28"/>
      <c r="AN252" s="28"/>
      <c r="AO252" s="28"/>
      <c r="AP252" s="28"/>
      <c r="AQ252" s="28"/>
      <c r="AR252" s="28"/>
      <c r="AS252" s="28"/>
    </row>
    <row r="253" spans="4:45" s="6" customFormat="1">
      <c r="D253" s="28"/>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c r="AG253" s="28"/>
      <c r="AH253" s="28"/>
      <c r="AI253" s="28"/>
      <c r="AJ253" s="28"/>
      <c r="AK253" s="28"/>
      <c r="AL253" s="28"/>
      <c r="AM253" s="28"/>
      <c r="AN253" s="28"/>
      <c r="AO253" s="28"/>
      <c r="AP253" s="28"/>
      <c r="AQ253" s="28"/>
      <c r="AR253" s="28"/>
      <c r="AS253" s="28"/>
    </row>
    <row r="254" spans="4:45" s="6" customFormat="1">
      <c r="D254" s="28"/>
      <c r="E254" s="28"/>
      <c r="F254" s="28"/>
      <c r="G254" s="28"/>
      <c r="H254" s="28"/>
      <c r="I254" s="28"/>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c r="AG254" s="28"/>
      <c r="AH254" s="28"/>
      <c r="AI254" s="28"/>
      <c r="AJ254" s="28"/>
      <c r="AK254" s="28"/>
      <c r="AL254" s="28"/>
      <c r="AM254" s="28"/>
      <c r="AN254" s="28"/>
      <c r="AO254" s="28"/>
      <c r="AP254" s="28"/>
      <c r="AQ254" s="28"/>
      <c r="AR254" s="28"/>
      <c r="AS254" s="28"/>
    </row>
    <row r="255" spans="4:45" s="6" customFormat="1">
      <c r="D255" s="28"/>
      <c r="E255" s="28"/>
      <c r="F255" s="28"/>
      <c r="G255" s="28"/>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c r="AG255" s="28"/>
      <c r="AH255" s="28"/>
      <c r="AI255" s="28"/>
      <c r="AJ255" s="28"/>
      <c r="AK255" s="28"/>
      <c r="AL255" s="28"/>
      <c r="AM255" s="28"/>
      <c r="AN255" s="28"/>
      <c r="AO255" s="28"/>
      <c r="AP255" s="28"/>
      <c r="AQ255" s="28"/>
      <c r="AR255" s="28"/>
      <c r="AS255" s="28"/>
    </row>
    <row r="256" spans="4:45" s="6" customFormat="1">
      <c r="D256" s="28"/>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8"/>
      <c r="AH256" s="28"/>
      <c r="AI256" s="28"/>
      <c r="AJ256" s="28"/>
      <c r="AK256" s="28"/>
      <c r="AL256" s="28"/>
      <c r="AM256" s="28"/>
      <c r="AN256" s="28"/>
      <c r="AO256" s="28"/>
      <c r="AP256" s="28"/>
      <c r="AQ256" s="28"/>
      <c r="AR256" s="28"/>
      <c r="AS256" s="28"/>
    </row>
    <row r="257" spans="4:45" s="6" customFormat="1">
      <c r="D257" s="28"/>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c r="AG257" s="28"/>
      <c r="AH257" s="28"/>
      <c r="AI257" s="28"/>
      <c r="AJ257" s="28"/>
      <c r="AK257" s="28"/>
      <c r="AL257" s="28"/>
      <c r="AM257" s="28"/>
      <c r="AN257" s="28"/>
      <c r="AO257" s="28"/>
      <c r="AP257" s="28"/>
      <c r="AQ257" s="28"/>
      <c r="AR257" s="28"/>
      <c r="AS257" s="28"/>
    </row>
    <row r="258" spans="4:45" s="6" customFormat="1">
      <c r="D258" s="28"/>
      <c r="E258" s="28"/>
      <c r="F258" s="28"/>
      <c r="G258" s="28"/>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c r="AG258" s="28"/>
      <c r="AH258" s="28"/>
      <c r="AI258" s="28"/>
      <c r="AJ258" s="28"/>
      <c r="AK258" s="28"/>
      <c r="AL258" s="28"/>
      <c r="AM258" s="28"/>
      <c r="AN258" s="28"/>
      <c r="AO258" s="28"/>
      <c r="AP258" s="28"/>
      <c r="AQ258" s="28"/>
      <c r="AR258" s="28"/>
      <c r="AS258" s="28"/>
    </row>
    <row r="259" spans="4:45" s="6" customFormat="1">
      <c r="D259" s="28"/>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c r="AG259" s="28"/>
      <c r="AH259" s="28"/>
      <c r="AI259" s="28"/>
      <c r="AJ259" s="28"/>
      <c r="AK259" s="28"/>
      <c r="AL259" s="28"/>
      <c r="AM259" s="28"/>
      <c r="AN259" s="28"/>
      <c r="AO259" s="28"/>
      <c r="AP259" s="28"/>
      <c r="AQ259" s="28"/>
      <c r="AR259" s="28"/>
      <c r="AS259" s="28"/>
    </row>
    <row r="260" spans="4:45" s="6" customFormat="1">
      <c r="D260" s="28"/>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c r="AG260" s="28"/>
      <c r="AH260" s="28"/>
      <c r="AI260" s="28"/>
      <c r="AJ260" s="28"/>
      <c r="AK260" s="28"/>
      <c r="AL260" s="28"/>
      <c r="AM260" s="28"/>
      <c r="AN260" s="28"/>
      <c r="AO260" s="28"/>
      <c r="AP260" s="28"/>
      <c r="AQ260" s="28"/>
      <c r="AR260" s="28"/>
      <c r="AS260" s="28"/>
    </row>
    <row r="261" spans="4:45" s="6" customFormat="1">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c r="AG261" s="28"/>
      <c r="AH261" s="28"/>
      <c r="AI261" s="28"/>
      <c r="AJ261" s="28"/>
      <c r="AK261" s="28"/>
      <c r="AL261" s="28"/>
      <c r="AM261" s="28"/>
      <c r="AN261" s="28"/>
      <c r="AO261" s="28"/>
      <c r="AP261" s="28"/>
      <c r="AQ261" s="28"/>
      <c r="AR261" s="28"/>
      <c r="AS261" s="28"/>
    </row>
    <row r="262" spans="4:45" s="6" customFormat="1">
      <c r="D262" s="28"/>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8"/>
      <c r="AH262" s="28"/>
      <c r="AI262" s="28"/>
      <c r="AJ262" s="28"/>
      <c r="AK262" s="28"/>
      <c r="AL262" s="28"/>
      <c r="AM262" s="28"/>
      <c r="AN262" s="28"/>
      <c r="AO262" s="28"/>
      <c r="AP262" s="28"/>
      <c r="AQ262" s="28"/>
      <c r="AR262" s="28"/>
      <c r="AS262" s="28"/>
    </row>
    <row r="263" spans="4:45" s="6" customFormat="1">
      <c r="D263" s="28"/>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c r="AG263" s="28"/>
      <c r="AH263" s="28"/>
      <c r="AI263" s="28"/>
      <c r="AJ263" s="28"/>
      <c r="AK263" s="28"/>
      <c r="AL263" s="28"/>
      <c r="AM263" s="28"/>
      <c r="AN263" s="28"/>
      <c r="AO263" s="28"/>
      <c r="AP263" s="28"/>
      <c r="AQ263" s="28"/>
      <c r="AR263" s="28"/>
      <c r="AS263" s="28"/>
    </row>
    <row r="264" spans="4:45" s="6" customFormat="1">
      <c r="D264" s="28"/>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c r="AG264" s="28"/>
      <c r="AH264" s="28"/>
      <c r="AI264" s="28"/>
      <c r="AJ264" s="28"/>
      <c r="AK264" s="28"/>
      <c r="AL264" s="28"/>
      <c r="AM264" s="28"/>
      <c r="AN264" s="28"/>
      <c r="AO264" s="28"/>
      <c r="AP264" s="28"/>
      <c r="AQ264" s="28"/>
      <c r="AR264" s="28"/>
      <c r="AS264" s="28"/>
    </row>
    <row r="265" spans="4:45" s="6" customFormat="1">
      <c r="D265" s="28"/>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c r="AH265" s="28"/>
      <c r="AI265" s="28"/>
      <c r="AJ265" s="28"/>
      <c r="AK265" s="28"/>
      <c r="AL265" s="28"/>
      <c r="AM265" s="28"/>
      <c r="AN265" s="28"/>
      <c r="AO265" s="28"/>
      <c r="AP265" s="28"/>
      <c r="AQ265" s="28"/>
      <c r="AR265" s="28"/>
      <c r="AS265" s="28"/>
    </row>
    <row r="266" spans="4:45" s="6" customFormat="1">
      <c r="D266" s="28"/>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c r="AG266" s="28"/>
      <c r="AH266" s="28"/>
      <c r="AI266" s="28"/>
      <c r="AJ266" s="28"/>
      <c r="AK266" s="28"/>
      <c r="AL266" s="28"/>
      <c r="AM266" s="28"/>
      <c r="AN266" s="28"/>
      <c r="AO266" s="28"/>
      <c r="AP266" s="28"/>
      <c r="AQ266" s="28"/>
      <c r="AR266" s="28"/>
      <c r="AS266" s="28"/>
    </row>
    <row r="267" spans="4:45" s="6" customFormat="1">
      <c r="D267" s="28"/>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c r="AG267" s="28"/>
      <c r="AH267" s="28"/>
      <c r="AI267" s="28"/>
      <c r="AJ267" s="28"/>
      <c r="AK267" s="28"/>
      <c r="AL267" s="28"/>
      <c r="AM267" s="28"/>
      <c r="AN267" s="28"/>
      <c r="AO267" s="28"/>
      <c r="AP267" s="28"/>
      <c r="AQ267" s="28"/>
      <c r="AR267" s="28"/>
      <c r="AS267" s="28"/>
    </row>
    <row r="268" spans="4:45" s="6" customFormat="1">
      <c r="D268" s="28"/>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8"/>
      <c r="AH268" s="28"/>
      <c r="AI268" s="28"/>
      <c r="AJ268" s="28"/>
      <c r="AK268" s="28"/>
      <c r="AL268" s="28"/>
      <c r="AM268" s="28"/>
      <c r="AN268" s="28"/>
      <c r="AO268" s="28"/>
      <c r="AP268" s="28"/>
      <c r="AQ268" s="28"/>
      <c r="AR268" s="28"/>
      <c r="AS268" s="28"/>
    </row>
    <row r="269" spans="4:45" s="6" customFormat="1">
      <c r="D269" s="28"/>
      <c r="E269" s="28"/>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c r="AG269" s="28"/>
      <c r="AH269" s="28"/>
      <c r="AI269" s="28"/>
      <c r="AJ269" s="28"/>
      <c r="AK269" s="28"/>
      <c r="AL269" s="28"/>
      <c r="AM269" s="28"/>
      <c r="AN269" s="28"/>
      <c r="AO269" s="28"/>
      <c r="AP269" s="28"/>
      <c r="AQ269" s="28"/>
      <c r="AR269" s="28"/>
      <c r="AS269" s="28"/>
    </row>
    <row r="270" spans="4:45" s="6" customFormat="1">
      <c r="D270" s="28"/>
      <c r="E270" s="28"/>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c r="AG270" s="28"/>
      <c r="AH270" s="28"/>
      <c r="AI270" s="28"/>
      <c r="AJ270" s="28"/>
      <c r="AK270" s="28"/>
      <c r="AL270" s="28"/>
      <c r="AM270" s="28"/>
      <c r="AN270" s="28"/>
      <c r="AO270" s="28"/>
      <c r="AP270" s="28"/>
      <c r="AQ270" s="28"/>
      <c r="AR270" s="28"/>
      <c r="AS270" s="28"/>
    </row>
    <row r="271" spans="4:45" s="6" customFormat="1">
      <c r="D271" s="28"/>
      <c r="E271" s="28"/>
      <c r="F271" s="28"/>
      <c r="G271" s="28"/>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c r="AG271" s="28"/>
      <c r="AH271" s="28"/>
      <c r="AI271" s="28"/>
      <c r="AJ271" s="28"/>
      <c r="AK271" s="28"/>
      <c r="AL271" s="28"/>
      <c r="AM271" s="28"/>
      <c r="AN271" s="28"/>
      <c r="AO271" s="28"/>
      <c r="AP271" s="28"/>
      <c r="AQ271" s="28"/>
      <c r="AR271" s="28"/>
      <c r="AS271" s="28"/>
    </row>
    <row r="272" spans="4:45" s="6" customFormat="1">
      <c r="D272" s="28"/>
      <c r="E272" s="28"/>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c r="AG272" s="28"/>
      <c r="AH272" s="28"/>
      <c r="AI272" s="28"/>
      <c r="AJ272" s="28"/>
      <c r="AK272" s="28"/>
      <c r="AL272" s="28"/>
      <c r="AM272" s="28"/>
      <c r="AN272" s="28"/>
      <c r="AO272" s="28"/>
      <c r="AP272" s="28"/>
      <c r="AQ272" s="28"/>
      <c r="AR272" s="28"/>
      <c r="AS272" s="28"/>
    </row>
    <row r="273" spans="4:45" s="6" customFormat="1">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c r="AJ273" s="28"/>
      <c r="AK273" s="28"/>
      <c r="AL273" s="28"/>
      <c r="AM273" s="28"/>
      <c r="AN273" s="28"/>
      <c r="AO273" s="28"/>
      <c r="AP273" s="28"/>
      <c r="AQ273" s="28"/>
      <c r="AR273" s="28"/>
      <c r="AS273" s="28"/>
    </row>
    <row r="274" spans="4:45" s="6" customFormat="1">
      <c r="D274" s="28"/>
      <c r="E274" s="28"/>
      <c r="F274" s="28"/>
      <c r="G274" s="28"/>
      <c r="H274" s="28"/>
      <c r="I274" s="28"/>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c r="AG274" s="28"/>
      <c r="AH274" s="28"/>
      <c r="AI274" s="28"/>
      <c r="AJ274" s="28"/>
      <c r="AK274" s="28"/>
      <c r="AL274" s="28"/>
      <c r="AM274" s="28"/>
      <c r="AN274" s="28"/>
      <c r="AO274" s="28"/>
      <c r="AP274" s="28"/>
      <c r="AQ274" s="28"/>
      <c r="AR274" s="28"/>
      <c r="AS274" s="28"/>
    </row>
    <row r="275" spans="4:45" s="6" customFormat="1">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c r="AG275" s="28"/>
      <c r="AH275" s="28"/>
      <c r="AI275" s="28"/>
      <c r="AJ275" s="28"/>
      <c r="AK275" s="28"/>
      <c r="AL275" s="28"/>
      <c r="AM275" s="28"/>
      <c r="AN275" s="28"/>
      <c r="AO275" s="28"/>
      <c r="AP275" s="28"/>
      <c r="AQ275" s="28"/>
      <c r="AR275" s="28"/>
      <c r="AS275" s="28"/>
    </row>
    <row r="276" spans="4:45" s="6" customFormat="1">
      <c r="D276" s="28"/>
      <c r="E276" s="28"/>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c r="AG276" s="28"/>
      <c r="AH276" s="28"/>
      <c r="AI276" s="28"/>
      <c r="AJ276" s="28"/>
      <c r="AK276" s="28"/>
      <c r="AL276" s="28"/>
      <c r="AM276" s="28"/>
      <c r="AN276" s="28"/>
      <c r="AO276" s="28"/>
      <c r="AP276" s="28"/>
      <c r="AQ276" s="28"/>
      <c r="AR276" s="28"/>
      <c r="AS276" s="28"/>
    </row>
    <row r="277" spans="4:45" s="6" customFormat="1">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c r="AG277" s="28"/>
      <c r="AH277" s="28"/>
      <c r="AI277" s="28"/>
      <c r="AJ277" s="28"/>
      <c r="AK277" s="28"/>
      <c r="AL277" s="28"/>
      <c r="AM277" s="28"/>
      <c r="AN277" s="28"/>
      <c r="AO277" s="28"/>
      <c r="AP277" s="28"/>
      <c r="AQ277" s="28"/>
      <c r="AR277" s="28"/>
      <c r="AS277" s="28"/>
    </row>
    <row r="278" spans="4:45" s="6" customFormat="1">
      <c r="D278" s="28"/>
      <c r="E278" s="28"/>
      <c r="F278" s="28"/>
      <c r="G278" s="28"/>
      <c r="H278" s="28"/>
      <c r="I278" s="28"/>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c r="AG278" s="28"/>
      <c r="AH278" s="28"/>
      <c r="AI278" s="28"/>
      <c r="AJ278" s="28"/>
      <c r="AK278" s="28"/>
      <c r="AL278" s="28"/>
      <c r="AM278" s="28"/>
      <c r="AN278" s="28"/>
      <c r="AO278" s="28"/>
      <c r="AP278" s="28"/>
      <c r="AQ278" s="28"/>
      <c r="AR278" s="28"/>
      <c r="AS278" s="28"/>
    </row>
    <row r="279" spans="4:45" s="6" customFormat="1">
      <c r="D279" s="28"/>
      <c r="E279" s="28"/>
      <c r="F279" s="28"/>
      <c r="G279" s="28"/>
      <c r="H279" s="28"/>
      <c r="I279" s="28"/>
      <c r="J279" s="28"/>
      <c r="K279" s="28"/>
      <c r="L279" s="28"/>
      <c r="M279" s="28"/>
      <c r="N279" s="28"/>
      <c r="O279" s="28"/>
      <c r="P279" s="28"/>
      <c r="Q279" s="28"/>
      <c r="R279" s="28"/>
      <c r="S279" s="28"/>
      <c r="T279" s="28"/>
      <c r="U279" s="28"/>
      <c r="V279" s="28"/>
      <c r="W279" s="28"/>
      <c r="X279" s="28"/>
      <c r="Y279" s="28"/>
      <c r="Z279" s="28"/>
      <c r="AA279" s="28"/>
      <c r="AB279" s="28"/>
      <c r="AC279" s="28"/>
      <c r="AD279" s="28"/>
      <c r="AE279" s="28"/>
      <c r="AF279" s="28"/>
      <c r="AG279" s="28"/>
      <c r="AH279" s="28"/>
      <c r="AI279" s="28"/>
      <c r="AJ279" s="28"/>
      <c r="AK279" s="28"/>
      <c r="AL279" s="28"/>
      <c r="AM279" s="28"/>
      <c r="AN279" s="28"/>
      <c r="AO279" s="28"/>
      <c r="AP279" s="28"/>
      <c r="AQ279" s="28"/>
      <c r="AR279" s="28"/>
      <c r="AS279" s="28"/>
    </row>
    <row r="280" spans="4:45" s="6" customFormat="1">
      <c r="D280" s="28"/>
      <c r="E280" s="28"/>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c r="AG280" s="28"/>
      <c r="AH280" s="28"/>
      <c r="AI280" s="28"/>
      <c r="AJ280" s="28"/>
      <c r="AK280" s="28"/>
      <c r="AL280" s="28"/>
      <c r="AM280" s="28"/>
      <c r="AN280" s="28"/>
      <c r="AO280" s="28"/>
      <c r="AP280" s="28"/>
      <c r="AQ280" s="28"/>
      <c r="AR280" s="28"/>
      <c r="AS280" s="28"/>
    </row>
    <row r="281" spans="4:45" s="6" customFormat="1">
      <c r="D281" s="28"/>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c r="AG281" s="28"/>
      <c r="AH281" s="28"/>
      <c r="AI281" s="28"/>
      <c r="AJ281" s="28"/>
      <c r="AK281" s="28"/>
      <c r="AL281" s="28"/>
      <c r="AM281" s="28"/>
      <c r="AN281" s="28"/>
      <c r="AO281" s="28"/>
      <c r="AP281" s="28"/>
      <c r="AQ281" s="28"/>
      <c r="AR281" s="28"/>
      <c r="AS281" s="28"/>
    </row>
    <row r="282" spans="4:45" s="6" customFormat="1">
      <c r="D282" s="28"/>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c r="AG282" s="28"/>
      <c r="AH282" s="28"/>
      <c r="AI282" s="28"/>
      <c r="AJ282" s="28"/>
      <c r="AK282" s="28"/>
      <c r="AL282" s="28"/>
      <c r="AM282" s="28"/>
      <c r="AN282" s="28"/>
      <c r="AO282" s="28"/>
      <c r="AP282" s="28"/>
      <c r="AQ282" s="28"/>
      <c r="AR282" s="28"/>
      <c r="AS282" s="28"/>
    </row>
    <row r="283" spans="4:45" s="6" customFormat="1">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c r="AG283" s="28"/>
      <c r="AH283" s="28"/>
      <c r="AI283" s="28"/>
      <c r="AJ283" s="28"/>
      <c r="AK283" s="28"/>
      <c r="AL283" s="28"/>
      <c r="AM283" s="28"/>
      <c r="AN283" s="28"/>
      <c r="AO283" s="28"/>
      <c r="AP283" s="28"/>
      <c r="AQ283" s="28"/>
      <c r="AR283" s="28"/>
      <c r="AS283" s="28"/>
    </row>
    <row r="284" spans="4:45" s="6" customFormat="1">
      <c r="D284" s="28"/>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c r="AG284" s="28"/>
      <c r="AH284" s="28"/>
      <c r="AI284" s="28"/>
      <c r="AJ284" s="28"/>
      <c r="AK284" s="28"/>
      <c r="AL284" s="28"/>
      <c r="AM284" s="28"/>
      <c r="AN284" s="28"/>
      <c r="AO284" s="28"/>
      <c r="AP284" s="28"/>
      <c r="AQ284" s="28"/>
      <c r="AR284" s="28"/>
      <c r="AS284" s="28"/>
    </row>
    <row r="285" spans="4:45" s="6" customFormat="1">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c r="AG285" s="28"/>
      <c r="AH285" s="28"/>
      <c r="AI285" s="28"/>
      <c r="AJ285" s="28"/>
      <c r="AK285" s="28"/>
      <c r="AL285" s="28"/>
      <c r="AM285" s="28"/>
      <c r="AN285" s="28"/>
      <c r="AO285" s="28"/>
      <c r="AP285" s="28"/>
      <c r="AQ285" s="28"/>
      <c r="AR285" s="28"/>
      <c r="AS285" s="28"/>
    </row>
    <row r="286" spans="4:45" s="6" customFormat="1">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c r="AG286" s="28"/>
      <c r="AH286" s="28"/>
      <c r="AI286" s="28"/>
      <c r="AJ286" s="28"/>
      <c r="AK286" s="28"/>
      <c r="AL286" s="28"/>
      <c r="AM286" s="28"/>
      <c r="AN286" s="28"/>
      <c r="AO286" s="28"/>
      <c r="AP286" s="28"/>
      <c r="AQ286" s="28"/>
      <c r="AR286" s="28"/>
      <c r="AS286" s="28"/>
    </row>
    <row r="287" spans="4:45" s="6" customFormat="1">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c r="AG287" s="28"/>
      <c r="AH287" s="28"/>
      <c r="AI287" s="28"/>
      <c r="AJ287" s="28"/>
      <c r="AK287" s="28"/>
      <c r="AL287" s="28"/>
      <c r="AM287" s="28"/>
      <c r="AN287" s="28"/>
      <c r="AO287" s="28"/>
      <c r="AP287" s="28"/>
      <c r="AQ287" s="28"/>
      <c r="AR287" s="28"/>
      <c r="AS287" s="28"/>
    </row>
    <row r="288" spans="4:45" s="6" customFormat="1">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c r="AG288" s="28"/>
      <c r="AH288" s="28"/>
      <c r="AI288" s="28"/>
      <c r="AJ288" s="28"/>
      <c r="AK288" s="28"/>
      <c r="AL288" s="28"/>
      <c r="AM288" s="28"/>
      <c r="AN288" s="28"/>
      <c r="AO288" s="28"/>
      <c r="AP288" s="28"/>
      <c r="AQ288" s="28"/>
      <c r="AR288" s="28"/>
      <c r="AS288" s="28"/>
    </row>
    <row r="289" spans="4:45" s="6" customFormat="1">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8"/>
      <c r="AH289" s="28"/>
      <c r="AI289" s="28"/>
      <c r="AJ289" s="28"/>
      <c r="AK289" s="28"/>
      <c r="AL289" s="28"/>
      <c r="AM289" s="28"/>
      <c r="AN289" s="28"/>
      <c r="AO289" s="28"/>
      <c r="AP289" s="28"/>
      <c r="AQ289" s="28"/>
      <c r="AR289" s="28"/>
      <c r="AS289" s="28"/>
    </row>
    <row r="290" spans="4:45" s="6" customFormat="1">
      <c r="D290" s="28"/>
      <c r="E290" s="28"/>
      <c r="F290" s="28"/>
      <c r="G290" s="28"/>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c r="AG290" s="28"/>
      <c r="AH290" s="28"/>
      <c r="AI290" s="28"/>
      <c r="AJ290" s="28"/>
      <c r="AK290" s="28"/>
      <c r="AL290" s="28"/>
      <c r="AM290" s="28"/>
      <c r="AN290" s="28"/>
      <c r="AO290" s="28"/>
      <c r="AP290" s="28"/>
      <c r="AQ290" s="28"/>
      <c r="AR290" s="28"/>
      <c r="AS290" s="28"/>
    </row>
    <row r="291" spans="4:45" s="6" customFormat="1">
      <c r="D291" s="28"/>
      <c r="E291" s="28"/>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c r="AG291" s="28"/>
      <c r="AH291" s="28"/>
      <c r="AI291" s="28"/>
      <c r="AJ291" s="28"/>
      <c r="AK291" s="28"/>
      <c r="AL291" s="28"/>
      <c r="AM291" s="28"/>
      <c r="AN291" s="28"/>
      <c r="AO291" s="28"/>
      <c r="AP291" s="28"/>
      <c r="AQ291" s="28"/>
      <c r="AR291" s="28"/>
      <c r="AS291" s="28"/>
    </row>
    <row r="292" spans="4:45" s="6" customFormat="1">
      <c r="D292" s="28"/>
      <c r="E292" s="28"/>
      <c r="F292" s="28"/>
      <c r="G292" s="28"/>
      <c r="H292" s="28"/>
      <c r="I292" s="28"/>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c r="AG292" s="28"/>
      <c r="AH292" s="28"/>
      <c r="AI292" s="28"/>
      <c r="AJ292" s="28"/>
      <c r="AK292" s="28"/>
      <c r="AL292" s="28"/>
      <c r="AM292" s="28"/>
      <c r="AN292" s="28"/>
      <c r="AO292" s="28"/>
      <c r="AP292" s="28"/>
      <c r="AQ292" s="28"/>
      <c r="AR292" s="28"/>
      <c r="AS292" s="28"/>
    </row>
    <row r="293" spans="4:45" s="6" customFormat="1">
      <c r="D293" s="28"/>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c r="AG293" s="28"/>
      <c r="AH293" s="28"/>
      <c r="AI293" s="28"/>
      <c r="AJ293" s="28"/>
      <c r="AK293" s="28"/>
      <c r="AL293" s="28"/>
      <c r="AM293" s="28"/>
      <c r="AN293" s="28"/>
      <c r="AO293" s="28"/>
      <c r="AP293" s="28"/>
      <c r="AQ293" s="28"/>
      <c r="AR293" s="28"/>
      <c r="AS293" s="28"/>
    </row>
    <row r="294" spans="4:45" s="6" customFormat="1">
      <c r="D294" s="28"/>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c r="AG294" s="28"/>
      <c r="AH294" s="28"/>
      <c r="AI294" s="28"/>
      <c r="AJ294" s="28"/>
      <c r="AK294" s="28"/>
      <c r="AL294" s="28"/>
      <c r="AM294" s="28"/>
      <c r="AN294" s="28"/>
      <c r="AO294" s="28"/>
      <c r="AP294" s="28"/>
      <c r="AQ294" s="28"/>
      <c r="AR294" s="28"/>
      <c r="AS294" s="28"/>
    </row>
    <row r="295" spans="4:45" s="6" customFormat="1">
      <c r="D295" s="28"/>
      <c r="E295" s="28"/>
      <c r="F295" s="28"/>
      <c r="G295" s="28"/>
      <c r="H295" s="28"/>
      <c r="I295" s="28"/>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28"/>
      <c r="AG295" s="28"/>
      <c r="AH295" s="28"/>
      <c r="AI295" s="28"/>
      <c r="AJ295" s="28"/>
      <c r="AK295" s="28"/>
      <c r="AL295" s="28"/>
      <c r="AM295" s="28"/>
      <c r="AN295" s="28"/>
      <c r="AO295" s="28"/>
      <c r="AP295" s="28"/>
      <c r="AQ295" s="28"/>
      <c r="AR295" s="28"/>
      <c r="AS295" s="28"/>
    </row>
    <row r="296" spans="4:45" s="6" customFormat="1">
      <c r="D296" s="28"/>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c r="AG296" s="28"/>
      <c r="AH296" s="28"/>
      <c r="AI296" s="28"/>
      <c r="AJ296" s="28"/>
      <c r="AK296" s="28"/>
      <c r="AL296" s="28"/>
      <c r="AM296" s="28"/>
      <c r="AN296" s="28"/>
      <c r="AO296" s="28"/>
      <c r="AP296" s="28"/>
      <c r="AQ296" s="28"/>
      <c r="AR296" s="28"/>
      <c r="AS296" s="28"/>
    </row>
    <row r="297" spans="4:45" s="6" customFormat="1">
      <c r="D297" s="28"/>
      <c r="E297" s="28"/>
      <c r="F297" s="28"/>
      <c r="G297" s="28"/>
      <c r="H297" s="28"/>
      <c r="I297" s="28"/>
      <c r="J297" s="28"/>
      <c r="K297" s="28"/>
      <c r="L297" s="28"/>
      <c r="M297" s="28"/>
      <c r="N297" s="28"/>
      <c r="O297" s="28"/>
      <c r="P297" s="28"/>
      <c r="Q297" s="28"/>
      <c r="R297" s="28"/>
      <c r="S297" s="28"/>
      <c r="T297" s="28"/>
      <c r="U297" s="28"/>
      <c r="V297" s="28"/>
      <c r="W297" s="28"/>
      <c r="X297" s="28"/>
      <c r="Y297" s="28"/>
      <c r="Z297" s="28"/>
      <c r="AA297" s="28"/>
      <c r="AB297" s="28"/>
      <c r="AC297" s="28"/>
      <c r="AD297" s="28"/>
      <c r="AE297" s="28"/>
      <c r="AF297" s="28"/>
      <c r="AG297" s="28"/>
      <c r="AH297" s="28"/>
      <c r="AI297" s="28"/>
      <c r="AJ297" s="28"/>
      <c r="AK297" s="28"/>
      <c r="AL297" s="28"/>
      <c r="AM297" s="28"/>
      <c r="AN297" s="28"/>
      <c r="AO297" s="28"/>
      <c r="AP297" s="28"/>
      <c r="AQ297" s="28"/>
      <c r="AR297" s="28"/>
      <c r="AS297" s="28"/>
    </row>
    <row r="298" spans="4:45" s="6" customFormat="1">
      <c r="D298" s="28"/>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c r="AG298" s="28"/>
      <c r="AH298" s="28"/>
      <c r="AI298" s="28"/>
      <c r="AJ298" s="28"/>
      <c r="AK298" s="28"/>
      <c r="AL298" s="28"/>
      <c r="AM298" s="28"/>
      <c r="AN298" s="28"/>
      <c r="AO298" s="28"/>
      <c r="AP298" s="28"/>
      <c r="AQ298" s="28"/>
      <c r="AR298" s="28"/>
      <c r="AS298" s="28"/>
    </row>
    <row r="299" spans="4:45" s="6" customFormat="1">
      <c r="D299" s="28"/>
      <c r="E299" s="28"/>
      <c r="F299" s="28"/>
      <c r="G299" s="28"/>
      <c r="H299" s="28"/>
      <c r="I299" s="28"/>
      <c r="J299" s="28"/>
      <c r="K299" s="28"/>
      <c r="L299" s="28"/>
      <c r="M299" s="28"/>
      <c r="N299" s="28"/>
      <c r="O299" s="28"/>
      <c r="P299" s="28"/>
      <c r="Q299" s="28"/>
      <c r="R299" s="28"/>
      <c r="S299" s="28"/>
      <c r="T299" s="28"/>
      <c r="U299" s="28"/>
      <c r="V299" s="28"/>
      <c r="W299" s="28"/>
      <c r="X299" s="28"/>
      <c r="Y299" s="28"/>
      <c r="Z299" s="28"/>
      <c r="AA299" s="28"/>
      <c r="AB299" s="28"/>
      <c r="AC299" s="28"/>
      <c r="AD299" s="28"/>
      <c r="AE299" s="28"/>
      <c r="AF299" s="28"/>
      <c r="AG299" s="28"/>
      <c r="AH299" s="28"/>
      <c r="AI299" s="28"/>
      <c r="AJ299" s="28"/>
      <c r="AK299" s="28"/>
      <c r="AL299" s="28"/>
      <c r="AM299" s="28"/>
      <c r="AN299" s="28"/>
      <c r="AO299" s="28"/>
      <c r="AP299" s="28"/>
      <c r="AQ299" s="28"/>
      <c r="AR299" s="28"/>
      <c r="AS299" s="28"/>
    </row>
    <row r="300" spans="4:45" s="6" customFormat="1">
      <c r="D300" s="28"/>
      <c r="E300" s="28"/>
      <c r="F300" s="28"/>
      <c r="G300" s="28"/>
      <c r="H300" s="28"/>
      <c r="I300" s="28"/>
      <c r="J300" s="28"/>
      <c r="K300" s="28"/>
      <c r="L300" s="28"/>
      <c r="M300" s="28"/>
      <c r="N300" s="28"/>
      <c r="O300" s="28"/>
      <c r="P300" s="28"/>
      <c r="Q300" s="28"/>
      <c r="R300" s="28"/>
      <c r="S300" s="28"/>
      <c r="T300" s="28"/>
      <c r="U300" s="28"/>
      <c r="V300" s="28"/>
      <c r="W300" s="28"/>
      <c r="X300" s="28"/>
      <c r="Y300" s="28"/>
      <c r="Z300" s="28"/>
      <c r="AA300" s="28"/>
      <c r="AB300" s="28"/>
      <c r="AC300" s="28"/>
      <c r="AD300" s="28"/>
      <c r="AE300" s="28"/>
      <c r="AF300" s="28"/>
      <c r="AG300" s="28"/>
      <c r="AH300" s="28"/>
      <c r="AI300" s="28"/>
      <c r="AJ300" s="28"/>
      <c r="AK300" s="28"/>
      <c r="AL300" s="28"/>
      <c r="AM300" s="28"/>
      <c r="AN300" s="28"/>
      <c r="AO300" s="28"/>
      <c r="AP300" s="28"/>
      <c r="AQ300" s="28"/>
      <c r="AR300" s="28"/>
      <c r="AS300" s="28"/>
    </row>
    <row r="301" spans="4:45" s="6" customFormat="1">
      <c r="D301" s="28"/>
      <c r="E301" s="28"/>
      <c r="F301" s="28"/>
      <c r="G301" s="28"/>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c r="AG301" s="28"/>
      <c r="AH301" s="28"/>
      <c r="AI301" s="28"/>
      <c r="AJ301" s="28"/>
      <c r="AK301" s="28"/>
      <c r="AL301" s="28"/>
      <c r="AM301" s="28"/>
      <c r="AN301" s="28"/>
      <c r="AO301" s="28"/>
      <c r="AP301" s="28"/>
      <c r="AQ301" s="28"/>
      <c r="AR301" s="28"/>
      <c r="AS301" s="28"/>
    </row>
    <row r="302" spans="4:45" s="6" customFormat="1">
      <c r="D302" s="28"/>
      <c r="E302" s="28"/>
      <c r="F302" s="28"/>
      <c r="G302" s="28"/>
      <c r="H302" s="28"/>
      <c r="I302" s="28"/>
      <c r="J302" s="28"/>
      <c r="K302" s="28"/>
      <c r="L302" s="28"/>
      <c r="M302" s="28"/>
      <c r="N302" s="28"/>
      <c r="O302" s="28"/>
      <c r="P302" s="28"/>
      <c r="Q302" s="28"/>
      <c r="R302" s="28"/>
      <c r="S302" s="28"/>
      <c r="T302" s="28"/>
      <c r="U302" s="28"/>
      <c r="V302" s="28"/>
      <c r="W302" s="28"/>
      <c r="X302" s="28"/>
      <c r="Y302" s="28"/>
      <c r="Z302" s="28"/>
      <c r="AA302" s="28"/>
      <c r="AB302" s="28"/>
      <c r="AC302" s="28"/>
      <c r="AD302" s="28"/>
      <c r="AE302" s="28"/>
      <c r="AF302" s="28"/>
      <c r="AG302" s="28"/>
      <c r="AH302" s="28"/>
      <c r="AI302" s="28"/>
      <c r="AJ302" s="28"/>
      <c r="AK302" s="28"/>
      <c r="AL302" s="28"/>
      <c r="AM302" s="28"/>
      <c r="AN302" s="28"/>
      <c r="AO302" s="28"/>
      <c r="AP302" s="28"/>
      <c r="AQ302" s="28"/>
      <c r="AR302" s="28"/>
      <c r="AS302" s="28"/>
    </row>
    <row r="303" spans="4:45" s="6" customFormat="1">
      <c r="D303" s="28"/>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c r="AG303" s="28"/>
      <c r="AH303" s="28"/>
      <c r="AI303" s="28"/>
      <c r="AJ303" s="28"/>
      <c r="AK303" s="28"/>
      <c r="AL303" s="28"/>
      <c r="AM303" s="28"/>
      <c r="AN303" s="28"/>
      <c r="AO303" s="28"/>
      <c r="AP303" s="28"/>
      <c r="AQ303" s="28"/>
      <c r="AR303" s="28"/>
      <c r="AS303" s="28"/>
    </row>
    <row r="304" spans="4:45" s="6" customFormat="1">
      <c r="D304" s="28"/>
      <c r="E304" s="28"/>
      <c r="F304" s="28"/>
      <c r="G304" s="28"/>
      <c r="H304" s="28"/>
      <c r="I304" s="28"/>
      <c r="J304" s="28"/>
      <c r="K304" s="28"/>
      <c r="L304" s="28"/>
      <c r="M304" s="28"/>
      <c r="N304" s="28"/>
      <c r="O304" s="28"/>
      <c r="P304" s="28"/>
      <c r="Q304" s="28"/>
      <c r="R304" s="28"/>
      <c r="S304" s="28"/>
      <c r="T304" s="28"/>
      <c r="U304" s="28"/>
      <c r="V304" s="28"/>
      <c r="W304" s="28"/>
      <c r="X304" s="28"/>
      <c r="Y304" s="28"/>
      <c r="Z304" s="28"/>
      <c r="AA304" s="28"/>
      <c r="AB304" s="28"/>
      <c r="AC304" s="28"/>
      <c r="AD304" s="28"/>
      <c r="AE304" s="28"/>
      <c r="AF304" s="28"/>
      <c r="AG304" s="28"/>
      <c r="AH304" s="28"/>
      <c r="AI304" s="28"/>
      <c r="AJ304" s="28"/>
      <c r="AK304" s="28"/>
      <c r="AL304" s="28"/>
      <c r="AM304" s="28"/>
      <c r="AN304" s="28"/>
      <c r="AO304" s="28"/>
      <c r="AP304" s="28"/>
      <c r="AQ304" s="28"/>
      <c r="AR304" s="28"/>
      <c r="AS304" s="28"/>
    </row>
    <row r="305" spans="4:45" s="6" customFormat="1">
      <c r="D305" s="28"/>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c r="AG305" s="28"/>
      <c r="AH305" s="28"/>
      <c r="AI305" s="28"/>
      <c r="AJ305" s="28"/>
      <c r="AK305" s="28"/>
      <c r="AL305" s="28"/>
      <c r="AM305" s="28"/>
      <c r="AN305" s="28"/>
      <c r="AO305" s="28"/>
      <c r="AP305" s="28"/>
      <c r="AQ305" s="28"/>
      <c r="AR305" s="28"/>
      <c r="AS305" s="28"/>
    </row>
    <row r="306" spans="4:45" s="6" customFormat="1">
      <c r="D306" s="28"/>
      <c r="E306" s="28"/>
      <c r="F306" s="28"/>
      <c r="G306" s="28"/>
      <c r="H306" s="28"/>
      <c r="I306" s="28"/>
      <c r="J306" s="28"/>
      <c r="K306" s="28"/>
      <c r="L306" s="28"/>
      <c r="M306" s="28"/>
      <c r="N306" s="28"/>
      <c r="O306" s="28"/>
      <c r="P306" s="28"/>
      <c r="Q306" s="28"/>
      <c r="R306" s="28"/>
      <c r="S306" s="28"/>
      <c r="T306" s="28"/>
      <c r="U306" s="28"/>
      <c r="V306" s="28"/>
      <c r="W306" s="28"/>
      <c r="X306" s="28"/>
      <c r="Y306" s="28"/>
      <c r="Z306" s="28"/>
      <c r="AA306" s="28"/>
      <c r="AB306" s="28"/>
      <c r="AC306" s="28"/>
      <c r="AD306" s="28"/>
      <c r="AE306" s="28"/>
      <c r="AF306" s="28"/>
      <c r="AG306" s="28"/>
      <c r="AH306" s="28"/>
      <c r="AI306" s="28"/>
      <c r="AJ306" s="28"/>
      <c r="AK306" s="28"/>
      <c r="AL306" s="28"/>
      <c r="AM306" s="28"/>
      <c r="AN306" s="28"/>
      <c r="AO306" s="28"/>
      <c r="AP306" s="28"/>
      <c r="AQ306" s="28"/>
      <c r="AR306" s="28"/>
      <c r="AS306" s="28"/>
    </row>
    <row r="307" spans="4:45" s="6" customFormat="1">
      <c r="D307" s="28"/>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c r="AG307" s="28"/>
      <c r="AH307" s="28"/>
      <c r="AI307" s="28"/>
      <c r="AJ307" s="28"/>
      <c r="AK307" s="28"/>
      <c r="AL307" s="28"/>
      <c r="AM307" s="28"/>
      <c r="AN307" s="28"/>
      <c r="AO307" s="28"/>
      <c r="AP307" s="28"/>
      <c r="AQ307" s="28"/>
      <c r="AR307" s="28"/>
      <c r="AS307" s="28"/>
    </row>
    <row r="308" spans="4:45" s="6" customFormat="1">
      <c r="D308" s="28"/>
      <c r="E308" s="28"/>
      <c r="F308" s="28"/>
      <c r="G308" s="28"/>
      <c r="H308" s="28"/>
      <c r="I308" s="28"/>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c r="AG308" s="28"/>
      <c r="AH308" s="28"/>
      <c r="AI308" s="28"/>
      <c r="AJ308" s="28"/>
      <c r="AK308" s="28"/>
      <c r="AL308" s="28"/>
      <c r="AM308" s="28"/>
      <c r="AN308" s="28"/>
      <c r="AO308" s="28"/>
      <c r="AP308" s="28"/>
      <c r="AQ308" s="28"/>
      <c r="AR308" s="28"/>
      <c r="AS308" s="28"/>
    </row>
    <row r="309" spans="4:45" s="6" customFormat="1">
      <c r="D309" s="28"/>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c r="AG309" s="28"/>
      <c r="AH309" s="28"/>
      <c r="AI309" s="28"/>
      <c r="AJ309" s="28"/>
      <c r="AK309" s="28"/>
      <c r="AL309" s="28"/>
      <c r="AM309" s="28"/>
      <c r="AN309" s="28"/>
      <c r="AO309" s="28"/>
      <c r="AP309" s="28"/>
      <c r="AQ309" s="28"/>
      <c r="AR309" s="28"/>
      <c r="AS309" s="28"/>
    </row>
    <row r="310" spans="4:45" s="6" customFormat="1">
      <c r="D310" s="28"/>
      <c r="E310" s="28"/>
      <c r="F310" s="28"/>
      <c r="G310" s="28"/>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c r="AG310" s="28"/>
      <c r="AH310" s="28"/>
      <c r="AI310" s="28"/>
      <c r="AJ310" s="28"/>
      <c r="AK310" s="28"/>
      <c r="AL310" s="28"/>
      <c r="AM310" s="28"/>
      <c r="AN310" s="28"/>
      <c r="AO310" s="28"/>
      <c r="AP310" s="28"/>
      <c r="AQ310" s="28"/>
      <c r="AR310" s="28"/>
      <c r="AS310" s="28"/>
    </row>
    <row r="311" spans="4:45" s="6" customFormat="1">
      <c r="D311" s="28"/>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8"/>
      <c r="AH311" s="28"/>
      <c r="AI311" s="28"/>
      <c r="AJ311" s="28"/>
      <c r="AK311" s="28"/>
      <c r="AL311" s="28"/>
      <c r="AM311" s="28"/>
      <c r="AN311" s="28"/>
      <c r="AO311" s="28"/>
      <c r="AP311" s="28"/>
      <c r="AQ311" s="28"/>
      <c r="AR311" s="28"/>
      <c r="AS311" s="28"/>
    </row>
    <row r="312" spans="4:45" s="6" customFormat="1">
      <c r="D312" s="28"/>
      <c r="E312" s="28"/>
      <c r="F312" s="28"/>
      <c r="G312" s="28"/>
      <c r="H312" s="28"/>
      <c r="I312" s="28"/>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c r="AG312" s="28"/>
      <c r="AH312" s="28"/>
      <c r="AI312" s="28"/>
      <c r="AJ312" s="28"/>
      <c r="AK312" s="28"/>
      <c r="AL312" s="28"/>
      <c r="AM312" s="28"/>
      <c r="AN312" s="28"/>
      <c r="AO312" s="28"/>
      <c r="AP312" s="28"/>
      <c r="AQ312" s="28"/>
      <c r="AR312" s="28"/>
      <c r="AS312" s="28"/>
    </row>
    <row r="313" spans="4:45" s="6" customFormat="1">
      <c r="D313" s="28"/>
      <c r="E313" s="28"/>
      <c r="F313" s="28"/>
      <c r="G313" s="28"/>
      <c r="H313" s="28"/>
      <c r="I313" s="28"/>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c r="AG313" s="28"/>
      <c r="AH313" s="28"/>
      <c r="AI313" s="28"/>
      <c r="AJ313" s="28"/>
      <c r="AK313" s="28"/>
      <c r="AL313" s="28"/>
      <c r="AM313" s="28"/>
      <c r="AN313" s="28"/>
      <c r="AO313" s="28"/>
      <c r="AP313" s="28"/>
      <c r="AQ313" s="28"/>
      <c r="AR313" s="28"/>
      <c r="AS313" s="28"/>
    </row>
    <row r="314" spans="4:45" s="6" customFormat="1">
      <c r="D314" s="28"/>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c r="AG314" s="28"/>
      <c r="AH314" s="28"/>
      <c r="AI314" s="28"/>
      <c r="AJ314" s="28"/>
      <c r="AK314" s="28"/>
      <c r="AL314" s="28"/>
      <c r="AM314" s="28"/>
      <c r="AN314" s="28"/>
      <c r="AO314" s="28"/>
      <c r="AP314" s="28"/>
      <c r="AQ314" s="28"/>
      <c r="AR314" s="28"/>
      <c r="AS314" s="28"/>
    </row>
    <row r="315" spans="4:45" s="6" customFormat="1">
      <c r="D315" s="28"/>
      <c r="E315" s="28"/>
      <c r="F315" s="28"/>
      <c r="G315" s="28"/>
      <c r="H315" s="28"/>
      <c r="I315" s="28"/>
      <c r="J315" s="28"/>
      <c r="K315" s="28"/>
      <c r="L315" s="28"/>
      <c r="M315" s="28"/>
      <c r="N315" s="28"/>
      <c r="O315" s="28"/>
      <c r="P315" s="28"/>
      <c r="Q315" s="28"/>
      <c r="R315" s="28"/>
      <c r="S315" s="28"/>
      <c r="T315" s="28"/>
      <c r="U315" s="28"/>
      <c r="V315" s="28"/>
      <c r="W315" s="28"/>
      <c r="X315" s="28"/>
      <c r="Y315" s="28"/>
      <c r="Z315" s="28"/>
      <c r="AA315" s="28"/>
      <c r="AB315" s="28"/>
      <c r="AC315" s="28"/>
      <c r="AD315" s="28"/>
      <c r="AE315" s="28"/>
      <c r="AF315" s="28"/>
      <c r="AG315" s="28"/>
      <c r="AH315" s="28"/>
      <c r="AI315" s="28"/>
      <c r="AJ315" s="28"/>
      <c r="AK315" s="28"/>
      <c r="AL315" s="28"/>
      <c r="AM315" s="28"/>
      <c r="AN315" s="28"/>
      <c r="AO315" s="28"/>
      <c r="AP315" s="28"/>
      <c r="AQ315" s="28"/>
      <c r="AR315" s="28"/>
      <c r="AS315" s="28"/>
    </row>
    <row r="316" spans="4:45" s="6" customFormat="1">
      <c r="D316" s="28"/>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c r="AG316" s="28"/>
      <c r="AH316" s="28"/>
      <c r="AI316" s="28"/>
      <c r="AJ316" s="28"/>
      <c r="AK316" s="28"/>
      <c r="AL316" s="28"/>
      <c r="AM316" s="28"/>
      <c r="AN316" s="28"/>
      <c r="AO316" s="28"/>
      <c r="AP316" s="28"/>
      <c r="AQ316" s="28"/>
      <c r="AR316" s="28"/>
      <c r="AS316" s="28"/>
    </row>
    <row r="317" spans="4:45" s="6" customFormat="1">
      <c r="D317" s="28"/>
      <c r="E317" s="28"/>
      <c r="F317" s="28"/>
      <c r="G317" s="28"/>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c r="AG317" s="28"/>
      <c r="AH317" s="28"/>
      <c r="AI317" s="28"/>
      <c r="AJ317" s="28"/>
      <c r="AK317" s="28"/>
      <c r="AL317" s="28"/>
      <c r="AM317" s="28"/>
      <c r="AN317" s="28"/>
      <c r="AO317" s="28"/>
      <c r="AP317" s="28"/>
      <c r="AQ317" s="28"/>
      <c r="AR317" s="28"/>
      <c r="AS317" s="28"/>
    </row>
    <row r="318" spans="4:45" s="6" customFormat="1">
      <c r="D318" s="28"/>
      <c r="E318" s="28"/>
      <c r="F318" s="28"/>
      <c r="G318" s="28"/>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c r="AG318" s="28"/>
      <c r="AH318" s="28"/>
      <c r="AI318" s="28"/>
      <c r="AJ318" s="28"/>
      <c r="AK318" s="28"/>
      <c r="AL318" s="28"/>
      <c r="AM318" s="28"/>
      <c r="AN318" s="28"/>
      <c r="AO318" s="28"/>
      <c r="AP318" s="28"/>
      <c r="AQ318" s="28"/>
      <c r="AR318" s="28"/>
      <c r="AS318" s="28"/>
    </row>
    <row r="319" spans="4:45" s="6" customFormat="1">
      <c r="D319" s="28"/>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c r="AG319" s="28"/>
      <c r="AH319" s="28"/>
      <c r="AI319" s="28"/>
      <c r="AJ319" s="28"/>
      <c r="AK319" s="28"/>
      <c r="AL319" s="28"/>
      <c r="AM319" s="28"/>
      <c r="AN319" s="28"/>
      <c r="AO319" s="28"/>
      <c r="AP319" s="28"/>
      <c r="AQ319" s="28"/>
      <c r="AR319" s="28"/>
      <c r="AS319" s="28"/>
    </row>
    <row r="320" spans="4:45" s="6" customFormat="1">
      <c r="D320" s="28"/>
      <c r="E320" s="28"/>
      <c r="F320" s="28"/>
      <c r="G320" s="28"/>
      <c r="H320" s="28"/>
      <c r="I320" s="28"/>
      <c r="J320" s="28"/>
      <c r="K320" s="28"/>
      <c r="L320" s="28"/>
      <c r="M320" s="28"/>
      <c r="N320" s="28"/>
      <c r="O320" s="28"/>
      <c r="P320" s="28"/>
      <c r="Q320" s="28"/>
      <c r="R320" s="28"/>
      <c r="S320" s="28"/>
      <c r="T320" s="28"/>
      <c r="U320" s="28"/>
      <c r="V320" s="28"/>
      <c r="W320" s="28"/>
      <c r="X320" s="28"/>
      <c r="Y320" s="28"/>
      <c r="Z320" s="28"/>
      <c r="AA320" s="28"/>
      <c r="AB320" s="28"/>
      <c r="AC320" s="28"/>
      <c r="AD320" s="28"/>
      <c r="AE320" s="28"/>
      <c r="AF320" s="28"/>
      <c r="AG320" s="28"/>
      <c r="AH320" s="28"/>
      <c r="AI320" s="28"/>
      <c r="AJ320" s="28"/>
      <c r="AK320" s="28"/>
      <c r="AL320" s="28"/>
      <c r="AM320" s="28"/>
      <c r="AN320" s="28"/>
      <c r="AO320" s="28"/>
      <c r="AP320" s="28"/>
      <c r="AQ320" s="28"/>
      <c r="AR320" s="28"/>
      <c r="AS320" s="28"/>
    </row>
    <row r="321" spans="4:45" s="6" customFormat="1">
      <c r="D321" s="28"/>
      <c r="E321" s="28"/>
      <c r="F321" s="28"/>
      <c r="G321" s="28"/>
      <c r="H321" s="28"/>
      <c r="I321" s="28"/>
      <c r="J321" s="28"/>
      <c r="K321" s="28"/>
      <c r="L321" s="28"/>
      <c r="M321" s="28"/>
      <c r="N321" s="28"/>
      <c r="O321" s="28"/>
      <c r="P321" s="28"/>
      <c r="Q321" s="28"/>
      <c r="R321" s="28"/>
      <c r="S321" s="28"/>
      <c r="T321" s="28"/>
      <c r="U321" s="28"/>
      <c r="V321" s="28"/>
      <c r="W321" s="28"/>
      <c r="X321" s="28"/>
      <c r="Y321" s="28"/>
      <c r="Z321" s="28"/>
      <c r="AA321" s="28"/>
      <c r="AB321" s="28"/>
      <c r="AC321" s="28"/>
      <c r="AD321" s="28"/>
      <c r="AE321" s="28"/>
      <c r="AF321" s="28"/>
      <c r="AG321" s="28"/>
      <c r="AH321" s="28"/>
      <c r="AI321" s="28"/>
      <c r="AJ321" s="28"/>
      <c r="AK321" s="28"/>
      <c r="AL321" s="28"/>
      <c r="AM321" s="28"/>
      <c r="AN321" s="28"/>
      <c r="AO321" s="28"/>
      <c r="AP321" s="28"/>
      <c r="AQ321" s="28"/>
      <c r="AR321" s="28"/>
      <c r="AS321" s="28"/>
    </row>
    <row r="322" spans="4:45" s="6" customFormat="1">
      <c r="D322" s="28"/>
      <c r="E322" s="28"/>
      <c r="F322" s="28"/>
      <c r="G322" s="28"/>
      <c r="H322" s="28"/>
      <c r="I322" s="28"/>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c r="AG322" s="28"/>
      <c r="AH322" s="28"/>
      <c r="AI322" s="28"/>
      <c r="AJ322" s="28"/>
      <c r="AK322" s="28"/>
      <c r="AL322" s="28"/>
      <c r="AM322" s="28"/>
      <c r="AN322" s="28"/>
      <c r="AO322" s="28"/>
      <c r="AP322" s="28"/>
      <c r="AQ322" s="28"/>
      <c r="AR322" s="28"/>
      <c r="AS322" s="28"/>
    </row>
    <row r="323" spans="4:45" s="6" customFormat="1">
      <c r="D323" s="28"/>
      <c r="E323" s="28"/>
      <c r="F323" s="28"/>
      <c r="G323" s="28"/>
      <c r="H323" s="28"/>
      <c r="I323" s="28"/>
      <c r="J323" s="28"/>
      <c r="K323" s="28"/>
      <c r="L323" s="28"/>
      <c r="M323" s="28"/>
      <c r="N323" s="28"/>
      <c r="O323" s="28"/>
      <c r="P323" s="28"/>
      <c r="Q323" s="28"/>
      <c r="R323" s="28"/>
      <c r="S323" s="28"/>
      <c r="T323" s="28"/>
      <c r="U323" s="28"/>
      <c r="V323" s="28"/>
      <c r="W323" s="28"/>
      <c r="X323" s="28"/>
      <c r="Y323" s="28"/>
      <c r="Z323" s="28"/>
      <c r="AA323" s="28"/>
      <c r="AB323" s="28"/>
      <c r="AC323" s="28"/>
      <c r="AD323" s="28"/>
      <c r="AE323" s="28"/>
      <c r="AF323" s="28"/>
      <c r="AG323" s="28"/>
      <c r="AH323" s="28"/>
      <c r="AI323" s="28"/>
      <c r="AJ323" s="28"/>
      <c r="AK323" s="28"/>
      <c r="AL323" s="28"/>
      <c r="AM323" s="28"/>
      <c r="AN323" s="28"/>
      <c r="AO323" s="28"/>
      <c r="AP323" s="28"/>
      <c r="AQ323" s="28"/>
      <c r="AR323" s="28"/>
      <c r="AS323" s="28"/>
    </row>
    <row r="324" spans="4:45" s="6" customFormat="1">
      <c r="D324" s="28"/>
      <c r="E324" s="28"/>
      <c r="F324" s="28"/>
      <c r="G324" s="28"/>
      <c r="H324" s="28"/>
      <c r="I324" s="28"/>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c r="AG324" s="28"/>
      <c r="AH324" s="28"/>
      <c r="AI324" s="28"/>
      <c r="AJ324" s="28"/>
      <c r="AK324" s="28"/>
      <c r="AL324" s="28"/>
      <c r="AM324" s="28"/>
      <c r="AN324" s="28"/>
      <c r="AO324" s="28"/>
      <c r="AP324" s="28"/>
      <c r="AQ324" s="28"/>
      <c r="AR324" s="28"/>
      <c r="AS324" s="28"/>
    </row>
    <row r="325" spans="4:45" s="6" customFormat="1">
      <c r="D325" s="28"/>
      <c r="E325" s="28"/>
      <c r="F325" s="28"/>
      <c r="G325" s="28"/>
      <c r="H325" s="28"/>
      <c r="I325" s="28"/>
      <c r="J325" s="28"/>
      <c r="K325" s="28"/>
      <c r="L325" s="28"/>
      <c r="M325" s="28"/>
      <c r="N325" s="28"/>
      <c r="O325" s="28"/>
      <c r="P325" s="28"/>
      <c r="Q325" s="28"/>
      <c r="R325" s="28"/>
      <c r="S325" s="28"/>
      <c r="T325" s="28"/>
      <c r="U325" s="28"/>
      <c r="V325" s="28"/>
      <c r="W325" s="28"/>
      <c r="X325" s="28"/>
      <c r="Y325" s="28"/>
      <c r="Z325" s="28"/>
      <c r="AA325" s="28"/>
      <c r="AB325" s="28"/>
      <c r="AC325" s="28"/>
      <c r="AD325" s="28"/>
      <c r="AE325" s="28"/>
      <c r="AF325" s="28"/>
      <c r="AG325" s="28"/>
      <c r="AH325" s="28"/>
      <c r="AI325" s="28"/>
      <c r="AJ325" s="28"/>
      <c r="AK325" s="28"/>
      <c r="AL325" s="28"/>
      <c r="AM325" s="28"/>
      <c r="AN325" s="28"/>
      <c r="AO325" s="28"/>
      <c r="AP325" s="28"/>
      <c r="AQ325" s="28"/>
      <c r="AR325" s="28"/>
      <c r="AS325" s="28"/>
    </row>
    <row r="326" spans="4:45" s="6" customFormat="1">
      <c r="D326" s="28"/>
      <c r="E326" s="28"/>
      <c r="F326" s="28"/>
      <c r="G326" s="28"/>
      <c r="H326" s="28"/>
      <c r="I326" s="28"/>
      <c r="J326" s="28"/>
      <c r="K326" s="28"/>
      <c r="L326" s="28"/>
      <c r="M326" s="28"/>
      <c r="N326" s="28"/>
      <c r="O326" s="28"/>
      <c r="P326" s="28"/>
      <c r="Q326" s="28"/>
      <c r="R326" s="28"/>
      <c r="S326" s="28"/>
      <c r="T326" s="28"/>
      <c r="U326" s="28"/>
      <c r="V326" s="28"/>
      <c r="W326" s="28"/>
      <c r="X326" s="28"/>
      <c r="Y326" s="28"/>
      <c r="Z326" s="28"/>
      <c r="AA326" s="28"/>
      <c r="AB326" s="28"/>
      <c r="AC326" s="28"/>
      <c r="AD326" s="28"/>
      <c r="AE326" s="28"/>
      <c r="AF326" s="28"/>
      <c r="AG326" s="28"/>
      <c r="AH326" s="28"/>
      <c r="AI326" s="28"/>
      <c r="AJ326" s="28"/>
      <c r="AK326" s="28"/>
      <c r="AL326" s="28"/>
      <c r="AM326" s="28"/>
      <c r="AN326" s="28"/>
      <c r="AO326" s="28"/>
      <c r="AP326" s="28"/>
      <c r="AQ326" s="28"/>
      <c r="AR326" s="28"/>
      <c r="AS326" s="28"/>
    </row>
    <row r="327" spans="4:45" s="6" customFormat="1">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c r="AG327" s="28"/>
      <c r="AH327" s="28"/>
      <c r="AI327" s="28"/>
      <c r="AJ327" s="28"/>
      <c r="AK327" s="28"/>
      <c r="AL327" s="28"/>
      <c r="AM327" s="28"/>
      <c r="AN327" s="28"/>
      <c r="AO327" s="28"/>
      <c r="AP327" s="28"/>
      <c r="AQ327" s="28"/>
      <c r="AR327" s="28"/>
      <c r="AS327" s="28"/>
    </row>
    <row r="328" spans="4:45" s="6" customFormat="1">
      <c r="D328" s="28"/>
      <c r="E328" s="28"/>
      <c r="F328" s="28"/>
      <c r="G328" s="28"/>
      <c r="H328" s="28"/>
      <c r="I328" s="28"/>
      <c r="J328" s="28"/>
      <c r="K328" s="28"/>
      <c r="L328" s="28"/>
      <c r="M328" s="28"/>
      <c r="N328" s="28"/>
      <c r="O328" s="28"/>
      <c r="P328" s="28"/>
      <c r="Q328" s="28"/>
      <c r="R328" s="28"/>
      <c r="S328" s="28"/>
      <c r="T328" s="28"/>
      <c r="U328" s="28"/>
      <c r="V328" s="28"/>
      <c r="W328" s="28"/>
      <c r="X328" s="28"/>
      <c r="Y328" s="28"/>
      <c r="Z328" s="28"/>
      <c r="AA328" s="28"/>
      <c r="AB328" s="28"/>
      <c r="AC328" s="28"/>
      <c r="AD328" s="28"/>
      <c r="AE328" s="28"/>
      <c r="AF328" s="28"/>
      <c r="AG328" s="28"/>
      <c r="AH328" s="28"/>
      <c r="AI328" s="28"/>
      <c r="AJ328" s="28"/>
      <c r="AK328" s="28"/>
      <c r="AL328" s="28"/>
      <c r="AM328" s="28"/>
      <c r="AN328" s="28"/>
      <c r="AO328" s="28"/>
      <c r="AP328" s="28"/>
      <c r="AQ328" s="28"/>
      <c r="AR328" s="28"/>
      <c r="AS328" s="28"/>
    </row>
    <row r="329" spans="4:45" s="6" customFormat="1">
      <c r="D329" s="28"/>
      <c r="E329" s="28"/>
      <c r="F329" s="28"/>
      <c r="G329" s="28"/>
      <c r="H329" s="28"/>
      <c r="I329" s="28"/>
      <c r="J329" s="28"/>
      <c r="K329" s="28"/>
      <c r="L329" s="28"/>
      <c r="M329" s="28"/>
      <c r="N329" s="28"/>
      <c r="O329" s="28"/>
      <c r="P329" s="28"/>
      <c r="Q329" s="28"/>
      <c r="R329" s="28"/>
      <c r="S329" s="28"/>
      <c r="T329" s="28"/>
      <c r="U329" s="28"/>
      <c r="V329" s="28"/>
      <c r="W329" s="28"/>
      <c r="X329" s="28"/>
      <c r="Y329" s="28"/>
      <c r="Z329" s="28"/>
      <c r="AA329" s="28"/>
      <c r="AB329" s="28"/>
      <c r="AC329" s="28"/>
      <c r="AD329" s="28"/>
      <c r="AE329" s="28"/>
      <c r="AF329" s="28"/>
      <c r="AG329" s="28"/>
      <c r="AH329" s="28"/>
      <c r="AI329" s="28"/>
      <c r="AJ329" s="28"/>
      <c r="AK329" s="28"/>
      <c r="AL329" s="28"/>
      <c r="AM329" s="28"/>
      <c r="AN329" s="28"/>
      <c r="AO329" s="28"/>
      <c r="AP329" s="28"/>
      <c r="AQ329" s="28"/>
      <c r="AR329" s="28"/>
      <c r="AS329" s="28"/>
    </row>
    <row r="330" spans="4:45" s="6" customFormat="1">
      <c r="D330" s="28"/>
      <c r="E330" s="28"/>
      <c r="F330" s="28"/>
      <c r="G330" s="28"/>
      <c r="H330" s="28"/>
      <c r="I330" s="28"/>
      <c r="J330" s="28"/>
      <c r="K330" s="28"/>
      <c r="L330" s="28"/>
      <c r="M330" s="28"/>
      <c r="N330" s="28"/>
      <c r="O330" s="28"/>
      <c r="P330" s="28"/>
      <c r="Q330" s="28"/>
      <c r="R330" s="28"/>
      <c r="S330" s="28"/>
      <c r="T330" s="28"/>
      <c r="U330" s="28"/>
      <c r="V330" s="28"/>
      <c r="W330" s="28"/>
      <c r="X330" s="28"/>
      <c r="Y330" s="28"/>
      <c r="Z330" s="28"/>
      <c r="AA330" s="28"/>
      <c r="AB330" s="28"/>
      <c r="AC330" s="28"/>
      <c r="AD330" s="28"/>
      <c r="AE330" s="28"/>
      <c r="AF330" s="28"/>
      <c r="AG330" s="28"/>
      <c r="AH330" s="28"/>
      <c r="AI330" s="28"/>
      <c r="AJ330" s="28"/>
      <c r="AK330" s="28"/>
      <c r="AL330" s="28"/>
      <c r="AM330" s="28"/>
      <c r="AN330" s="28"/>
      <c r="AO330" s="28"/>
      <c r="AP330" s="28"/>
      <c r="AQ330" s="28"/>
      <c r="AR330" s="28"/>
      <c r="AS330" s="28"/>
    </row>
    <row r="331" spans="4:45" s="6" customFormat="1">
      <c r="D331" s="28"/>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c r="AG331" s="28"/>
      <c r="AH331" s="28"/>
      <c r="AI331" s="28"/>
      <c r="AJ331" s="28"/>
      <c r="AK331" s="28"/>
      <c r="AL331" s="28"/>
      <c r="AM331" s="28"/>
      <c r="AN331" s="28"/>
      <c r="AO331" s="28"/>
      <c r="AP331" s="28"/>
      <c r="AQ331" s="28"/>
      <c r="AR331" s="28"/>
      <c r="AS331" s="28"/>
    </row>
    <row r="332" spans="4:45" s="6" customFormat="1">
      <c r="D332" s="28"/>
      <c r="E332" s="28"/>
      <c r="F332" s="28"/>
      <c r="G332" s="28"/>
      <c r="H332" s="28"/>
      <c r="I332" s="28"/>
      <c r="J332" s="28"/>
      <c r="K332" s="28"/>
      <c r="L332" s="28"/>
      <c r="M332" s="28"/>
      <c r="N332" s="28"/>
      <c r="O332" s="28"/>
      <c r="P332" s="28"/>
      <c r="Q332" s="28"/>
      <c r="R332" s="28"/>
      <c r="S332" s="28"/>
      <c r="T332" s="28"/>
      <c r="U332" s="28"/>
      <c r="V332" s="28"/>
      <c r="W332" s="28"/>
      <c r="X332" s="28"/>
      <c r="Y332" s="28"/>
      <c r="Z332" s="28"/>
      <c r="AA332" s="28"/>
      <c r="AB332" s="28"/>
      <c r="AC332" s="28"/>
      <c r="AD332" s="28"/>
      <c r="AE332" s="28"/>
      <c r="AF332" s="28"/>
      <c r="AG332" s="28"/>
      <c r="AH332" s="28"/>
      <c r="AI332" s="28"/>
      <c r="AJ332" s="28"/>
      <c r="AK332" s="28"/>
      <c r="AL332" s="28"/>
      <c r="AM332" s="28"/>
      <c r="AN332" s="28"/>
      <c r="AO332" s="28"/>
      <c r="AP332" s="28"/>
      <c r="AQ332" s="28"/>
      <c r="AR332" s="28"/>
      <c r="AS332" s="28"/>
    </row>
    <row r="333" spans="4:45" s="6" customFormat="1">
      <c r="D333" s="28"/>
      <c r="E333" s="28"/>
      <c r="F333" s="28"/>
      <c r="G333" s="28"/>
      <c r="H333" s="28"/>
      <c r="I333" s="28"/>
      <c r="J333" s="28"/>
      <c r="K333" s="28"/>
      <c r="L333" s="28"/>
      <c r="M333" s="28"/>
      <c r="N333" s="28"/>
      <c r="O333" s="28"/>
      <c r="P333" s="28"/>
      <c r="Q333" s="28"/>
      <c r="R333" s="28"/>
      <c r="S333" s="28"/>
      <c r="T333" s="28"/>
      <c r="U333" s="28"/>
      <c r="V333" s="28"/>
      <c r="W333" s="28"/>
      <c r="X333" s="28"/>
      <c r="Y333" s="28"/>
      <c r="Z333" s="28"/>
      <c r="AA333" s="28"/>
      <c r="AB333" s="28"/>
      <c r="AC333" s="28"/>
      <c r="AD333" s="28"/>
      <c r="AE333" s="28"/>
      <c r="AF333" s="28"/>
      <c r="AG333" s="28"/>
      <c r="AH333" s="28"/>
      <c r="AI333" s="28"/>
      <c r="AJ333" s="28"/>
      <c r="AK333" s="28"/>
      <c r="AL333" s="28"/>
      <c r="AM333" s="28"/>
      <c r="AN333" s="28"/>
      <c r="AO333" s="28"/>
      <c r="AP333" s="28"/>
      <c r="AQ333" s="28"/>
      <c r="AR333" s="28"/>
      <c r="AS333" s="28"/>
    </row>
    <row r="334" spans="4:45" s="6" customFormat="1">
      <c r="D334" s="28"/>
      <c r="E334" s="28"/>
      <c r="F334" s="28"/>
      <c r="G334" s="28"/>
      <c r="H334" s="28"/>
      <c r="I334" s="28"/>
      <c r="J334" s="28"/>
      <c r="K334" s="28"/>
      <c r="L334" s="28"/>
      <c r="M334" s="28"/>
      <c r="N334" s="28"/>
      <c r="O334" s="28"/>
      <c r="P334" s="28"/>
      <c r="Q334" s="28"/>
      <c r="R334" s="28"/>
      <c r="S334" s="28"/>
      <c r="T334" s="28"/>
      <c r="U334" s="28"/>
      <c r="V334" s="28"/>
      <c r="W334" s="28"/>
      <c r="X334" s="28"/>
      <c r="Y334" s="28"/>
      <c r="Z334" s="28"/>
      <c r="AA334" s="28"/>
      <c r="AB334" s="28"/>
      <c r="AC334" s="28"/>
      <c r="AD334" s="28"/>
      <c r="AE334" s="28"/>
      <c r="AF334" s="28"/>
      <c r="AG334" s="28"/>
      <c r="AH334" s="28"/>
      <c r="AI334" s="28"/>
      <c r="AJ334" s="28"/>
      <c r="AK334" s="28"/>
      <c r="AL334" s="28"/>
      <c r="AM334" s="28"/>
      <c r="AN334" s="28"/>
      <c r="AO334" s="28"/>
      <c r="AP334" s="28"/>
      <c r="AQ334" s="28"/>
      <c r="AR334" s="28"/>
      <c r="AS334" s="28"/>
    </row>
    <row r="335" spans="4:45" s="6" customFormat="1">
      <c r="D335" s="28"/>
      <c r="E335" s="28"/>
      <c r="F335" s="28"/>
      <c r="G335" s="28"/>
      <c r="H335" s="28"/>
      <c r="I335" s="28"/>
      <c r="J335" s="28"/>
      <c r="K335" s="28"/>
      <c r="L335" s="28"/>
      <c r="M335" s="28"/>
      <c r="N335" s="28"/>
      <c r="O335" s="28"/>
      <c r="P335" s="28"/>
      <c r="Q335" s="28"/>
      <c r="R335" s="28"/>
      <c r="S335" s="28"/>
      <c r="T335" s="28"/>
      <c r="U335" s="28"/>
      <c r="V335" s="28"/>
      <c r="W335" s="28"/>
      <c r="X335" s="28"/>
      <c r="Y335" s="28"/>
      <c r="Z335" s="28"/>
      <c r="AA335" s="28"/>
      <c r="AB335" s="28"/>
      <c r="AC335" s="28"/>
      <c r="AD335" s="28"/>
      <c r="AE335" s="28"/>
      <c r="AF335" s="28"/>
      <c r="AG335" s="28"/>
      <c r="AH335" s="28"/>
      <c r="AI335" s="28"/>
      <c r="AJ335" s="28"/>
      <c r="AK335" s="28"/>
      <c r="AL335" s="28"/>
      <c r="AM335" s="28"/>
      <c r="AN335" s="28"/>
      <c r="AO335" s="28"/>
      <c r="AP335" s="28"/>
      <c r="AQ335" s="28"/>
      <c r="AR335" s="28"/>
      <c r="AS335" s="28"/>
    </row>
    <row r="336" spans="4:45" s="6" customFormat="1">
      <c r="D336" s="28"/>
      <c r="E336" s="28"/>
      <c r="F336" s="28"/>
      <c r="G336" s="28"/>
      <c r="H336" s="28"/>
      <c r="I336" s="28"/>
      <c r="J336" s="28"/>
      <c r="K336" s="28"/>
      <c r="L336" s="28"/>
      <c r="M336" s="28"/>
      <c r="N336" s="28"/>
      <c r="O336" s="28"/>
      <c r="P336" s="28"/>
      <c r="Q336" s="28"/>
      <c r="R336" s="28"/>
      <c r="S336" s="28"/>
      <c r="T336" s="28"/>
      <c r="U336" s="28"/>
      <c r="V336" s="28"/>
      <c r="W336" s="28"/>
      <c r="X336" s="28"/>
      <c r="Y336" s="28"/>
      <c r="Z336" s="28"/>
      <c r="AA336" s="28"/>
      <c r="AB336" s="28"/>
      <c r="AC336" s="28"/>
      <c r="AD336" s="28"/>
      <c r="AE336" s="28"/>
      <c r="AF336" s="28"/>
      <c r="AG336" s="28"/>
      <c r="AH336" s="28"/>
      <c r="AI336" s="28"/>
      <c r="AJ336" s="28"/>
      <c r="AK336" s="28"/>
      <c r="AL336" s="28"/>
      <c r="AM336" s="28"/>
      <c r="AN336" s="28"/>
      <c r="AO336" s="28"/>
      <c r="AP336" s="28"/>
      <c r="AQ336" s="28"/>
      <c r="AR336" s="28"/>
      <c r="AS336" s="28"/>
    </row>
    <row r="337" spans="4:45" s="6" customFormat="1">
      <c r="D337" s="28"/>
      <c r="E337" s="28"/>
      <c r="F337" s="28"/>
      <c r="G337" s="28"/>
      <c r="H337" s="28"/>
      <c r="I337" s="28"/>
      <c r="J337" s="28"/>
      <c r="K337" s="28"/>
      <c r="L337" s="28"/>
      <c r="M337" s="28"/>
      <c r="N337" s="28"/>
      <c r="O337" s="28"/>
      <c r="P337" s="28"/>
      <c r="Q337" s="28"/>
      <c r="R337" s="28"/>
      <c r="S337" s="28"/>
      <c r="T337" s="28"/>
      <c r="U337" s="28"/>
      <c r="V337" s="28"/>
      <c r="W337" s="28"/>
      <c r="X337" s="28"/>
      <c r="Y337" s="28"/>
      <c r="Z337" s="28"/>
      <c r="AA337" s="28"/>
      <c r="AB337" s="28"/>
      <c r="AC337" s="28"/>
      <c r="AD337" s="28"/>
      <c r="AE337" s="28"/>
      <c r="AF337" s="28"/>
      <c r="AG337" s="28"/>
      <c r="AH337" s="28"/>
      <c r="AI337" s="28"/>
      <c r="AJ337" s="28"/>
      <c r="AK337" s="28"/>
      <c r="AL337" s="28"/>
      <c r="AM337" s="28"/>
      <c r="AN337" s="28"/>
      <c r="AO337" s="28"/>
      <c r="AP337" s="28"/>
      <c r="AQ337" s="28"/>
      <c r="AR337" s="28"/>
      <c r="AS337" s="28"/>
    </row>
    <row r="338" spans="4:45" s="6" customFormat="1">
      <c r="D338" s="28"/>
      <c r="E338" s="28"/>
      <c r="F338" s="28"/>
      <c r="G338" s="28"/>
      <c r="H338" s="28"/>
      <c r="I338" s="28"/>
      <c r="J338" s="28"/>
      <c r="K338" s="28"/>
      <c r="L338" s="28"/>
      <c r="M338" s="28"/>
      <c r="N338" s="28"/>
      <c r="O338" s="28"/>
      <c r="P338" s="28"/>
      <c r="Q338" s="28"/>
      <c r="R338" s="28"/>
      <c r="S338" s="28"/>
      <c r="T338" s="28"/>
      <c r="U338" s="28"/>
      <c r="V338" s="28"/>
      <c r="W338" s="28"/>
      <c r="X338" s="28"/>
      <c r="Y338" s="28"/>
      <c r="Z338" s="28"/>
      <c r="AA338" s="28"/>
      <c r="AB338" s="28"/>
      <c r="AC338" s="28"/>
      <c r="AD338" s="28"/>
      <c r="AE338" s="28"/>
      <c r="AF338" s="28"/>
      <c r="AG338" s="28"/>
      <c r="AH338" s="28"/>
      <c r="AI338" s="28"/>
      <c r="AJ338" s="28"/>
      <c r="AK338" s="28"/>
      <c r="AL338" s="28"/>
      <c r="AM338" s="28"/>
      <c r="AN338" s="28"/>
      <c r="AO338" s="28"/>
      <c r="AP338" s="28"/>
      <c r="AQ338" s="28"/>
      <c r="AR338" s="28"/>
      <c r="AS338" s="28"/>
    </row>
    <row r="339" spans="4:45" s="6" customFormat="1">
      <c r="D339" s="28"/>
      <c r="E339" s="28"/>
      <c r="F339" s="28"/>
      <c r="G339" s="28"/>
      <c r="H339" s="28"/>
      <c r="I339" s="28"/>
      <c r="J339" s="28"/>
      <c r="K339" s="28"/>
      <c r="L339" s="28"/>
      <c r="M339" s="28"/>
      <c r="N339" s="28"/>
      <c r="O339" s="28"/>
      <c r="P339" s="28"/>
      <c r="Q339" s="28"/>
      <c r="R339" s="28"/>
      <c r="S339" s="28"/>
      <c r="T339" s="28"/>
      <c r="U339" s="28"/>
      <c r="V339" s="28"/>
      <c r="W339" s="28"/>
      <c r="X339" s="28"/>
      <c r="Y339" s="28"/>
      <c r="Z339" s="28"/>
      <c r="AA339" s="28"/>
      <c r="AB339" s="28"/>
      <c r="AC339" s="28"/>
      <c r="AD339" s="28"/>
      <c r="AE339" s="28"/>
      <c r="AF339" s="28"/>
      <c r="AG339" s="28"/>
      <c r="AH339" s="28"/>
      <c r="AI339" s="28"/>
      <c r="AJ339" s="28"/>
      <c r="AK339" s="28"/>
      <c r="AL339" s="28"/>
      <c r="AM339" s="28"/>
      <c r="AN339" s="28"/>
      <c r="AO339" s="28"/>
      <c r="AP339" s="28"/>
      <c r="AQ339" s="28"/>
      <c r="AR339" s="28"/>
      <c r="AS339" s="28"/>
    </row>
    <row r="340" spans="4:45" s="6" customFormat="1">
      <c r="D340" s="28"/>
      <c r="E340" s="28"/>
      <c r="F340" s="28"/>
      <c r="G340" s="28"/>
      <c r="H340" s="28"/>
      <c r="I340" s="28"/>
      <c r="J340" s="28"/>
      <c r="K340" s="28"/>
      <c r="L340" s="28"/>
      <c r="M340" s="28"/>
      <c r="N340" s="28"/>
      <c r="O340" s="28"/>
      <c r="P340" s="28"/>
      <c r="Q340" s="28"/>
      <c r="R340" s="28"/>
      <c r="S340" s="28"/>
      <c r="T340" s="28"/>
      <c r="U340" s="28"/>
      <c r="V340" s="28"/>
      <c r="W340" s="28"/>
      <c r="X340" s="28"/>
      <c r="Y340" s="28"/>
      <c r="Z340" s="28"/>
      <c r="AA340" s="28"/>
      <c r="AB340" s="28"/>
      <c r="AC340" s="28"/>
      <c r="AD340" s="28"/>
      <c r="AE340" s="28"/>
      <c r="AF340" s="28"/>
      <c r="AG340" s="28"/>
      <c r="AH340" s="28"/>
      <c r="AI340" s="28"/>
      <c r="AJ340" s="28"/>
      <c r="AK340" s="28"/>
      <c r="AL340" s="28"/>
      <c r="AM340" s="28"/>
      <c r="AN340" s="28"/>
      <c r="AO340" s="28"/>
      <c r="AP340" s="28"/>
      <c r="AQ340" s="28"/>
      <c r="AR340" s="28"/>
      <c r="AS340" s="28"/>
    </row>
    <row r="341" spans="4:45" s="6" customFormat="1">
      <c r="D341" s="28"/>
      <c r="E341" s="28"/>
      <c r="F341" s="28"/>
      <c r="G341" s="28"/>
      <c r="H341" s="28"/>
      <c r="I341" s="28"/>
      <c r="J341" s="28"/>
      <c r="K341" s="28"/>
      <c r="L341" s="28"/>
      <c r="M341" s="28"/>
      <c r="N341" s="28"/>
      <c r="O341" s="28"/>
      <c r="P341" s="28"/>
      <c r="Q341" s="28"/>
      <c r="R341" s="28"/>
      <c r="S341" s="28"/>
      <c r="T341" s="28"/>
      <c r="U341" s="28"/>
      <c r="V341" s="28"/>
      <c r="W341" s="28"/>
      <c r="X341" s="28"/>
      <c r="Y341" s="28"/>
      <c r="Z341" s="28"/>
      <c r="AA341" s="28"/>
      <c r="AB341" s="28"/>
      <c r="AC341" s="28"/>
      <c r="AD341" s="28"/>
      <c r="AE341" s="28"/>
      <c r="AF341" s="28"/>
      <c r="AG341" s="28"/>
      <c r="AH341" s="28"/>
      <c r="AI341" s="28"/>
      <c r="AJ341" s="28"/>
      <c r="AK341" s="28"/>
      <c r="AL341" s="28"/>
      <c r="AM341" s="28"/>
      <c r="AN341" s="28"/>
      <c r="AO341" s="28"/>
      <c r="AP341" s="28"/>
      <c r="AQ341" s="28"/>
      <c r="AR341" s="28"/>
      <c r="AS341" s="28"/>
    </row>
    <row r="342" spans="4:45" s="6" customFormat="1">
      <c r="D342" s="28"/>
      <c r="E342" s="28"/>
      <c r="F342" s="28"/>
      <c r="G342" s="28"/>
      <c r="H342" s="28"/>
      <c r="I342" s="28"/>
      <c r="J342" s="28"/>
      <c r="K342" s="28"/>
      <c r="L342" s="28"/>
      <c r="M342" s="28"/>
      <c r="N342" s="28"/>
      <c r="O342" s="28"/>
      <c r="P342" s="28"/>
      <c r="Q342" s="28"/>
      <c r="R342" s="28"/>
      <c r="S342" s="28"/>
      <c r="T342" s="28"/>
      <c r="U342" s="28"/>
      <c r="V342" s="28"/>
      <c r="W342" s="28"/>
      <c r="X342" s="28"/>
      <c r="Y342" s="28"/>
      <c r="Z342" s="28"/>
      <c r="AA342" s="28"/>
      <c r="AB342" s="28"/>
      <c r="AC342" s="28"/>
      <c r="AD342" s="28"/>
      <c r="AE342" s="28"/>
      <c r="AF342" s="28"/>
      <c r="AG342" s="28"/>
      <c r="AH342" s="28"/>
      <c r="AI342" s="28"/>
      <c r="AJ342" s="28"/>
      <c r="AK342" s="28"/>
      <c r="AL342" s="28"/>
      <c r="AM342" s="28"/>
      <c r="AN342" s="28"/>
      <c r="AO342" s="28"/>
      <c r="AP342" s="28"/>
      <c r="AQ342" s="28"/>
      <c r="AR342" s="28"/>
      <c r="AS342" s="28"/>
    </row>
    <row r="343" spans="4:45" s="6" customFormat="1">
      <c r="D343" s="28"/>
      <c r="E343" s="28"/>
      <c r="F343" s="28"/>
      <c r="G343" s="28"/>
      <c r="H343" s="28"/>
      <c r="I343" s="28"/>
      <c r="J343" s="28"/>
      <c r="K343" s="28"/>
      <c r="L343" s="28"/>
      <c r="M343" s="28"/>
      <c r="N343" s="28"/>
      <c r="O343" s="28"/>
      <c r="P343" s="28"/>
      <c r="Q343" s="28"/>
      <c r="R343" s="28"/>
      <c r="S343" s="28"/>
      <c r="T343" s="28"/>
      <c r="U343" s="28"/>
      <c r="V343" s="28"/>
      <c r="W343" s="28"/>
      <c r="X343" s="28"/>
      <c r="Y343" s="28"/>
      <c r="Z343" s="28"/>
      <c r="AA343" s="28"/>
      <c r="AB343" s="28"/>
      <c r="AC343" s="28"/>
      <c r="AD343" s="28"/>
      <c r="AE343" s="28"/>
      <c r="AF343" s="28"/>
      <c r="AG343" s="28"/>
      <c r="AH343" s="28"/>
      <c r="AI343" s="28"/>
      <c r="AJ343" s="28"/>
      <c r="AK343" s="28"/>
      <c r="AL343" s="28"/>
      <c r="AM343" s="28"/>
      <c r="AN343" s="28"/>
      <c r="AO343" s="28"/>
      <c r="AP343" s="28"/>
      <c r="AQ343" s="28"/>
      <c r="AR343" s="28"/>
      <c r="AS343" s="28"/>
    </row>
    <row r="344" spans="4:45" s="6" customFormat="1">
      <c r="D344" s="28"/>
      <c r="E344" s="28"/>
      <c r="F344" s="28"/>
      <c r="G344" s="28"/>
      <c r="H344" s="28"/>
      <c r="I344" s="28"/>
      <c r="J344" s="28"/>
      <c r="K344" s="28"/>
      <c r="L344" s="28"/>
      <c r="M344" s="28"/>
      <c r="N344" s="28"/>
      <c r="O344" s="28"/>
      <c r="P344" s="28"/>
      <c r="Q344" s="28"/>
      <c r="R344" s="28"/>
      <c r="S344" s="28"/>
      <c r="T344" s="28"/>
      <c r="U344" s="28"/>
      <c r="V344" s="28"/>
      <c r="W344" s="28"/>
      <c r="X344" s="28"/>
      <c r="Y344" s="28"/>
      <c r="Z344" s="28"/>
      <c r="AA344" s="28"/>
      <c r="AB344" s="28"/>
      <c r="AC344" s="28"/>
      <c r="AD344" s="28"/>
      <c r="AE344" s="28"/>
      <c r="AF344" s="28"/>
      <c r="AG344" s="28"/>
      <c r="AH344" s="28"/>
      <c r="AI344" s="28"/>
      <c r="AJ344" s="28"/>
      <c r="AK344" s="28"/>
      <c r="AL344" s="28"/>
      <c r="AM344" s="28"/>
      <c r="AN344" s="28"/>
      <c r="AO344" s="28"/>
      <c r="AP344" s="28"/>
      <c r="AQ344" s="28"/>
      <c r="AR344" s="28"/>
      <c r="AS344" s="28"/>
    </row>
    <row r="345" spans="4:45" s="6" customFormat="1">
      <c r="D345" s="28"/>
      <c r="E345" s="28"/>
      <c r="F345" s="28"/>
      <c r="G345" s="28"/>
      <c r="H345" s="28"/>
      <c r="I345" s="28"/>
      <c r="J345" s="28"/>
      <c r="K345" s="28"/>
      <c r="L345" s="28"/>
      <c r="M345" s="28"/>
      <c r="N345" s="28"/>
      <c r="O345" s="28"/>
      <c r="P345" s="28"/>
      <c r="Q345" s="28"/>
      <c r="R345" s="28"/>
      <c r="S345" s="28"/>
      <c r="T345" s="28"/>
      <c r="U345" s="28"/>
      <c r="V345" s="28"/>
      <c r="W345" s="28"/>
      <c r="X345" s="28"/>
      <c r="Y345" s="28"/>
      <c r="Z345" s="28"/>
      <c r="AA345" s="28"/>
      <c r="AB345" s="28"/>
      <c r="AC345" s="28"/>
      <c r="AD345" s="28"/>
      <c r="AE345" s="28"/>
      <c r="AF345" s="28"/>
      <c r="AG345" s="28"/>
      <c r="AH345" s="28"/>
      <c r="AI345" s="28"/>
      <c r="AJ345" s="28"/>
      <c r="AK345" s="28"/>
      <c r="AL345" s="28"/>
      <c r="AM345" s="28"/>
      <c r="AN345" s="28"/>
      <c r="AO345" s="28"/>
      <c r="AP345" s="28"/>
      <c r="AQ345" s="28"/>
      <c r="AR345" s="28"/>
      <c r="AS345" s="28"/>
    </row>
    <row r="346" spans="4:45" s="6" customFormat="1">
      <c r="D346" s="28"/>
      <c r="E346" s="28"/>
      <c r="F346" s="28"/>
      <c r="G346" s="28"/>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c r="AG346" s="28"/>
      <c r="AH346" s="28"/>
      <c r="AI346" s="28"/>
      <c r="AJ346" s="28"/>
      <c r="AK346" s="28"/>
      <c r="AL346" s="28"/>
      <c r="AM346" s="28"/>
      <c r="AN346" s="28"/>
      <c r="AO346" s="28"/>
      <c r="AP346" s="28"/>
      <c r="AQ346" s="28"/>
      <c r="AR346" s="28"/>
      <c r="AS346" s="28"/>
    </row>
    <row r="347" spans="4:45" s="6" customFormat="1">
      <c r="D347" s="28"/>
      <c r="E347" s="28"/>
      <c r="F347" s="28"/>
      <c r="G347" s="28"/>
      <c r="H347" s="28"/>
      <c r="I347" s="28"/>
      <c r="J347" s="28"/>
      <c r="K347" s="28"/>
      <c r="L347" s="28"/>
      <c r="M347" s="28"/>
      <c r="N347" s="28"/>
      <c r="O347" s="28"/>
      <c r="P347" s="28"/>
      <c r="Q347" s="28"/>
      <c r="R347" s="28"/>
      <c r="S347" s="28"/>
      <c r="T347" s="28"/>
      <c r="U347" s="28"/>
      <c r="V347" s="28"/>
      <c r="W347" s="28"/>
      <c r="X347" s="28"/>
      <c r="Y347" s="28"/>
      <c r="Z347" s="28"/>
      <c r="AA347" s="28"/>
      <c r="AB347" s="28"/>
      <c r="AC347" s="28"/>
      <c r="AD347" s="28"/>
      <c r="AE347" s="28"/>
      <c r="AF347" s="28"/>
      <c r="AG347" s="28"/>
      <c r="AH347" s="28"/>
      <c r="AI347" s="28"/>
      <c r="AJ347" s="28"/>
      <c r="AK347" s="28"/>
      <c r="AL347" s="28"/>
      <c r="AM347" s="28"/>
      <c r="AN347" s="28"/>
      <c r="AO347" s="28"/>
      <c r="AP347" s="28"/>
      <c r="AQ347" s="28"/>
      <c r="AR347" s="28"/>
      <c r="AS347" s="28"/>
    </row>
    <row r="348" spans="4:45" s="6" customFormat="1">
      <c r="D348" s="28"/>
      <c r="E348" s="28"/>
      <c r="F348" s="28"/>
      <c r="G348" s="28"/>
      <c r="H348" s="28"/>
      <c r="I348" s="28"/>
      <c r="J348" s="28"/>
      <c r="K348" s="28"/>
      <c r="L348" s="28"/>
      <c r="M348" s="28"/>
      <c r="N348" s="28"/>
      <c r="O348" s="28"/>
      <c r="P348" s="28"/>
      <c r="Q348" s="28"/>
      <c r="R348" s="28"/>
      <c r="S348" s="28"/>
      <c r="T348" s="28"/>
      <c r="U348" s="28"/>
      <c r="V348" s="28"/>
      <c r="W348" s="28"/>
      <c r="X348" s="28"/>
      <c r="Y348" s="28"/>
      <c r="Z348" s="28"/>
      <c r="AA348" s="28"/>
      <c r="AB348" s="28"/>
      <c r="AC348" s="28"/>
      <c r="AD348" s="28"/>
      <c r="AE348" s="28"/>
      <c r="AF348" s="28"/>
      <c r="AG348" s="28"/>
      <c r="AH348" s="28"/>
      <c r="AI348" s="28"/>
      <c r="AJ348" s="28"/>
      <c r="AK348" s="28"/>
      <c r="AL348" s="28"/>
      <c r="AM348" s="28"/>
      <c r="AN348" s="28"/>
      <c r="AO348" s="28"/>
      <c r="AP348" s="28"/>
      <c r="AQ348" s="28"/>
      <c r="AR348" s="28"/>
      <c r="AS348" s="28"/>
    </row>
    <row r="349" spans="4:45" s="6" customFormat="1">
      <c r="D349" s="28"/>
      <c r="E349" s="28"/>
      <c r="F349" s="28"/>
      <c r="G349" s="28"/>
      <c r="H349" s="28"/>
      <c r="I349" s="28"/>
      <c r="J349" s="28"/>
      <c r="K349" s="28"/>
      <c r="L349" s="28"/>
      <c r="M349" s="28"/>
      <c r="N349" s="28"/>
      <c r="O349" s="28"/>
      <c r="P349" s="28"/>
      <c r="Q349" s="28"/>
      <c r="R349" s="28"/>
      <c r="S349" s="28"/>
      <c r="T349" s="28"/>
      <c r="U349" s="28"/>
      <c r="V349" s="28"/>
      <c r="W349" s="28"/>
      <c r="X349" s="28"/>
      <c r="Y349" s="28"/>
      <c r="Z349" s="28"/>
      <c r="AA349" s="28"/>
      <c r="AB349" s="28"/>
      <c r="AC349" s="28"/>
      <c r="AD349" s="28"/>
      <c r="AE349" s="28"/>
      <c r="AF349" s="28"/>
      <c r="AG349" s="28"/>
      <c r="AH349" s="28"/>
      <c r="AI349" s="28"/>
      <c r="AJ349" s="28"/>
      <c r="AK349" s="28"/>
      <c r="AL349" s="28"/>
      <c r="AM349" s="28"/>
      <c r="AN349" s="28"/>
      <c r="AO349" s="28"/>
      <c r="AP349" s="28"/>
      <c r="AQ349" s="28"/>
      <c r="AR349" s="28"/>
      <c r="AS349" s="28"/>
    </row>
    <row r="350" spans="4:45" s="6" customFormat="1">
      <c r="D350" s="28"/>
      <c r="E350" s="28"/>
      <c r="F350" s="28"/>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c r="AG350" s="28"/>
      <c r="AH350" s="28"/>
      <c r="AI350" s="28"/>
      <c r="AJ350" s="28"/>
      <c r="AK350" s="28"/>
      <c r="AL350" s="28"/>
      <c r="AM350" s="28"/>
      <c r="AN350" s="28"/>
      <c r="AO350" s="28"/>
      <c r="AP350" s="28"/>
      <c r="AQ350" s="28"/>
      <c r="AR350" s="28"/>
      <c r="AS350" s="28"/>
    </row>
    <row r="351" spans="4:45" s="6" customFormat="1">
      <c r="D351" s="28"/>
      <c r="E351" s="28"/>
      <c r="F351" s="28"/>
      <c r="G351" s="28"/>
      <c r="H351" s="28"/>
      <c r="I351" s="28"/>
      <c r="J351" s="28"/>
      <c r="K351" s="28"/>
      <c r="L351" s="28"/>
      <c r="M351" s="28"/>
      <c r="N351" s="28"/>
      <c r="O351" s="28"/>
      <c r="P351" s="28"/>
      <c r="Q351" s="28"/>
      <c r="R351" s="28"/>
      <c r="S351" s="28"/>
      <c r="T351" s="28"/>
      <c r="U351" s="28"/>
      <c r="V351" s="28"/>
      <c r="W351" s="28"/>
      <c r="X351" s="28"/>
      <c r="Y351" s="28"/>
      <c r="Z351" s="28"/>
      <c r="AA351" s="28"/>
      <c r="AB351" s="28"/>
      <c r="AC351" s="28"/>
      <c r="AD351" s="28"/>
      <c r="AE351" s="28"/>
      <c r="AF351" s="28"/>
      <c r="AG351" s="28"/>
      <c r="AH351" s="28"/>
      <c r="AI351" s="28"/>
      <c r="AJ351" s="28"/>
      <c r="AK351" s="28"/>
      <c r="AL351" s="28"/>
      <c r="AM351" s="28"/>
      <c r="AN351" s="28"/>
      <c r="AO351" s="28"/>
      <c r="AP351" s="28"/>
      <c r="AQ351" s="28"/>
      <c r="AR351" s="28"/>
      <c r="AS351" s="28"/>
    </row>
    <row r="352" spans="4:45" s="6" customFormat="1">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c r="AG352" s="28"/>
      <c r="AH352" s="28"/>
      <c r="AI352" s="28"/>
      <c r="AJ352" s="28"/>
      <c r="AK352" s="28"/>
      <c r="AL352" s="28"/>
      <c r="AM352" s="28"/>
      <c r="AN352" s="28"/>
      <c r="AO352" s="28"/>
      <c r="AP352" s="28"/>
      <c r="AQ352" s="28"/>
      <c r="AR352" s="28"/>
      <c r="AS352" s="28"/>
    </row>
    <row r="353" spans="4:45" s="6" customFormat="1">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c r="AG353" s="28"/>
      <c r="AH353" s="28"/>
      <c r="AI353" s="28"/>
      <c r="AJ353" s="28"/>
      <c r="AK353" s="28"/>
      <c r="AL353" s="28"/>
      <c r="AM353" s="28"/>
      <c r="AN353" s="28"/>
      <c r="AO353" s="28"/>
      <c r="AP353" s="28"/>
      <c r="AQ353" s="28"/>
      <c r="AR353" s="28"/>
      <c r="AS353" s="28"/>
    </row>
    <row r="354" spans="4:45" s="6" customFormat="1">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c r="AG354" s="28"/>
      <c r="AH354" s="28"/>
      <c r="AI354" s="28"/>
      <c r="AJ354" s="28"/>
      <c r="AK354" s="28"/>
      <c r="AL354" s="28"/>
      <c r="AM354" s="28"/>
      <c r="AN354" s="28"/>
      <c r="AO354" s="28"/>
      <c r="AP354" s="28"/>
      <c r="AQ354" s="28"/>
      <c r="AR354" s="28"/>
      <c r="AS354" s="28"/>
    </row>
    <row r="355" spans="4:45" s="6" customFormat="1">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c r="AG355" s="28"/>
      <c r="AH355" s="28"/>
      <c r="AI355" s="28"/>
      <c r="AJ355" s="28"/>
      <c r="AK355" s="28"/>
      <c r="AL355" s="28"/>
      <c r="AM355" s="28"/>
      <c r="AN355" s="28"/>
      <c r="AO355" s="28"/>
      <c r="AP355" s="28"/>
      <c r="AQ355" s="28"/>
      <c r="AR355" s="28"/>
      <c r="AS355" s="28"/>
    </row>
    <row r="356" spans="4:45" s="6" customFormat="1">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c r="AG356" s="28"/>
      <c r="AH356" s="28"/>
      <c r="AI356" s="28"/>
      <c r="AJ356" s="28"/>
      <c r="AK356" s="28"/>
      <c r="AL356" s="28"/>
      <c r="AM356" s="28"/>
      <c r="AN356" s="28"/>
      <c r="AO356" s="28"/>
      <c r="AP356" s="28"/>
      <c r="AQ356" s="28"/>
      <c r="AR356" s="28"/>
      <c r="AS356" s="28"/>
    </row>
    <row r="357" spans="4:45" s="6" customFormat="1">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c r="AJ357" s="28"/>
      <c r="AK357" s="28"/>
      <c r="AL357" s="28"/>
      <c r="AM357" s="28"/>
      <c r="AN357" s="28"/>
      <c r="AO357" s="28"/>
      <c r="AP357" s="28"/>
      <c r="AQ357" s="28"/>
      <c r="AR357" s="28"/>
      <c r="AS357" s="28"/>
    </row>
    <row r="358" spans="4:45" s="6" customFormat="1">
      <c r="D358" s="28"/>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c r="AG358" s="28"/>
      <c r="AH358" s="28"/>
      <c r="AI358" s="28"/>
      <c r="AJ358" s="28"/>
      <c r="AK358" s="28"/>
      <c r="AL358" s="28"/>
      <c r="AM358" s="28"/>
      <c r="AN358" s="28"/>
      <c r="AO358" s="28"/>
      <c r="AP358" s="28"/>
      <c r="AQ358" s="28"/>
      <c r="AR358" s="28"/>
      <c r="AS358" s="28"/>
    </row>
    <row r="359" spans="4:45" s="6" customFormat="1">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c r="AG359" s="28"/>
      <c r="AH359" s="28"/>
      <c r="AI359" s="28"/>
      <c r="AJ359" s="28"/>
      <c r="AK359" s="28"/>
      <c r="AL359" s="28"/>
      <c r="AM359" s="28"/>
      <c r="AN359" s="28"/>
      <c r="AO359" s="28"/>
      <c r="AP359" s="28"/>
      <c r="AQ359" s="28"/>
      <c r="AR359" s="28"/>
      <c r="AS359" s="28"/>
    </row>
    <row r="360" spans="4:45" s="6" customFormat="1">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c r="AG360" s="28"/>
      <c r="AH360" s="28"/>
      <c r="AI360" s="28"/>
      <c r="AJ360" s="28"/>
      <c r="AK360" s="28"/>
      <c r="AL360" s="28"/>
      <c r="AM360" s="28"/>
      <c r="AN360" s="28"/>
      <c r="AO360" s="28"/>
      <c r="AP360" s="28"/>
      <c r="AQ360" s="28"/>
      <c r="AR360" s="28"/>
      <c r="AS360" s="28"/>
    </row>
    <row r="361" spans="4:45" s="6" customFormat="1">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c r="AG361" s="28"/>
      <c r="AH361" s="28"/>
      <c r="AI361" s="28"/>
      <c r="AJ361" s="28"/>
      <c r="AK361" s="28"/>
      <c r="AL361" s="28"/>
      <c r="AM361" s="28"/>
      <c r="AN361" s="28"/>
      <c r="AO361" s="28"/>
      <c r="AP361" s="28"/>
      <c r="AQ361" s="28"/>
      <c r="AR361" s="28"/>
      <c r="AS361" s="28"/>
    </row>
    <row r="362" spans="4:45" s="6" customFormat="1">
      <c r="D362" s="28"/>
      <c r="E362" s="28"/>
      <c r="F362" s="28"/>
      <c r="G362" s="28"/>
      <c r="H362" s="28"/>
      <c r="I362" s="28"/>
      <c r="J362" s="28"/>
      <c r="K362" s="28"/>
      <c r="L362" s="28"/>
      <c r="M362" s="28"/>
      <c r="N362" s="28"/>
      <c r="O362" s="28"/>
      <c r="P362" s="28"/>
      <c r="Q362" s="28"/>
      <c r="R362" s="28"/>
      <c r="S362" s="28"/>
      <c r="T362" s="28"/>
      <c r="U362" s="28"/>
      <c r="V362" s="28"/>
      <c r="W362" s="28"/>
      <c r="X362" s="28"/>
      <c r="Y362" s="28"/>
      <c r="Z362" s="28"/>
      <c r="AA362" s="28"/>
      <c r="AB362" s="28"/>
      <c r="AC362" s="28"/>
      <c r="AD362" s="28"/>
      <c r="AE362" s="28"/>
      <c r="AF362" s="28"/>
      <c r="AG362" s="28"/>
      <c r="AH362" s="28"/>
      <c r="AI362" s="28"/>
      <c r="AJ362" s="28"/>
      <c r="AK362" s="28"/>
      <c r="AL362" s="28"/>
      <c r="AM362" s="28"/>
      <c r="AN362" s="28"/>
      <c r="AO362" s="28"/>
      <c r="AP362" s="28"/>
      <c r="AQ362" s="28"/>
      <c r="AR362" s="28"/>
      <c r="AS362" s="28"/>
    </row>
    <row r="363" spans="4:45" s="6" customFormat="1">
      <c r="D363" s="28"/>
      <c r="E363" s="28"/>
      <c r="F363" s="28"/>
      <c r="G363" s="28"/>
      <c r="H363" s="28"/>
      <c r="I363" s="28"/>
      <c r="J363" s="28"/>
      <c r="K363" s="28"/>
      <c r="L363" s="28"/>
      <c r="M363" s="28"/>
      <c r="N363" s="28"/>
      <c r="O363" s="28"/>
      <c r="P363" s="28"/>
      <c r="Q363" s="28"/>
      <c r="R363" s="28"/>
      <c r="S363" s="28"/>
      <c r="T363" s="28"/>
      <c r="U363" s="28"/>
      <c r="V363" s="28"/>
      <c r="W363" s="28"/>
      <c r="X363" s="28"/>
      <c r="Y363" s="28"/>
      <c r="Z363" s="28"/>
      <c r="AA363" s="28"/>
      <c r="AB363" s="28"/>
      <c r="AC363" s="28"/>
      <c r="AD363" s="28"/>
      <c r="AE363" s="28"/>
      <c r="AF363" s="28"/>
      <c r="AG363" s="28"/>
      <c r="AH363" s="28"/>
      <c r="AI363" s="28"/>
      <c r="AJ363" s="28"/>
      <c r="AK363" s="28"/>
      <c r="AL363" s="28"/>
      <c r="AM363" s="28"/>
      <c r="AN363" s="28"/>
      <c r="AO363" s="28"/>
      <c r="AP363" s="28"/>
      <c r="AQ363" s="28"/>
      <c r="AR363" s="28"/>
      <c r="AS363" s="28"/>
    </row>
    <row r="364" spans="4:45" s="6" customFormat="1">
      <c r="D364" s="28"/>
      <c r="E364" s="28"/>
      <c r="F364" s="28"/>
      <c r="G364" s="28"/>
      <c r="H364" s="28"/>
      <c r="I364" s="28"/>
      <c r="J364" s="28"/>
      <c r="K364" s="28"/>
      <c r="L364" s="28"/>
      <c r="M364" s="28"/>
      <c r="N364" s="28"/>
      <c r="O364" s="28"/>
      <c r="P364" s="28"/>
      <c r="Q364" s="28"/>
      <c r="R364" s="28"/>
      <c r="S364" s="28"/>
      <c r="T364" s="28"/>
      <c r="U364" s="28"/>
      <c r="V364" s="28"/>
      <c r="W364" s="28"/>
      <c r="X364" s="28"/>
      <c r="Y364" s="28"/>
      <c r="Z364" s="28"/>
      <c r="AA364" s="28"/>
      <c r="AB364" s="28"/>
      <c r="AC364" s="28"/>
      <c r="AD364" s="28"/>
      <c r="AE364" s="28"/>
      <c r="AF364" s="28"/>
      <c r="AG364" s="28"/>
      <c r="AH364" s="28"/>
      <c r="AI364" s="28"/>
      <c r="AJ364" s="28"/>
      <c r="AK364" s="28"/>
      <c r="AL364" s="28"/>
      <c r="AM364" s="28"/>
      <c r="AN364" s="28"/>
      <c r="AO364" s="28"/>
      <c r="AP364" s="28"/>
      <c r="AQ364" s="28"/>
      <c r="AR364" s="28"/>
      <c r="AS364" s="28"/>
    </row>
    <row r="365" spans="4:45" s="6" customFormat="1">
      <c r="D365" s="28"/>
      <c r="E365" s="28"/>
      <c r="F365" s="28"/>
      <c r="G365" s="28"/>
      <c r="H365" s="28"/>
      <c r="I365" s="28"/>
      <c r="J365" s="28"/>
      <c r="K365" s="28"/>
      <c r="L365" s="28"/>
      <c r="M365" s="28"/>
      <c r="N365" s="28"/>
      <c r="O365" s="28"/>
      <c r="P365" s="28"/>
      <c r="Q365" s="28"/>
      <c r="R365" s="28"/>
      <c r="S365" s="28"/>
      <c r="T365" s="28"/>
      <c r="U365" s="28"/>
      <c r="V365" s="28"/>
      <c r="W365" s="28"/>
      <c r="X365" s="28"/>
      <c r="Y365" s="28"/>
      <c r="Z365" s="28"/>
      <c r="AA365" s="28"/>
      <c r="AB365" s="28"/>
      <c r="AC365" s="28"/>
      <c r="AD365" s="28"/>
      <c r="AE365" s="28"/>
      <c r="AF365" s="28"/>
      <c r="AG365" s="28"/>
      <c r="AH365" s="28"/>
      <c r="AI365" s="28"/>
      <c r="AJ365" s="28"/>
      <c r="AK365" s="28"/>
      <c r="AL365" s="28"/>
      <c r="AM365" s="28"/>
      <c r="AN365" s="28"/>
      <c r="AO365" s="28"/>
      <c r="AP365" s="28"/>
      <c r="AQ365" s="28"/>
      <c r="AR365" s="28"/>
      <c r="AS365" s="28"/>
    </row>
    <row r="366" spans="4:45" s="6" customFormat="1">
      <c r="D366" s="28"/>
      <c r="E366" s="28"/>
      <c r="F366" s="28"/>
      <c r="G366" s="28"/>
      <c r="H366" s="28"/>
      <c r="I366" s="28"/>
      <c r="J366" s="28"/>
      <c r="K366" s="28"/>
      <c r="L366" s="28"/>
      <c r="M366" s="28"/>
      <c r="N366" s="28"/>
      <c r="O366" s="28"/>
      <c r="P366" s="28"/>
      <c r="Q366" s="28"/>
      <c r="R366" s="28"/>
      <c r="S366" s="28"/>
      <c r="T366" s="28"/>
      <c r="U366" s="28"/>
      <c r="V366" s="28"/>
      <c r="W366" s="28"/>
      <c r="X366" s="28"/>
      <c r="Y366" s="28"/>
      <c r="Z366" s="28"/>
      <c r="AA366" s="28"/>
      <c r="AB366" s="28"/>
      <c r="AC366" s="28"/>
      <c r="AD366" s="28"/>
      <c r="AE366" s="28"/>
      <c r="AF366" s="28"/>
      <c r="AG366" s="28"/>
      <c r="AH366" s="28"/>
      <c r="AI366" s="28"/>
      <c r="AJ366" s="28"/>
      <c r="AK366" s="28"/>
      <c r="AL366" s="28"/>
      <c r="AM366" s="28"/>
      <c r="AN366" s="28"/>
      <c r="AO366" s="28"/>
      <c r="AP366" s="28"/>
      <c r="AQ366" s="28"/>
      <c r="AR366" s="28"/>
      <c r="AS366" s="28"/>
    </row>
    <row r="367" spans="4:45" s="6" customFormat="1">
      <c r="D367" s="28"/>
      <c r="E367" s="28"/>
      <c r="F367" s="28"/>
      <c r="G367" s="28"/>
      <c r="H367" s="28"/>
      <c r="I367" s="28"/>
      <c r="J367" s="28"/>
      <c r="K367" s="28"/>
      <c r="L367" s="28"/>
      <c r="M367" s="28"/>
      <c r="N367" s="28"/>
      <c r="O367" s="28"/>
      <c r="P367" s="28"/>
      <c r="Q367" s="28"/>
      <c r="R367" s="28"/>
      <c r="S367" s="28"/>
      <c r="T367" s="28"/>
      <c r="U367" s="28"/>
      <c r="V367" s="28"/>
      <c r="W367" s="28"/>
      <c r="X367" s="28"/>
      <c r="Y367" s="28"/>
      <c r="Z367" s="28"/>
      <c r="AA367" s="28"/>
      <c r="AB367" s="28"/>
      <c r="AC367" s="28"/>
      <c r="AD367" s="28"/>
      <c r="AE367" s="28"/>
      <c r="AF367" s="28"/>
      <c r="AG367" s="28"/>
      <c r="AH367" s="28"/>
      <c r="AI367" s="28"/>
      <c r="AJ367" s="28"/>
      <c r="AK367" s="28"/>
      <c r="AL367" s="28"/>
      <c r="AM367" s="28"/>
      <c r="AN367" s="28"/>
      <c r="AO367" s="28"/>
      <c r="AP367" s="28"/>
      <c r="AQ367" s="28"/>
      <c r="AR367" s="28"/>
      <c r="AS367" s="28"/>
    </row>
    <row r="368" spans="4:45" s="6" customFormat="1">
      <c r="D368" s="28"/>
      <c r="E368" s="28"/>
      <c r="F368" s="28"/>
      <c r="G368" s="28"/>
      <c r="H368" s="28"/>
      <c r="I368" s="28"/>
      <c r="J368" s="28"/>
      <c r="K368" s="28"/>
      <c r="L368" s="28"/>
      <c r="M368" s="28"/>
      <c r="N368" s="28"/>
      <c r="O368" s="28"/>
      <c r="P368" s="28"/>
      <c r="Q368" s="28"/>
      <c r="R368" s="28"/>
      <c r="S368" s="28"/>
      <c r="T368" s="28"/>
      <c r="U368" s="28"/>
      <c r="V368" s="28"/>
      <c r="W368" s="28"/>
      <c r="X368" s="28"/>
      <c r="Y368" s="28"/>
      <c r="Z368" s="28"/>
      <c r="AA368" s="28"/>
      <c r="AB368" s="28"/>
      <c r="AC368" s="28"/>
      <c r="AD368" s="28"/>
      <c r="AE368" s="28"/>
      <c r="AF368" s="28"/>
      <c r="AG368" s="28"/>
      <c r="AH368" s="28"/>
      <c r="AI368" s="28"/>
      <c r="AJ368" s="28"/>
      <c r="AK368" s="28"/>
      <c r="AL368" s="28"/>
      <c r="AM368" s="28"/>
      <c r="AN368" s="28"/>
      <c r="AO368" s="28"/>
      <c r="AP368" s="28"/>
      <c r="AQ368" s="28"/>
      <c r="AR368" s="28"/>
      <c r="AS368" s="28"/>
    </row>
    <row r="369" spans="4:45" s="6" customFormat="1">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c r="AJ369" s="28"/>
      <c r="AK369" s="28"/>
      <c r="AL369" s="28"/>
      <c r="AM369" s="28"/>
      <c r="AN369" s="28"/>
      <c r="AO369" s="28"/>
      <c r="AP369" s="28"/>
      <c r="AQ369" s="28"/>
      <c r="AR369" s="28"/>
      <c r="AS369" s="28"/>
    </row>
    <row r="370" spans="4:45" s="6" customFormat="1">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c r="AG370" s="28"/>
      <c r="AH370" s="28"/>
      <c r="AI370" s="28"/>
      <c r="AJ370" s="28"/>
      <c r="AK370" s="28"/>
      <c r="AL370" s="28"/>
      <c r="AM370" s="28"/>
      <c r="AN370" s="28"/>
      <c r="AO370" s="28"/>
      <c r="AP370" s="28"/>
      <c r="AQ370" s="28"/>
      <c r="AR370" s="28"/>
      <c r="AS370" s="28"/>
    </row>
    <row r="371" spans="4:45" s="6" customFormat="1">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c r="AG371" s="28"/>
      <c r="AH371" s="28"/>
      <c r="AI371" s="28"/>
      <c r="AJ371" s="28"/>
      <c r="AK371" s="28"/>
      <c r="AL371" s="28"/>
      <c r="AM371" s="28"/>
      <c r="AN371" s="28"/>
      <c r="AO371" s="28"/>
      <c r="AP371" s="28"/>
      <c r="AQ371" s="28"/>
      <c r="AR371" s="28"/>
      <c r="AS371" s="28"/>
    </row>
    <row r="372" spans="4:45" s="6" customFormat="1">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8"/>
      <c r="AH372" s="28"/>
      <c r="AI372" s="28"/>
      <c r="AJ372" s="28"/>
      <c r="AK372" s="28"/>
      <c r="AL372" s="28"/>
      <c r="AM372" s="28"/>
      <c r="AN372" s="28"/>
      <c r="AO372" s="28"/>
      <c r="AP372" s="28"/>
      <c r="AQ372" s="28"/>
      <c r="AR372" s="28"/>
      <c r="AS372" s="28"/>
    </row>
    <row r="373" spans="4:45" s="6" customFormat="1">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c r="AG373" s="28"/>
      <c r="AH373" s="28"/>
      <c r="AI373" s="28"/>
      <c r="AJ373" s="28"/>
      <c r="AK373" s="28"/>
      <c r="AL373" s="28"/>
      <c r="AM373" s="28"/>
      <c r="AN373" s="28"/>
      <c r="AO373" s="28"/>
      <c r="AP373" s="28"/>
      <c r="AQ373" s="28"/>
      <c r="AR373" s="28"/>
      <c r="AS373" s="28"/>
    </row>
    <row r="374" spans="4:45" s="6" customFormat="1">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c r="AG374" s="28"/>
      <c r="AH374" s="28"/>
      <c r="AI374" s="28"/>
      <c r="AJ374" s="28"/>
      <c r="AK374" s="28"/>
      <c r="AL374" s="28"/>
      <c r="AM374" s="28"/>
      <c r="AN374" s="28"/>
      <c r="AO374" s="28"/>
      <c r="AP374" s="28"/>
      <c r="AQ374" s="28"/>
      <c r="AR374" s="28"/>
      <c r="AS374" s="28"/>
    </row>
    <row r="375" spans="4:45" s="6" customFormat="1">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c r="AG375" s="28"/>
      <c r="AH375" s="28"/>
      <c r="AI375" s="28"/>
      <c r="AJ375" s="28"/>
      <c r="AK375" s="28"/>
      <c r="AL375" s="28"/>
      <c r="AM375" s="28"/>
      <c r="AN375" s="28"/>
      <c r="AO375" s="28"/>
      <c r="AP375" s="28"/>
      <c r="AQ375" s="28"/>
      <c r="AR375" s="28"/>
      <c r="AS375" s="28"/>
    </row>
    <row r="376" spans="4:45" s="6" customFormat="1">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c r="AG376" s="28"/>
      <c r="AH376" s="28"/>
      <c r="AI376" s="28"/>
      <c r="AJ376" s="28"/>
      <c r="AK376" s="28"/>
      <c r="AL376" s="28"/>
      <c r="AM376" s="28"/>
      <c r="AN376" s="28"/>
      <c r="AO376" s="28"/>
      <c r="AP376" s="28"/>
      <c r="AQ376" s="28"/>
      <c r="AR376" s="28"/>
      <c r="AS376" s="28"/>
    </row>
    <row r="377" spans="4:45" s="6" customFormat="1">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c r="AG377" s="28"/>
      <c r="AH377" s="28"/>
      <c r="AI377" s="28"/>
      <c r="AJ377" s="28"/>
      <c r="AK377" s="28"/>
      <c r="AL377" s="28"/>
      <c r="AM377" s="28"/>
      <c r="AN377" s="28"/>
      <c r="AO377" s="28"/>
      <c r="AP377" s="28"/>
      <c r="AQ377" s="28"/>
      <c r="AR377" s="28"/>
      <c r="AS377" s="28"/>
    </row>
    <row r="378" spans="4:45" s="6" customFormat="1">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c r="AG378" s="28"/>
      <c r="AH378" s="28"/>
      <c r="AI378" s="28"/>
      <c r="AJ378" s="28"/>
      <c r="AK378" s="28"/>
      <c r="AL378" s="28"/>
      <c r="AM378" s="28"/>
      <c r="AN378" s="28"/>
      <c r="AO378" s="28"/>
      <c r="AP378" s="28"/>
      <c r="AQ378" s="28"/>
      <c r="AR378" s="28"/>
      <c r="AS378" s="28"/>
    </row>
    <row r="379" spans="4:45" s="6" customFormat="1">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c r="AG379" s="28"/>
      <c r="AH379" s="28"/>
      <c r="AI379" s="28"/>
      <c r="AJ379" s="28"/>
      <c r="AK379" s="28"/>
      <c r="AL379" s="28"/>
      <c r="AM379" s="28"/>
      <c r="AN379" s="28"/>
      <c r="AO379" s="28"/>
      <c r="AP379" s="28"/>
      <c r="AQ379" s="28"/>
      <c r="AR379" s="28"/>
      <c r="AS379" s="28"/>
    </row>
    <row r="380" spans="4:45" s="6" customFormat="1">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c r="AG380" s="28"/>
      <c r="AH380" s="28"/>
      <c r="AI380" s="28"/>
      <c r="AJ380" s="28"/>
      <c r="AK380" s="28"/>
      <c r="AL380" s="28"/>
      <c r="AM380" s="28"/>
      <c r="AN380" s="28"/>
      <c r="AO380" s="28"/>
      <c r="AP380" s="28"/>
      <c r="AQ380" s="28"/>
      <c r="AR380" s="28"/>
      <c r="AS380" s="28"/>
    </row>
    <row r="381" spans="4:45" s="6" customFormat="1">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c r="AG381" s="28"/>
      <c r="AH381" s="28"/>
      <c r="AI381" s="28"/>
      <c r="AJ381" s="28"/>
      <c r="AK381" s="28"/>
      <c r="AL381" s="28"/>
      <c r="AM381" s="28"/>
      <c r="AN381" s="28"/>
      <c r="AO381" s="28"/>
      <c r="AP381" s="28"/>
      <c r="AQ381" s="28"/>
      <c r="AR381" s="28"/>
      <c r="AS381" s="28"/>
    </row>
    <row r="382" spans="4:45" s="6" customFormat="1">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c r="AG382" s="28"/>
      <c r="AH382" s="28"/>
      <c r="AI382" s="28"/>
      <c r="AJ382" s="28"/>
      <c r="AK382" s="28"/>
      <c r="AL382" s="28"/>
      <c r="AM382" s="28"/>
      <c r="AN382" s="28"/>
      <c r="AO382" s="28"/>
      <c r="AP382" s="28"/>
      <c r="AQ382" s="28"/>
      <c r="AR382" s="28"/>
      <c r="AS382" s="28"/>
    </row>
    <row r="383" spans="4:45" s="6" customFormat="1">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c r="AG383" s="28"/>
      <c r="AH383" s="28"/>
      <c r="AI383" s="28"/>
      <c r="AJ383" s="28"/>
      <c r="AK383" s="28"/>
      <c r="AL383" s="28"/>
      <c r="AM383" s="28"/>
      <c r="AN383" s="28"/>
      <c r="AO383" s="28"/>
      <c r="AP383" s="28"/>
      <c r="AQ383" s="28"/>
      <c r="AR383" s="28"/>
      <c r="AS383" s="28"/>
    </row>
    <row r="384" spans="4:45" s="6" customFormat="1">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c r="AG384" s="28"/>
      <c r="AH384" s="28"/>
      <c r="AI384" s="28"/>
      <c r="AJ384" s="28"/>
      <c r="AK384" s="28"/>
      <c r="AL384" s="28"/>
      <c r="AM384" s="28"/>
      <c r="AN384" s="28"/>
      <c r="AO384" s="28"/>
      <c r="AP384" s="28"/>
      <c r="AQ384" s="28"/>
      <c r="AR384" s="28"/>
      <c r="AS384" s="28"/>
    </row>
    <row r="385" spans="4:45" s="6" customFormat="1">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c r="AG385" s="28"/>
      <c r="AH385" s="28"/>
      <c r="AI385" s="28"/>
      <c r="AJ385" s="28"/>
      <c r="AK385" s="28"/>
      <c r="AL385" s="28"/>
      <c r="AM385" s="28"/>
      <c r="AN385" s="28"/>
      <c r="AO385" s="28"/>
      <c r="AP385" s="28"/>
      <c r="AQ385" s="28"/>
      <c r="AR385" s="28"/>
      <c r="AS385" s="28"/>
    </row>
    <row r="386" spans="4:45" s="6" customFormat="1">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c r="AG386" s="28"/>
      <c r="AH386" s="28"/>
      <c r="AI386" s="28"/>
      <c r="AJ386" s="28"/>
      <c r="AK386" s="28"/>
      <c r="AL386" s="28"/>
      <c r="AM386" s="28"/>
      <c r="AN386" s="28"/>
      <c r="AO386" s="28"/>
      <c r="AP386" s="28"/>
      <c r="AQ386" s="28"/>
      <c r="AR386" s="28"/>
      <c r="AS386" s="28"/>
    </row>
    <row r="387" spans="4:45" s="6" customFormat="1">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c r="AG387" s="28"/>
      <c r="AH387" s="28"/>
      <c r="AI387" s="28"/>
      <c r="AJ387" s="28"/>
      <c r="AK387" s="28"/>
      <c r="AL387" s="28"/>
      <c r="AM387" s="28"/>
      <c r="AN387" s="28"/>
      <c r="AO387" s="28"/>
      <c r="AP387" s="28"/>
      <c r="AQ387" s="28"/>
      <c r="AR387" s="28"/>
      <c r="AS387" s="28"/>
    </row>
    <row r="388" spans="4:45" s="6" customFormat="1">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c r="AG388" s="28"/>
      <c r="AH388" s="28"/>
      <c r="AI388" s="28"/>
      <c r="AJ388" s="28"/>
      <c r="AK388" s="28"/>
      <c r="AL388" s="28"/>
      <c r="AM388" s="28"/>
      <c r="AN388" s="28"/>
      <c r="AO388" s="28"/>
      <c r="AP388" s="28"/>
      <c r="AQ388" s="28"/>
      <c r="AR388" s="28"/>
      <c r="AS388" s="28"/>
    </row>
    <row r="389" spans="4:45" s="6" customFormat="1">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c r="AG389" s="28"/>
      <c r="AH389" s="28"/>
      <c r="AI389" s="28"/>
      <c r="AJ389" s="28"/>
      <c r="AK389" s="28"/>
      <c r="AL389" s="28"/>
      <c r="AM389" s="28"/>
      <c r="AN389" s="28"/>
      <c r="AO389" s="28"/>
      <c r="AP389" s="28"/>
      <c r="AQ389" s="28"/>
      <c r="AR389" s="28"/>
      <c r="AS389" s="28"/>
    </row>
    <row r="390" spans="4:45" s="6" customFormat="1">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c r="AG390" s="28"/>
      <c r="AH390" s="28"/>
      <c r="AI390" s="28"/>
      <c r="AJ390" s="28"/>
      <c r="AK390" s="28"/>
      <c r="AL390" s="28"/>
      <c r="AM390" s="28"/>
      <c r="AN390" s="28"/>
      <c r="AO390" s="28"/>
      <c r="AP390" s="28"/>
      <c r="AQ390" s="28"/>
      <c r="AR390" s="28"/>
      <c r="AS390" s="28"/>
    </row>
    <row r="391" spans="4:45" s="6" customFormat="1">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c r="AG391" s="28"/>
      <c r="AH391" s="28"/>
      <c r="AI391" s="28"/>
      <c r="AJ391" s="28"/>
      <c r="AK391" s="28"/>
      <c r="AL391" s="28"/>
      <c r="AM391" s="28"/>
      <c r="AN391" s="28"/>
      <c r="AO391" s="28"/>
      <c r="AP391" s="28"/>
      <c r="AQ391" s="28"/>
      <c r="AR391" s="28"/>
      <c r="AS391" s="28"/>
    </row>
    <row r="392" spans="4:45" s="6" customFormat="1">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c r="AG392" s="28"/>
      <c r="AH392" s="28"/>
      <c r="AI392" s="28"/>
      <c r="AJ392" s="28"/>
      <c r="AK392" s="28"/>
      <c r="AL392" s="28"/>
      <c r="AM392" s="28"/>
      <c r="AN392" s="28"/>
      <c r="AO392" s="28"/>
      <c r="AP392" s="28"/>
      <c r="AQ392" s="28"/>
      <c r="AR392" s="28"/>
      <c r="AS392" s="28"/>
    </row>
    <row r="393" spans="4:45" s="6" customFormat="1">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c r="AG393" s="28"/>
      <c r="AH393" s="28"/>
      <c r="AI393" s="28"/>
      <c r="AJ393" s="28"/>
      <c r="AK393" s="28"/>
      <c r="AL393" s="28"/>
      <c r="AM393" s="28"/>
      <c r="AN393" s="28"/>
      <c r="AO393" s="28"/>
      <c r="AP393" s="28"/>
      <c r="AQ393" s="28"/>
      <c r="AR393" s="28"/>
      <c r="AS393" s="28"/>
    </row>
    <row r="394" spans="4:45" s="6" customFormat="1">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c r="AG394" s="28"/>
      <c r="AH394" s="28"/>
      <c r="AI394" s="28"/>
      <c r="AJ394" s="28"/>
      <c r="AK394" s="28"/>
      <c r="AL394" s="28"/>
      <c r="AM394" s="28"/>
      <c r="AN394" s="28"/>
      <c r="AO394" s="28"/>
      <c r="AP394" s="28"/>
      <c r="AQ394" s="28"/>
      <c r="AR394" s="28"/>
      <c r="AS394" s="28"/>
    </row>
    <row r="395" spans="4:45" s="6" customFormat="1">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c r="AG395" s="28"/>
      <c r="AH395" s="28"/>
      <c r="AI395" s="28"/>
      <c r="AJ395" s="28"/>
      <c r="AK395" s="28"/>
      <c r="AL395" s="28"/>
      <c r="AM395" s="28"/>
      <c r="AN395" s="28"/>
      <c r="AO395" s="28"/>
      <c r="AP395" s="28"/>
      <c r="AQ395" s="28"/>
      <c r="AR395" s="28"/>
      <c r="AS395" s="28"/>
    </row>
    <row r="396" spans="4:45" s="6" customFormat="1">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c r="AG396" s="28"/>
      <c r="AH396" s="28"/>
      <c r="AI396" s="28"/>
      <c r="AJ396" s="28"/>
      <c r="AK396" s="28"/>
      <c r="AL396" s="28"/>
      <c r="AM396" s="28"/>
      <c r="AN396" s="28"/>
      <c r="AO396" s="28"/>
      <c r="AP396" s="28"/>
      <c r="AQ396" s="28"/>
      <c r="AR396" s="28"/>
      <c r="AS396" s="28"/>
    </row>
    <row r="397" spans="4:45" s="6" customFormat="1">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c r="AG397" s="28"/>
      <c r="AH397" s="28"/>
      <c r="AI397" s="28"/>
      <c r="AJ397" s="28"/>
      <c r="AK397" s="28"/>
      <c r="AL397" s="28"/>
      <c r="AM397" s="28"/>
      <c r="AN397" s="28"/>
      <c r="AO397" s="28"/>
      <c r="AP397" s="28"/>
      <c r="AQ397" s="28"/>
      <c r="AR397" s="28"/>
      <c r="AS397" s="28"/>
    </row>
    <row r="398" spans="4:45" s="6" customFormat="1">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c r="AG398" s="28"/>
      <c r="AH398" s="28"/>
      <c r="AI398" s="28"/>
      <c r="AJ398" s="28"/>
      <c r="AK398" s="28"/>
      <c r="AL398" s="28"/>
      <c r="AM398" s="28"/>
      <c r="AN398" s="28"/>
      <c r="AO398" s="28"/>
      <c r="AP398" s="28"/>
      <c r="AQ398" s="28"/>
      <c r="AR398" s="28"/>
      <c r="AS398" s="28"/>
    </row>
    <row r="399" spans="4:45" s="6" customFormat="1">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c r="AG399" s="28"/>
      <c r="AH399" s="28"/>
      <c r="AI399" s="28"/>
      <c r="AJ399" s="28"/>
      <c r="AK399" s="28"/>
      <c r="AL399" s="28"/>
      <c r="AM399" s="28"/>
      <c r="AN399" s="28"/>
      <c r="AO399" s="28"/>
      <c r="AP399" s="28"/>
      <c r="AQ399" s="28"/>
      <c r="AR399" s="28"/>
      <c r="AS399" s="28"/>
    </row>
    <row r="400" spans="4:45" s="6" customFormat="1">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c r="AH400" s="28"/>
      <c r="AI400" s="28"/>
      <c r="AJ400" s="28"/>
      <c r="AK400" s="28"/>
      <c r="AL400" s="28"/>
      <c r="AM400" s="28"/>
      <c r="AN400" s="28"/>
      <c r="AO400" s="28"/>
      <c r="AP400" s="28"/>
      <c r="AQ400" s="28"/>
      <c r="AR400" s="28"/>
      <c r="AS400" s="28"/>
    </row>
    <row r="401" spans="4:45" s="6" customFormat="1">
      <c r="D401" s="28"/>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c r="AH401" s="28"/>
      <c r="AI401" s="28"/>
      <c r="AJ401" s="28"/>
      <c r="AK401" s="28"/>
      <c r="AL401" s="28"/>
      <c r="AM401" s="28"/>
      <c r="AN401" s="28"/>
      <c r="AO401" s="28"/>
      <c r="AP401" s="28"/>
      <c r="AQ401" s="28"/>
      <c r="AR401" s="28"/>
      <c r="AS401" s="28"/>
    </row>
    <row r="402" spans="4:45" s="6" customFormat="1">
      <c r="D402" s="28"/>
      <c r="E402" s="28"/>
      <c r="F402" s="28"/>
      <c r="G402" s="28"/>
      <c r="H402" s="28"/>
      <c r="I402" s="28"/>
      <c r="J402" s="28"/>
      <c r="K402" s="28"/>
      <c r="L402" s="28"/>
      <c r="M402" s="28"/>
      <c r="N402" s="28"/>
      <c r="O402" s="28"/>
      <c r="P402" s="28"/>
      <c r="Q402" s="28"/>
      <c r="R402" s="28"/>
      <c r="S402" s="28"/>
      <c r="T402" s="28"/>
      <c r="U402" s="28"/>
      <c r="V402" s="28"/>
      <c r="W402" s="28"/>
      <c r="X402" s="28"/>
      <c r="Y402" s="28"/>
      <c r="Z402" s="28"/>
      <c r="AA402" s="28"/>
      <c r="AB402" s="28"/>
      <c r="AC402" s="28"/>
      <c r="AD402" s="28"/>
      <c r="AE402" s="28"/>
      <c r="AF402" s="28"/>
      <c r="AG402" s="28"/>
      <c r="AH402" s="28"/>
      <c r="AI402" s="28"/>
      <c r="AJ402" s="28"/>
      <c r="AK402" s="28"/>
      <c r="AL402" s="28"/>
      <c r="AM402" s="28"/>
      <c r="AN402" s="28"/>
      <c r="AO402" s="28"/>
      <c r="AP402" s="28"/>
      <c r="AQ402" s="28"/>
      <c r="AR402" s="28"/>
      <c r="AS402" s="28"/>
    </row>
    <row r="403" spans="4:45" s="6" customFormat="1">
      <c r="D403" s="28"/>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c r="AG403" s="28"/>
      <c r="AH403" s="28"/>
      <c r="AI403" s="28"/>
      <c r="AJ403" s="28"/>
      <c r="AK403" s="28"/>
      <c r="AL403" s="28"/>
      <c r="AM403" s="28"/>
      <c r="AN403" s="28"/>
      <c r="AO403" s="28"/>
      <c r="AP403" s="28"/>
      <c r="AQ403" s="28"/>
      <c r="AR403" s="28"/>
      <c r="AS403" s="28"/>
    </row>
    <row r="404" spans="4:45" s="6" customFormat="1">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c r="AG404" s="28"/>
      <c r="AH404" s="28"/>
      <c r="AI404" s="28"/>
      <c r="AJ404" s="28"/>
      <c r="AK404" s="28"/>
      <c r="AL404" s="28"/>
      <c r="AM404" s="28"/>
      <c r="AN404" s="28"/>
      <c r="AO404" s="28"/>
      <c r="AP404" s="28"/>
      <c r="AQ404" s="28"/>
      <c r="AR404" s="28"/>
      <c r="AS404" s="28"/>
    </row>
    <row r="405" spans="4:45" s="6" customFormat="1">
      <c r="D405" s="28"/>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c r="AH405" s="28"/>
      <c r="AI405" s="28"/>
      <c r="AJ405" s="28"/>
      <c r="AK405" s="28"/>
      <c r="AL405" s="28"/>
      <c r="AM405" s="28"/>
      <c r="AN405" s="28"/>
      <c r="AO405" s="28"/>
      <c r="AP405" s="28"/>
      <c r="AQ405" s="28"/>
      <c r="AR405" s="28"/>
      <c r="AS405" s="28"/>
    </row>
    <row r="406" spans="4:45" s="6" customFormat="1">
      <c r="D406" s="28"/>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c r="AG406" s="28"/>
      <c r="AH406" s="28"/>
      <c r="AI406" s="28"/>
      <c r="AJ406" s="28"/>
      <c r="AK406" s="28"/>
      <c r="AL406" s="28"/>
      <c r="AM406" s="28"/>
      <c r="AN406" s="28"/>
      <c r="AO406" s="28"/>
      <c r="AP406" s="28"/>
      <c r="AQ406" s="28"/>
      <c r="AR406" s="28"/>
      <c r="AS406" s="28"/>
    </row>
    <row r="407" spans="4:45" s="6" customFormat="1">
      <c r="D407" s="28"/>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c r="AG407" s="28"/>
      <c r="AH407" s="28"/>
      <c r="AI407" s="28"/>
      <c r="AJ407" s="28"/>
      <c r="AK407" s="28"/>
      <c r="AL407" s="28"/>
      <c r="AM407" s="28"/>
      <c r="AN407" s="28"/>
      <c r="AO407" s="28"/>
      <c r="AP407" s="28"/>
      <c r="AQ407" s="28"/>
      <c r="AR407" s="28"/>
      <c r="AS407" s="28"/>
    </row>
    <row r="408" spans="4:45" s="6" customFormat="1">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c r="AH408" s="28"/>
      <c r="AI408" s="28"/>
      <c r="AJ408" s="28"/>
      <c r="AK408" s="28"/>
      <c r="AL408" s="28"/>
      <c r="AM408" s="28"/>
      <c r="AN408" s="28"/>
      <c r="AO408" s="28"/>
      <c r="AP408" s="28"/>
      <c r="AQ408" s="28"/>
      <c r="AR408" s="28"/>
      <c r="AS408" s="28"/>
    </row>
    <row r="409" spans="4:45" s="6" customFormat="1">
      <c r="D409" s="28"/>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c r="AG409" s="28"/>
      <c r="AH409" s="28"/>
      <c r="AI409" s="28"/>
      <c r="AJ409" s="28"/>
      <c r="AK409" s="28"/>
      <c r="AL409" s="28"/>
      <c r="AM409" s="28"/>
      <c r="AN409" s="28"/>
      <c r="AO409" s="28"/>
      <c r="AP409" s="28"/>
      <c r="AQ409" s="28"/>
      <c r="AR409" s="28"/>
      <c r="AS409" s="28"/>
    </row>
    <row r="410" spans="4:45" s="6" customFormat="1">
      <c r="D410" s="28"/>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c r="AG410" s="28"/>
      <c r="AH410" s="28"/>
      <c r="AI410" s="28"/>
      <c r="AJ410" s="28"/>
      <c r="AK410" s="28"/>
      <c r="AL410" s="28"/>
      <c r="AM410" s="28"/>
      <c r="AN410" s="28"/>
      <c r="AO410" s="28"/>
      <c r="AP410" s="28"/>
      <c r="AQ410" s="28"/>
      <c r="AR410" s="28"/>
      <c r="AS410" s="28"/>
    </row>
    <row r="411" spans="4:45" s="6" customFormat="1">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c r="AH411" s="28"/>
      <c r="AI411" s="28"/>
      <c r="AJ411" s="28"/>
      <c r="AK411" s="28"/>
      <c r="AL411" s="28"/>
      <c r="AM411" s="28"/>
      <c r="AN411" s="28"/>
      <c r="AO411" s="28"/>
      <c r="AP411" s="28"/>
      <c r="AQ411" s="28"/>
      <c r="AR411" s="28"/>
      <c r="AS411" s="28"/>
    </row>
    <row r="412" spans="4:45" s="6" customFormat="1">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c r="AH412" s="28"/>
      <c r="AI412" s="28"/>
      <c r="AJ412" s="28"/>
      <c r="AK412" s="28"/>
      <c r="AL412" s="28"/>
      <c r="AM412" s="28"/>
      <c r="AN412" s="28"/>
      <c r="AO412" s="28"/>
      <c r="AP412" s="28"/>
      <c r="AQ412" s="28"/>
      <c r="AR412" s="28"/>
      <c r="AS412" s="28"/>
    </row>
    <row r="413" spans="4:45" s="6" customFormat="1">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c r="AH413" s="28"/>
      <c r="AI413" s="28"/>
      <c r="AJ413" s="28"/>
      <c r="AK413" s="28"/>
      <c r="AL413" s="28"/>
      <c r="AM413" s="28"/>
      <c r="AN413" s="28"/>
      <c r="AO413" s="28"/>
      <c r="AP413" s="28"/>
      <c r="AQ413" s="28"/>
      <c r="AR413" s="28"/>
      <c r="AS413" s="28"/>
    </row>
    <row r="414" spans="4:45" s="6" customFormat="1">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c r="AJ414" s="28"/>
      <c r="AK414" s="28"/>
      <c r="AL414" s="28"/>
      <c r="AM414" s="28"/>
      <c r="AN414" s="28"/>
      <c r="AO414" s="28"/>
      <c r="AP414" s="28"/>
      <c r="AQ414" s="28"/>
      <c r="AR414" s="28"/>
      <c r="AS414" s="28"/>
    </row>
    <row r="415" spans="4:45" s="6" customFormat="1">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c r="AH415" s="28"/>
      <c r="AI415" s="28"/>
      <c r="AJ415" s="28"/>
      <c r="AK415" s="28"/>
      <c r="AL415" s="28"/>
      <c r="AM415" s="28"/>
      <c r="AN415" s="28"/>
      <c r="AO415" s="28"/>
      <c r="AP415" s="28"/>
      <c r="AQ415" s="28"/>
      <c r="AR415" s="28"/>
      <c r="AS415" s="28"/>
    </row>
    <row r="416" spans="4:45" s="6" customFormat="1">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c r="AH416" s="28"/>
      <c r="AI416" s="28"/>
      <c r="AJ416" s="28"/>
      <c r="AK416" s="28"/>
      <c r="AL416" s="28"/>
      <c r="AM416" s="28"/>
      <c r="AN416" s="28"/>
      <c r="AO416" s="28"/>
      <c r="AP416" s="28"/>
      <c r="AQ416" s="28"/>
      <c r="AR416" s="28"/>
      <c r="AS416" s="28"/>
    </row>
    <row r="417" spans="4:45" s="6" customFormat="1">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c r="AH417" s="28"/>
      <c r="AI417" s="28"/>
      <c r="AJ417" s="28"/>
      <c r="AK417" s="28"/>
      <c r="AL417" s="28"/>
      <c r="AM417" s="28"/>
      <c r="AN417" s="28"/>
      <c r="AO417" s="28"/>
      <c r="AP417" s="28"/>
      <c r="AQ417" s="28"/>
      <c r="AR417" s="28"/>
      <c r="AS417" s="28"/>
    </row>
    <row r="418" spans="4:45" s="6" customFormat="1">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H418" s="28"/>
      <c r="AI418" s="28"/>
      <c r="AJ418" s="28"/>
      <c r="AK418" s="28"/>
      <c r="AL418" s="28"/>
      <c r="AM418" s="28"/>
      <c r="AN418" s="28"/>
      <c r="AO418" s="28"/>
      <c r="AP418" s="28"/>
      <c r="AQ418" s="28"/>
      <c r="AR418" s="28"/>
      <c r="AS418" s="28"/>
    </row>
    <row r="419" spans="4:45" s="6" customFormat="1">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c r="AJ419" s="28"/>
      <c r="AK419" s="28"/>
      <c r="AL419" s="28"/>
      <c r="AM419" s="28"/>
      <c r="AN419" s="28"/>
      <c r="AO419" s="28"/>
      <c r="AP419" s="28"/>
      <c r="AQ419" s="28"/>
      <c r="AR419" s="28"/>
      <c r="AS419" s="28"/>
    </row>
    <row r="420" spans="4:45" s="6" customFormat="1">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c r="AJ420" s="28"/>
      <c r="AK420" s="28"/>
      <c r="AL420" s="28"/>
      <c r="AM420" s="28"/>
      <c r="AN420" s="28"/>
      <c r="AO420" s="28"/>
      <c r="AP420" s="28"/>
      <c r="AQ420" s="28"/>
      <c r="AR420" s="28"/>
      <c r="AS420" s="28"/>
    </row>
    <row r="421" spans="4:45" s="6" customFormat="1">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c r="AH421" s="28"/>
      <c r="AI421" s="28"/>
      <c r="AJ421" s="28"/>
      <c r="AK421" s="28"/>
      <c r="AL421" s="28"/>
      <c r="AM421" s="28"/>
      <c r="AN421" s="28"/>
      <c r="AO421" s="28"/>
      <c r="AP421" s="28"/>
      <c r="AQ421" s="28"/>
      <c r="AR421" s="28"/>
      <c r="AS421" s="28"/>
    </row>
    <row r="422" spans="4:45" s="6" customFormat="1">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c r="AH422" s="28"/>
      <c r="AI422" s="28"/>
      <c r="AJ422" s="28"/>
      <c r="AK422" s="28"/>
      <c r="AL422" s="28"/>
      <c r="AM422" s="28"/>
      <c r="AN422" s="28"/>
      <c r="AO422" s="28"/>
      <c r="AP422" s="28"/>
      <c r="AQ422" s="28"/>
      <c r="AR422" s="28"/>
      <c r="AS422" s="28"/>
    </row>
    <row r="423" spans="4:45" s="6" customFormat="1">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c r="AH423" s="28"/>
      <c r="AI423" s="28"/>
      <c r="AJ423" s="28"/>
      <c r="AK423" s="28"/>
      <c r="AL423" s="28"/>
      <c r="AM423" s="28"/>
      <c r="AN423" s="28"/>
      <c r="AO423" s="28"/>
      <c r="AP423" s="28"/>
      <c r="AQ423" s="28"/>
      <c r="AR423" s="28"/>
      <c r="AS423" s="28"/>
    </row>
    <row r="424" spans="4:45" s="6" customFormat="1">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c r="AH424" s="28"/>
      <c r="AI424" s="28"/>
      <c r="AJ424" s="28"/>
      <c r="AK424" s="28"/>
      <c r="AL424" s="28"/>
      <c r="AM424" s="28"/>
      <c r="AN424" s="28"/>
      <c r="AO424" s="28"/>
      <c r="AP424" s="28"/>
      <c r="AQ424" s="28"/>
      <c r="AR424" s="28"/>
      <c r="AS424" s="28"/>
    </row>
    <row r="425" spans="4:45" s="6" customFormat="1">
      <c r="D425" s="28"/>
      <c r="E425" s="28"/>
      <c r="F425" s="28"/>
      <c r="G425" s="28"/>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c r="AH425" s="28"/>
      <c r="AI425" s="28"/>
      <c r="AJ425" s="28"/>
      <c r="AK425" s="28"/>
      <c r="AL425" s="28"/>
      <c r="AM425" s="28"/>
      <c r="AN425" s="28"/>
      <c r="AO425" s="28"/>
      <c r="AP425" s="28"/>
      <c r="AQ425" s="28"/>
      <c r="AR425" s="28"/>
      <c r="AS425" s="28"/>
    </row>
    <row r="426" spans="4:45" s="6" customFormat="1">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c r="AH426" s="28"/>
      <c r="AI426" s="28"/>
      <c r="AJ426" s="28"/>
      <c r="AK426" s="28"/>
      <c r="AL426" s="28"/>
      <c r="AM426" s="28"/>
      <c r="AN426" s="28"/>
      <c r="AO426" s="28"/>
      <c r="AP426" s="28"/>
      <c r="AQ426" s="28"/>
      <c r="AR426" s="28"/>
      <c r="AS426" s="28"/>
    </row>
    <row r="427" spans="4:45" s="6" customFormat="1">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c r="AH427" s="28"/>
      <c r="AI427" s="28"/>
      <c r="AJ427" s="28"/>
      <c r="AK427" s="28"/>
      <c r="AL427" s="28"/>
      <c r="AM427" s="28"/>
      <c r="AN427" s="28"/>
      <c r="AO427" s="28"/>
      <c r="AP427" s="28"/>
      <c r="AQ427" s="28"/>
      <c r="AR427" s="28"/>
      <c r="AS427" s="28"/>
    </row>
    <row r="428" spans="4:45" s="6" customFormat="1">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c r="AH428" s="28"/>
      <c r="AI428" s="28"/>
      <c r="AJ428" s="28"/>
      <c r="AK428" s="28"/>
      <c r="AL428" s="28"/>
      <c r="AM428" s="28"/>
      <c r="AN428" s="28"/>
      <c r="AO428" s="28"/>
      <c r="AP428" s="28"/>
      <c r="AQ428" s="28"/>
      <c r="AR428" s="28"/>
      <c r="AS428" s="28"/>
    </row>
    <row r="429" spans="4:45" s="6" customFormat="1">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c r="AH429" s="28"/>
      <c r="AI429" s="28"/>
      <c r="AJ429" s="28"/>
      <c r="AK429" s="28"/>
      <c r="AL429" s="28"/>
      <c r="AM429" s="28"/>
      <c r="AN429" s="28"/>
      <c r="AO429" s="28"/>
      <c r="AP429" s="28"/>
      <c r="AQ429" s="28"/>
      <c r="AR429" s="28"/>
      <c r="AS429" s="28"/>
    </row>
    <row r="430" spans="4:45" s="6" customFormat="1">
      <c r="D430" s="28"/>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c r="AH430" s="28"/>
      <c r="AI430" s="28"/>
      <c r="AJ430" s="28"/>
      <c r="AK430" s="28"/>
      <c r="AL430" s="28"/>
      <c r="AM430" s="28"/>
      <c r="AN430" s="28"/>
      <c r="AO430" s="28"/>
      <c r="AP430" s="28"/>
      <c r="AQ430" s="28"/>
      <c r="AR430" s="28"/>
      <c r="AS430" s="28"/>
    </row>
    <row r="431" spans="4:45" s="6" customFormat="1">
      <c r="D431" s="28"/>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c r="AJ431" s="28"/>
      <c r="AK431" s="28"/>
      <c r="AL431" s="28"/>
      <c r="AM431" s="28"/>
      <c r="AN431" s="28"/>
      <c r="AO431" s="28"/>
      <c r="AP431" s="28"/>
      <c r="AQ431" s="28"/>
      <c r="AR431" s="28"/>
      <c r="AS431" s="28"/>
    </row>
    <row r="432" spans="4:45" s="6" customFormat="1">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c r="AI432" s="28"/>
      <c r="AJ432" s="28"/>
      <c r="AK432" s="28"/>
      <c r="AL432" s="28"/>
      <c r="AM432" s="28"/>
      <c r="AN432" s="28"/>
      <c r="AO432" s="28"/>
      <c r="AP432" s="28"/>
      <c r="AQ432" s="28"/>
      <c r="AR432" s="28"/>
      <c r="AS432" s="28"/>
    </row>
    <row r="433" spans="4:45" s="6" customFormat="1">
      <c r="D433" s="28"/>
      <c r="E433" s="28"/>
      <c r="F433" s="28"/>
      <c r="G433" s="28"/>
      <c r="H433" s="28"/>
      <c r="I433" s="28"/>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c r="AG433" s="28"/>
      <c r="AH433" s="28"/>
      <c r="AI433" s="28"/>
      <c r="AJ433" s="28"/>
      <c r="AK433" s="28"/>
      <c r="AL433" s="28"/>
      <c r="AM433" s="28"/>
      <c r="AN433" s="28"/>
      <c r="AO433" s="28"/>
      <c r="AP433" s="28"/>
      <c r="AQ433" s="28"/>
      <c r="AR433" s="28"/>
      <c r="AS433" s="28"/>
    </row>
    <row r="434" spans="4:45" s="6" customFormat="1">
      <c r="D434" s="28"/>
      <c r="E434" s="28"/>
      <c r="F434" s="28"/>
      <c r="G434" s="28"/>
      <c r="H434" s="28"/>
      <c r="I434" s="28"/>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c r="AG434" s="28"/>
      <c r="AH434" s="28"/>
      <c r="AI434" s="28"/>
      <c r="AJ434" s="28"/>
      <c r="AK434" s="28"/>
      <c r="AL434" s="28"/>
      <c r="AM434" s="28"/>
      <c r="AN434" s="28"/>
      <c r="AO434" s="28"/>
      <c r="AP434" s="28"/>
      <c r="AQ434" s="28"/>
      <c r="AR434" s="28"/>
      <c r="AS434" s="28"/>
    </row>
    <row r="435" spans="4:45" s="6" customFormat="1">
      <c r="D435" s="28"/>
      <c r="E435" s="28"/>
      <c r="F435" s="28"/>
      <c r="G435" s="28"/>
      <c r="H435" s="28"/>
      <c r="I435" s="28"/>
      <c r="J435" s="28"/>
      <c r="K435" s="28"/>
      <c r="L435" s="28"/>
      <c r="M435" s="28"/>
      <c r="N435" s="28"/>
      <c r="O435" s="28"/>
      <c r="P435" s="28"/>
      <c r="Q435" s="28"/>
      <c r="R435" s="28"/>
      <c r="S435" s="28"/>
      <c r="T435" s="28"/>
      <c r="U435" s="28"/>
      <c r="V435" s="28"/>
      <c r="W435" s="28"/>
      <c r="X435" s="28"/>
      <c r="Y435" s="28"/>
      <c r="Z435" s="28"/>
      <c r="AA435" s="28"/>
      <c r="AB435" s="28"/>
      <c r="AC435" s="28"/>
      <c r="AD435" s="28"/>
      <c r="AE435" s="28"/>
      <c r="AF435" s="28"/>
      <c r="AG435" s="28"/>
      <c r="AH435" s="28"/>
      <c r="AI435" s="28"/>
      <c r="AJ435" s="28"/>
      <c r="AK435" s="28"/>
      <c r="AL435" s="28"/>
      <c r="AM435" s="28"/>
      <c r="AN435" s="28"/>
      <c r="AO435" s="28"/>
      <c r="AP435" s="28"/>
      <c r="AQ435" s="28"/>
      <c r="AR435" s="28"/>
      <c r="AS435" s="28"/>
    </row>
    <row r="436" spans="4:45" s="6" customFormat="1">
      <c r="D436" s="28"/>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c r="AG436" s="28"/>
      <c r="AH436" s="28"/>
      <c r="AI436" s="28"/>
      <c r="AJ436" s="28"/>
      <c r="AK436" s="28"/>
      <c r="AL436" s="28"/>
      <c r="AM436" s="28"/>
      <c r="AN436" s="28"/>
      <c r="AO436" s="28"/>
      <c r="AP436" s="28"/>
      <c r="AQ436" s="28"/>
      <c r="AR436" s="28"/>
      <c r="AS436" s="28"/>
    </row>
    <row r="437" spans="4:45" s="6" customFormat="1">
      <c r="D437" s="28"/>
      <c r="E437" s="28"/>
      <c r="F437" s="28"/>
      <c r="G437" s="28"/>
      <c r="H437" s="28"/>
      <c r="I437" s="28"/>
      <c r="J437" s="28"/>
      <c r="K437" s="28"/>
      <c r="L437" s="28"/>
      <c r="M437" s="28"/>
      <c r="N437" s="28"/>
      <c r="O437" s="28"/>
      <c r="P437" s="28"/>
      <c r="Q437" s="28"/>
      <c r="R437" s="28"/>
      <c r="S437" s="28"/>
      <c r="T437" s="28"/>
      <c r="U437" s="28"/>
      <c r="V437" s="28"/>
      <c r="W437" s="28"/>
      <c r="X437" s="28"/>
      <c r="Y437" s="28"/>
      <c r="Z437" s="28"/>
      <c r="AA437" s="28"/>
      <c r="AB437" s="28"/>
      <c r="AC437" s="28"/>
      <c r="AD437" s="28"/>
      <c r="AE437" s="28"/>
      <c r="AF437" s="28"/>
      <c r="AG437" s="28"/>
      <c r="AH437" s="28"/>
      <c r="AI437" s="28"/>
      <c r="AJ437" s="28"/>
      <c r="AK437" s="28"/>
      <c r="AL437" s="28"/>
      <c r="AM437" s="28"/>
      <c r="AN437" s="28"/>
      <c r="AO437" s="28"/>
      <c r="AP437" s="28"/>
      <c r="AQ437" s="28"/>
      <c r="AR437" s="28"/>
      <c r="AS437" s="28"/>
    </row>
    <row r="438" spans="4:45" s="6" customFormat="1">
      <c r="D438" s="28"/>
      <c r="E438" s="28"/>
      <c r="F438" s="28"/>
      <c r="G438" s="28"/>
      <c r="H438" s="28"/>
      <c r="I438" s="28"/>
      <c r="J438" s="28"/>
      <c r="K438" s="28"/>
      <c r="L438" s="28"/>
      <c r="M438" s="28"/>
      <c r="N438" s="28"/>
      <c r="O438" s="28"/>
      <c r="P438" s="28"/>
      <c r="Q438" s="28"/>
      <c r="R438" s="28"/>
      <c r="S438" s="28"/>
      <c r="T438" s="28"/>
      <c r="U438" s="28"/>
      <c r="V438" s="28"/>
      <c r="W438" s="28"/>
      <c r="X438" s="28"/>
      <c r="Y438" s="28"/>
      <c r="Z438" s="28"/>
      <c r="AA438" s="28"/>
      <c r="AB438" s="28"/>
      <c r="AC438" s="28"/>
      <c r="AD438" s="28"/>
      <c r="AE438" s="28"/>
      <c r="AF438" s="28"/>
      <c r="AG438" s="28"/>
      <c r="AH438" s="28"/>
      <c r="AI438" s="28"/>
      <c r="AJ438" s="28"/>
      <c r="AK438" s="28"/>
      <c r="AL438" s="28"/>
      <c r="AM438" s="28"/>
      <c r="AN438" s="28"/>
      <c r="AO438" s="28"/>
      <c r="AP438" s="28"/>
      <c r="AQ438" s="28"/>
      <c r="AR438" s="28"/>
      <c r="AS438" s="28"/>
    </row>
    <row r="439" spans="4:45" s="6" customFormat="1">
      <c r="D439" s="28"/>
      <c r="E439" s="28"/>
      <c r="F439" s="28"/>
      <c r="G439" s="28"/>
      <c r="H439" s="28"/>
      <c r="I439" s="28"/>
      <c r="J439" s="28"/>
      <c r="K439" s="28"/>
      <c r="L439" s="28"/>
      <c r="M439" s="28"/>
      <c r="N439" s="28"/>
      <c r="O439" s="28"/>
      <c r="P439" s="28"/>
      <c r="Q439" s="28"/>
      <c r="R439" s="28"/>
      <c r="S439" s="28"/>
      <c r="T439" s="28"/>
      <c r="U439" s="28"/>
      <c r="V439" s="28"/>
      <c r="W439" s="28"/>
      <c r="X439" s="28"/>
      <c r="Y439" s="28"/>
      <c r="Z439" s="28"/>
      <c r="AA439" s="28"/>
      <c r="AB439" s="28"/>
      <c r="AC439" s="28"/>
      <c r="AD439" s="28"/>
      <c r="AE439" s="28"/>
      <c r="AF439" s="28"/>
      <c r="AG439" s="28"/>
      <c r="AH439" s="28"/>
      <c r="AI439" s="28"/>
      <c r="AJ439" s="28"/>
      <c r="AK439" s="28"/>
      <c r="AL439" s="28"/>
      <c r="AM439" s="28"/>
      <c r="AN439" s="28"/>
      <c r="AO439" s="28"/>
      <c r="AP439" s="28"/>
      <c r="AQ439" s="28"/>
      <c r="AR439" s="28"/>
      <c r="AS439" s="28"/>
    </row>
    <row r="440" spans="4:45" s="6" customFormat="1">
      <c r="D440" s="28"/>
      <c r="E440" s="28"/>
      <c r="F440" s="28"/>
      <c r="G440" s="28"/>
      <c r="H440" s="28"/>
      <c r="I440" s="28"/>
      <c r="J440" s="28"/>
      <c r="K440" s="28"/>
      <c r="L440" s="28"/>
      <c r="M440" s="28"/>
      <c r="N440" s="28"/>
      <c r="O440" s="28"/>
      <c r="P440" s="28"/>
      <c r="Q440" s="28"/>
      <c r="R440" s="28"/>
      <c r="S440" s="28"/>
      <c r="T440" s="28"/>
      <c r="U440" s="28"/>
      <c r="V440" s="28"/>
      <c r="W440" s="28"/>
      <c r="X440" s="28"/>
      <c r="Y440" s="28"/>
      <c r="Z440" s="28"/>
      <c r="AA440" s="28"/>
      <c r="AB440" s="28"/>
      <c r="AC440" s="28"/>
      <c r="AD440" s="28"/>
      <c r="AE440" s="28"/>
      <c r="AF440" s="28"/>
      <c r="AG440" s="28"/>
      <c r="AH440" s="28"/>
      <c r="AI440" s="28"/>
      <c r="AJ440" s="28"/>
      <c r="AK440" s="28"/>
      <c r="AL440" s="28"/>
      <c r="AM440" s="28"/>
      <c r="AN440" s="28"/>
      <c r="AO440" s="28"/>
      <c r="AP440" s="28"/>
      <c r="AQ440" s="28"/>
      <c r="AR440" s="28"/>
      <c r="AS440" s="28"/>
    </row>
    <row r="441" spans="4:45" s="6" customFormat="1">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c r="AG441" s="28"/>
      <c r="AH441" s="28"/>
      <c r="AI441" s="28"/>
      <c r="AJ441" s="28"/>
      <c r="AK441" s="28"/>
      <c r="AL441" s="28"/>
      <c r="AM441" s="28"/>
      <c r="AN441" s="28"/>
      <c r="AO441" s="28"/>
      <c r="AP441" s="28"/>
      <c r="AQ441" s="28"/>
      <c r="AR441" s="28"/>
      <c r="AS441" s="28"/>
    </row>
    <row r="442" spans="4:45" s="6" customFormat="1">
      <c r="D442" s="28"/>
      <c r="E442" s="28"/>
      <c r="F442" s="28"/>
      <c r="G442" s="28"/>
      <c r="H442" s="28"/>
      <c r="I442" s="28"/>
      <c r="J442" s="28"/>
      <c r="K442" s="28"/>
      <c r="L442" s="28"/>
      <c r="M442" s="28"/>
      <c r="N442" s="28"/>
      <c r="O442" s="28"/>
      <c r="P442" s="28"/>
      <c r="Q442" s="28"/>
      <c r="R442" s="28"/>
      <c r="S442" s="28"/>
      <c r="T442" s="28"/>
      <c r="U442" s="28"/>
      <c r="V442" s="28"/>
      <c r="W442" s="28"/>
      <c r="X442" s="28"/>
      <c r="Y442" s="28"/>
      <c r="Z442" s="28"/>
      <c r="AA442" s="28"/>
      <c r="AB442" s="28"/>
      <c r="AC442" s="28"/>
      <c r="AD442" s="28"/>
      <c r="AE442" s="28"/>
      <c r="AF442" s="28"/>
      <c r="AG442" s="28"/>
      <c r="AH442" s="28"/>
      <c r="AI442" s="28"/>
      <c r="AJ442" s="28"/>
      <c r="AK442" s="28"/>
      <c r="AL442" s="28"/>
      <c r="AM442" s="28"/>
      <c r="AN442" s="28"/>
      <c r="AO442" s="28"/>
      <c r="AP442" s="28"/>
      <c r="AQ442" s="28"/>
      <c r="AR442" s="28"/>
      <c r="AS442" s="28"/>
    </row>
    <row r="443" spans="4:45" s="6" customFormat="1">
      <c r="D443" s="28"/>
      <c r="E443" s="28"/>
      <c r="F443" s="28"/>
      <c r="G443" s="28"/>
      <c r="H443" s="28"/>
      <c r="I443" s="28"/>
      <c r="J443" s="28"/>
      <c r="K443" s="28"/>
      <c r="L443" s="28"/>
      <c r="M443" s="28"/>
      <c r="N443" s="28"/>
      <c r="O443" s="28"/>
      <c r="P443" s="28"/>
      <c r="Q443" s="28"/>
      <c r="R443" s="28"/>
      <c r="S443" s="28"/>
      <c r="T443" s="28"/>
      <c r="U443" s="28"/>
      <c r="V443" s="28"/>
      <c r="W443" s="28"/>
      <c r="X443" s="28"/>
      <c r="Y443" s="28"/>
      <c r="Z443" s="28"/>
      <c r="AA443" s="28"/>
      <c r="AB443" s="28"/>
      <c r="AC443" s="28"/>
      <c r="AD443" s="28"/>
      <c r="AE443" s="28"/>
      <c r="AF443" s="28"/>
      <c r="AG443" s="28"/>
      <c r="AH443" s="28"/>
      <c r="AI443" s="28"/>
      <c r="AJ443" s="28"/>
      <c r="AK443" s="28"/>
      <c r="AL443" s="28"/>
      <c r="AM443" s="28"/>
      <c r="AN443" s="28"/>
      <c r="AO443" s="28"/>
      <c r="AP443" s="28"/>
      <c r="AQ443" s="28"/>
      <c r="AR443" s="28"/>
      <c r="AS443" s="28"/>
    </row>
    <row r="444" spans="4:45" s="6" customFormat="1">
      <c r="D444" s="28"/>
      <c r="E444" s="28"/>
      <c r="F444" s="28"/>
      <c r="G444" s="28"/>
      <c r="H444" s="28"/>
      <c r="I444" s="28"/>
      <c r="J444" s="28"/>
      <c r="K444" s="28"/>
      <c r="L444" s="28"/>
      <c r="M444" s="28"/>
      <c r="N444" s="28"/>
      <c r="O444" s="28"/>
      <c r="P444" s="28"/>
      <c r="Q444" s="28"/>
      <c r="R444" s="28"/>
      <c r="S444" s="28"/>
      <c r="T444" s="28"/>
      <c r="U444" s="28"/>
      <c r="V444" s="28"/>
      <c r="W444" s="28"/>
      <c r="X444" s="28"/>
      <c r="Y444" s="28"/>
      <c r="Z444" s="28"/>
      <c r="AA444" s="28"/>
      <c r="AB444" s="28"/>
      <c r="AC444" s="28"/>
      <c r="AD444" s="28"/>
      <c r="AE444" s="28"/>
      <c r="AF444" s="28"/>
      <c r="AG444" s="28"/>
      <c r="AH444" s="28"/>
      <c r="AI444" s="28"/>
      <c r="AJ444" s="28"/>
      <c r="AK444" s="28"/>
      <c r="AL444" s="28"/>
      <c r="AM444" s="28"/>
      <c r="AN444" s="28"/>
      <c r="AO444" s="28"/>
      <c r="AP444" s="28"/>
      <c r="AQ444" s="28"/>
      <c r="AR444" s="28"/>
      <c r="AS444" s="28"/>
    </row>
    <row r="445" spans="4:45" s="6" customFormat="1">
      <c r="D445" s="28"/>
      <c r="E445" s="28"/>
      <c r="F445" s="28"/>
      <c r="G445" s="28"/>
      <c r="H445" s="28"/>
      <c r="I445" s="28"/>
      <c r="J445" s="28"/>
      <c r="K445" s="28"/>
      <c r="L445" s="28"/>
      <c r="M445" s="28"/>
      <c r="N445" s="28"/>
      <c r="O445" s="28"/>
      <c r="P445" s="28"/>
      <c r="Q445" s="28"/>
      <c r="R445" s="28"/>
      <c r="S445" s="28"/>
      <c r="T445" s="28"/>
      <c r="U445" s="28"/>
      <c r="V445" s="28"/>
      <c r="W445" s="28"/>
      <c r="X445" s="28"/>
      <c r="Y445" s="28"/>
      <c r="Z445" s="28"/>
      <c r="AA445" s="28"/>
      <c r="AB445" s="28"/>
      <c r="AC445" s="28"/>
      <c r="AD445" s="28"/>
      <c r="AE445" s="28"/>
      <c r="AF445" s="28"/>
      <c r="AG445" s="28"/>
      <c r="AH445" s="28"/>
      <c r="AI445" s="28"/>
      <c r="AJ445" s="28"/>
      <c r="AK445" s="28"/>
      <c r="AL445" s="28"/>
      <c r="AM445" s="28"/>
      <c r="AN445" s="28"/>
      <c r="AO445" s="28"/>
      <c r="AP445" s="28"/>
      <c r="AQ445" s="28"/>
      <c r="AR445" s="28"/>
      <c r="AS445" s="28"/>
    </row>
    <row r="446" spans="4:45" s="6" customFormat="1">
      <c r="D446" s="28"/>
      <c r="E446" s="28"/>
      <c r="F446" s="28"/>
      <c r="G446" s="28"/>
      <c r="H446" s="28"/>
      <c r="I446" s="28"/>
      <c r="J446" s="28"/>
      <c r="K446" s="28"/>
      <c r="L446" s="28"/>
      <c r="M446" s="28"/>
      <c r="N446" s="28"/>
      <c r="O446" s="28"/>
      <c r="P446" s="28"/>
      <c r="Q446" s="28"/>
      <c r="R446" s="28"/>
      <c r="S446" s="28"/>
      <c r="T446" s="28"/>
      <c r="U446" s="28"/>
      <c r="V446" s="28"/>
      <c r="W446" s="28"/>
      <c r="X446" s="28"/>
      <c r="Y446" s="28"/>
      <c r="Z446" s="28"/>
      <c r="AA446" s="28"/>
      <c r="AB446" s="28"/>
      <c r="AC446" s="28"/>
      <c r="AD446" s="28"/>
      <c r="AE446" s="28"/>
      <c r="AF446" s="28"/>
      <c r="AG446" s="28"/>
      <c r="AH446" s="28"/>
      <c r="AI446" s="28"/>
      <c r="AJ446" s="28"/>
      <c r="AK446" s="28"/>
      <c r="AL446" s="28"/>
      <c r="AM446" s="28"/>
      <c r="AN446" s="28"/>
      <c r="AO446" s="28"/>
      <c r="AP446" s="28"/>
      <c r="AQ446" s="28"/>
      <c r="AR446" s="28"/>
      <c r="AS446" s="28"/>
    </row>
    <row r="447" spans="4:45" s="6" customFormat="1">
      <c r="D447" s="28"/>
      <c r="E447" s="28"/>
      <c r="F447" s="28"/>
      <c r="G447" s="28"/>
      <c r="H447" s="28"/>
      <c r="I447" s="28"/>
      <c r="J447" s="28"/>
      <c r="K447" s="28"/>
      <c r="L447" s="28"/>
      <c r="M447" s="28"/>
      <c r="N447" s="28"/>
      <c r="O447" s="28"/>
      <c r="P447" s="28"/>
      <c r="Q447" s="28"/>
      <c r="R447" s="28"/>
      <c r="S447" s="28"/>
      <c r="T447" s="28"/>
      <c r="U447" s="28"/>
      <c r="V447" s="28"/>
      <c r="W447" s="28"/>
      <c r="X447" s="28"/>
      <c r="Y447" s="28"/>
      <c r="Z447" s="28"/>
      <c r="AA447" s="28"/>
      <c r="AB447" s="28"/>
      <c r="AC447" s="28"/>
      <c r="AD447" s="28"/>
      <c r="AE447" s="28"/>
      <c r="AF447" s="28"/>
      <c r="AG447" s="28"/>
      <c r="AH447" s="28"/>
      <c r="AI447" s="28"/>
      <c r="AJ447" s="28"/>
      <c r="AK447" s="28"/>
      <c r="AL447" s="28"/>
      <c r="AM447" s="28"/>
      <c r="AN447" s="28"/>
      <c r="AO447" s="28"/>
      <c r="AP447" s="28"/>
      <c r="AQ447" s="28"/>
      <c r="AR447" s="28"/>
      <c r="AS447" s="28"/>
    </row>
    <row r="448" spans="4:45" s="6" customFormat="1">
      <c r="D448" s="28"/>
      <c r="E448" s="28"/>
      <c r="F448" s="28"/>
      <c r="G448" s="28"/>
      <c r="H448" s="28"/>
      <c r="I448" s="28"/>
      <c r="J448" s="28"/>
      <c r="K448" s="28"/>
      <c r="L448" s="28"/>
      <c r="M448" s="28"/>
      <c r="N448" s="28"/>
      <c r="O448" s="28"/>
      <c r="P448" s="28"/>
      <c r="Q448" s="28"/>
      <c r="R448" s="28"/>
      <c r="S448" s="28"/>
      <c r="T448" s="28"/>
      <c r="U448" s="28"/>
      <c r="V448" s="28"/>
      <c r="W448" s="28"/>
      <c r="X448" s="28"/>
      <c r="Y448" s="28"/>
      <c r="Z448" s="28"/>
      <c r="AA448" s="28"/>
      <c r="AB448" s="28"/>
      <c r="AC448" s="28"/>
      <c r="AD448" s="28"/>
      <c r="AE448" s="28"/>
      <c r="AF448" s="28"/>
      <c r="AG448" s="28"/>
      <c r="AH448" s="28"/>
      <c r="AI448" s="28"/>
      <c r="AJ448" s="28"/>
      <c r="AK448" s="28"/>
      <c r="AL448" s="28"/>
      <c r="AM448" s="28"/>
      <c r="AN448" s="28"/>
      <c r="AO448" s="28"/>
      <c r="AP448" s="28"/>
      <c r="AQ448" s="28"/>
      <c r="AR448" s="28"/>
      <c r="AS448" s="28"/>
    </row>
    <row r="449" spans="4:45" s="6" customFormat="1">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c r="AG449" s="28"/>
      <c r="AH449" s="28"/>
      <c r="AI449" s="28"/>
      <c r="AJ449" s="28"/>
      <c r="AK449" s="28"/>
      <c r="AL449" s="28"/>
      <c r="AM449" s="28"/>
      <c r="AN449" s="28"/>
      <c r="AO449" s="28"/>
      <c r="AP449" s="28"/>
      <c r="AQ449" s="28"/>
      <c r="AR449" s="28"/>
      <c r="AS449" s="28"/>
    </row>
    <row r="450" spans="4:45" s="6" customFormat="1">
      <c r="D450" s="28"/>
      <c r="E450" s="28"/>
      <c r="F450" s="28"/>
      <c r="G450" s="28"/>
      <c r="H450" s="28"/>
      <c r="I450" s="28"/>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c r="AG450" s="28"/>
      <c r="AH450" s="28"/>
      <c r="AI450" s="28"/>
      <c r="AJ450" s="28"/>
      <c r="AK450" s="28"/>
      <c r="AL450" s="28"/>
      <c r="AM450" s="28"/>
      <c r="AN450" s="28"/>
      <c r="AO450" s="28"/>
      <c r="AP450" s="28"/>
      <c r="AQ450" s="28"/>
      <c r="AR450" s="28"/>
      <c r="AS450" s="28"/>
    </row>
    <row r="451" spans="4:45" s="6" customFormat="1">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8"/>
      <c r="AD451" s="28"/>
      <c r="AE451" s="28"/>
      <c r="AF451" s="28"/>
      <c r="AG451" s="28"/>
      <c r="AH451" s="28"/>
      <c r="AI451" s="28"/>
      <c r="AJ451" s="28"/>
      <c r="AK451" s="28"/>
      <c r="AL451" s="28"/>
      <c r="AM451" s="28"/>
      <c r="AN451" s="28"/>
      <c r="AO451" s="28"/>
      <c r="AP451" s="28"/>
      <c r="AQ451" s="28"/>
      <c r="AR451" s="28"/>
      <c r="AS451" s="28"/>
    </row>
    <row r="452" spans="4:45" s="6" customFormat="1">
      <c r="D452" s="28"/>
      <c r="E452" s="28"/>
      <c r="F452" s="28"/>
      <c r="G452" s="28"/>
      <c r="H452" s="28"/>
      <c r="I452" s="28"/>
      <c r="J452" s="28"/>
      <c r="K452" s="28"/>
      <c r="L452" s="28"/>
      <c r="M452" s="28"/>
      <c r="N452" s="28"/>
      <c r="O452" s="28"/>
      <c r="P452" s="28"/>
      <c r="Q452" s="28"/>
      <c r="R452" s="28"/>
      <c r="S452" s="28"/>
      <c r="T452" s="28"/>
      <c r="U452" s="28"/>
      <c r="V452" s="28"/>
      <c r="W452" s="28"/>
      <c r="X452" s="28"/>
      <c r="Y452" s="28"/>
      <c r="Z452" s="28"/>
      <c r="AA452" s="28"/>
      <c r="AB452" s="28"/>
      <c r="AC452" s="28"/>
      <c r="AD452" s="28"/>
      <c r="AE452" s="28"/>
      <c r="AF452" s="28"/>
      <c r="AG452" s="28"/>
      <c r="AH452" s="28"/>
      <c r="AI452" s="28"/>
      <c r="AJ452" s="28"/>
      <c r="AK452" s="28"/>
      <c r="AL452" s="28"/>
      <c r="AM452" s="28"/>
      <c r="AN452" s="28"/>
      <c r="AO452" s="28"/>
      <c r="AP452" s="28"/>
      <c r="AQ452" s="28"/>
      <c r="AR452" s="28"/>
      <c r="AS452" s="28"/>
    </row>
    <row r="453" spans="4:45" s="6" customFormat="1">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8"/>
      <c r="AD453" s="28"/>
      <c r="AE453" s="28"/>
      <c r="AF453" s="28"/>
      <c r="AG453" s="28"/>
      <c r="AH453" s="28"/>
      <c r="AI453" s="28"/>
      <c r="AJ453" s="28"/>
      <c r="AK453" s="28"/>
      <c r="AL453" s="28"/>
      <c r="AM453" s="28"/>
      <c r="AN453" s="28"/>
      <c r="AO453" s="28"/>
      <c r="AP453" s="28"/>
      <c r="AQ453" s="28"/>
      <c r="AR453" s="28"/>
      <c r="AS453" s="28"/>
    </row>
    <row r="454" spans="4:45" s="6" customFormat="1">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c r="AG454" s="28"/>
      <c r="AH454" s="28"/>
      <c r="AI454" s="28"/>
      <c r="AJ454" s="28"/>
      <c r="AK454" s="28"/>
      <c r="AL454" s="28"/>
      <c r="AM454" s="28"/>
      <c r="AN454" s="28"/>
      <c r="AO454" s="28"/>
      <c r="AP454" s="28"/>
      <c r="AQ454" s="28"/>
      <c r="AR454" s="28"/>
      <c r="AS454" s="28"/>
    </row>
    <row r="455" spans="4:45" s="6" customFormat="1">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8"/>
      <c r="AD455" s="28"/>
      <c r="AE455" s="28"/>
      <c r="AF455" s="28"/>
      <c r="AG455" s="28"/>
      <c r="AH455" s="28"/>
      <c r="AI455" s="28"/>
      <c r="AJ455" s="28"/>
      <c r="AK455" s="28"/>
      <c r="AL455" s="28"/>
      <c r="AM455" s="28"/>
      <c r="AN455" s="28"/>
      <c r="AO455" s="28"/>
      <c r="AP455" s="28"/>
      <c r="AQ455" s="28"/>
      <c r="AR455" s="28"/>
      <c r="AS455" s="28"/>
    </row>
    <row r="456" spans="4:45" s="6" customFormat="1">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c r="AB456" s="28"/>
      <c r="AC456" s="28"/>
      <c r="AD456" s="28"/>
      <c r="AE456" s="28"/>
      <c r="AF456" s="28"/>
      <c r="AG456" s="28"/>
      <c r="AH456" s="28"/>
      <c r="AI456" s="28"/>
      <c r="AJ456" s="28"/>
      <c r="AK456" s="28"/>
      <c r="AL456" s="28"/>
      <c r="AM456" s="28"/>
      <c r="AN456" s="28"/>
      <c r="AO456" s="28"/>
      <c r="AP456" s="28"/>
      <c r="AQ456" s="28"/>
      <c r="AR456" s="28"/>
      <c r="AS456" s="28"/>
    </row>
    <row r="457" spans="4:45" s="6" customFormat="1">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c r="AB457" s="28"/>
      <c r="AC457" s="28"/>
      <c r="AD457" s="28"/>
      <c r="AE457" s="28"/>
      <c r="AF457" s="28"/>
      <c r="AG457" s="28"/>
      <c r="AH457" s="28"/>
      <c r="AI457" s="28"/>
      <c r="AJ457" s="28"/>
      <c r="AK457" s="28"/>
      <c r="AL457" s="28"/>
      <c r="AM457" s="28"/>
      <c r="AN457" s="28"/>
      <c r="AO457" s="28"/>
      <c r="AP457" s="28"/>
      <c r="AQ457" s="28"/>
      <c r="AR457" s="28"/>
      <c r="AS457" s="28"/>
    </row>
    <row r="458" spans="4:45" s="6" customFormat="1">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c r="AB458" s="28"/>
      <c r="AC458" s="28"/>
      <c r="AD458" s="28"/>
      <c r="AE458" s="28"/>
      <c r="AF458" s="28"/>
      <c r="AG458" s="28"/>
      <c r="AH458" s="28"/>
      <c r="AI458" s="28"/>
      <c r="AJ458" s="28"/>
      <c r="AK458" s="28"/>
      <c r="AL458" s="28"/>
      <c r="AM458" s="28"/>
      <c r="AN458" s="28"/>
      <c r="AO458" s="28"/>
      <c r="AP458" s="28"/>
      <c r="AQ458" s="28"/>
      <c r="AR458" s="28"/>
      <c r="AS458" s="28"/>
    </row>
    <row r="459" spans="4:45" s="6" customFormat="1">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c r="AB459" s="28"/>
      <c r="AC459" s="28"/>
      <c r="AD459" s="28"/>
      <c r="AE459" s="28"/>
      <c r="AF459" s="28"/>
      <c r="AG459" s="28"/>
      <c r="AH459" s="28"/>
      <c r="AI459" s="28"/>
      <c r="AJ459" s="28"/>
      <c r="AK459" s="28"/>
      <c r="AL459" s="28"/>
      <c r="AM459" s="28"/>
      <c r="AN459" s="28"/>
      <c r="AO459" s="28"/>
      <c r="AP459" s="28"/>
      <c r="AQ459" s="28"/>
      <c r="AR459" s="28"/>
      <c r="AS459" s="28"/>
    </row>
    <row r="460" spans="4:45" s="6" customFormat="1">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c r="AH460" s="28"/>
      <c r="AI460" s="28"/>
      <c r="AJ460" s="28"/>
      <c r="AK460" s="28"/>
      <c r="AL460" s="28"/>
      <c r="AM460" s="28"/>
      <c r="AN460" s="28"/>
      <c r="AO460" s="28"/>
      <c r="AP460" s="28"/>
      <c r="AQ460" s="28"/>
      <c r="AR460" s="28"/>
      <c r="AS460" s="28"/>
    </row>
    <row r="461" spans="4:45" s="6" customFormat="1">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c r="AG461" s="28"/>
      <c r="AH461" s="28"/>
      <c r="AI461" s="28"/>
      <c r="AJ461" s="28"/>
      <c r="AK461" s="28"/>
      <c r="AL461" s="28"/>
      <c r="AM461" s="28"/>
      <c r="AN461" s="28"/>
      <c r="AO461" s="28"/>
      <c r="AP461" s="28"/>
      <c r="AQ461" s="28"/>
      <c r="AR461" s="28"/>
      <c r="AS461" s="28"/>
    </row>
    <row r="462" spans="4:45" s="6" customFormat="1">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c r="AB462" s="28"/>
      <c r="AC462" s="28"/>
      <c r="AD462" s="28"/>
      <c r="AE462" s="28"/>
      <c r="AF462" s="28"/>
      <c r="AG462" s="28"/>
      <c r="AH462" s="28"/>
      <c r="AI462" s="28"/>
      <c r="AJ462" s="28"/>
      <c r="AK462" s="28"/>
      <c r="AL462" s="28"/>
      <c r="AM462" s="28"/>
      <c r="AN462" s="28"/>
      <c r="AO462" s="28"/>
      <c r="AP462" s="28"/>
      <c r="AQ462" s="28"/>
      <c r="AR462" s="28"/>
      <c r="AS462" s="28"/>
    </row>
    <row r="463" spans="4:45" s="6" customFormat="1">
      <c r="D463" s="28"/>
      <c r="E463" s="28"/>
      <c r="F463" s="28"/>
      <c r="G463" s="28"/>
      <c r="H463" s="28"/>
      <c r="I463" s="28"/>
      <c r="J463" s="28"/>
      <c r="K463" s="28"/>
      <c r="L463" s="28"/>
      <c r="M463" s="28"/>
      <c r="N463" s="28"/>
      <c r="O463" s="28"/>
      <c r="P463" s="28"/>
      <c r="Q463" s="28"/>
      <c r="R463" s="28"/>
      <c r="S463" s="28"/>
      <c r="T463" s="28"/>
      <c r="U463" s="28"/>
      <c r="V463" s="28"/>
      <c r="W463" s="28"/>
      <c r="X463" s="28"/>
      <c r="Y463" s="28"/>
      <c r="Z463" s="28"/>
      <c r="AA463" s="28"/>
      <c r="AB463" s="28"/>
      <c r="AC463" s="28"/>
      <c r="AD463" s="28"/>
      <c r="AE463" s="28"/>
      <c r="AF463" s="28"/>
      <c r="AG463" s="28"/>
      <c r="AH463" s="28"/>
      <c r="AI463" s="28"/>
      <c r="AJ463" s="28"/>
      <c r="AK463" s="28"/>
      <c r="AL463" s="28"/>
      <c r="AM463" s="28"/>
      <c r="AN463" s="28"/>
      <c r="AO463" s="28"/>
      <c r="AP463" s="28"/>
      <c r="AQ463" s="28"/>
      <c r="AR463" s="28"/>
      <c r="AS463" s="28"/>
    </row>
    <row r="464" spans="4:45" s="6" customFormat="1">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c r="AB464" s="28"/>
      <c r="AC464" s="28"/>
      <c r="AD464" s="28"/>
      <c r="AE464" s="28"/>
      <c r="AF464" s="28"/>
      <c r="AG464" s="28"/>
      <c r="AH464" s="28"/>
      <c r="AI464" s="28"/>
      <c r="AJ464" s="28"/>
      <c r="AK464" s="28"/>
      <c r="AL464" s="28"/>
      <c r="AM464" s="28"/>
      <c r="AN464" s="28"/>
      <c r="AO464" s="28"/>
      <c r="AP464" s="28"/>
      <c r="AQ464" s="28"/>
      <c r="AR464" s="28"/>
      <c r="AS464" s="28"/>
    </row>
    <row r="465" spans="4:45" s="6" customFormat="1">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c r="AB465" s="28"/>
      <c r="AC465" s="28"/>
      <c r="AD465" s="28"/>
      <c r="AE465" s="28"/>
      <c r="AF465" s="28"/>
      <c r="AG465" s="28"/>
      <c r="AH465" s="28"/>
      <c r="AI465" s="28"/>
      <c r="AJ465" s="28"/>
      <c r="AK465" s="28"/>
      <c r="AL465" s="28"/>
      <c r="AM465" s="28"/>
      <c r="AN465" s="28"/>
      <c r="AO465" s="28"/>
      <c r="AP465" s="28"/>
      <c r="AQ465" s="28"/>
      <c r="AR465" s="28"/>
      <c r="AS465" s="28"/>
    </row>
    <row r="466" spans="4:45" s="6" customFormat="1">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c r="AB466" s="28"/>
      <c r="AC466" s="28"/>
      <c r="AD466" s="28"/>
      <c r="AE466" s="28"/>
      <c r="AF466" s="28"/>
      <c r="AG466" s="28"/>
      <c r="AH466" s="28"/>
      <c r="AI466" s="28"/>
      <c r="AJ466" s="28"/>
      <c r="AK466" s="28"/>
      <c r="AL466" s="28"/>
      <c r="AM466" s="28"/>
      <c r="AN466" s="28"/>
      <c r="AO466" s="28"/>
      <c r="AP466" s="28"/>
      <c r="AQ466" s="28"/>
      <c r="AR466" s="28"/>
      <c r="AS466" s="28"/>
    </row>
    <row r="467" spans="4:45" s="6" customFormat="1">
      <c r="D467" s="28"/>
      <c r="E467" s="28"/>
      <c r="F467" s="28"/>
      <c r="G467" s="28"/>
      <c r="H467" s="28"/>
      <c r="I467" s="28"/>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c r="AG467" s="28"/>
      <c r="AH467" s="28"/>
      <c r="AI467" s="28"/>
      <c r="AJ467" s="28"/>
      <c r="AK467" s="28"/>
      <c r="AL467" s="28"/>
      <c r="AM467" s="28"/>
      <c r="AN467" s="28"/>
      <c r="AO467" s="28"/>
      <c r="AP467" s="28"/>
      <c r="AQ467" s="28"/>
      <c r="AR467" s="28"/>
      <c r="AS467" s="28"/>
    </row>
    <row r="468" spans="4:45" s="6" customFormat="1">
      <c r="D468" s="28"/>
      <c r="E468" s="28"/>
      <c r="F468" s="28"/>
      <c r="G468" s="28"/>
      <c r="H468" s="28"/>
      <c r="I468" s="28"/>
      <c r="J468" s="28"/>
      <c r="K468" s="28"/>
      <c r="L468" s="28"/>
      <c r="M468" s="28"/>
      <c r="N468" s="28"/>
      <c r="O468" s="28"/>
      <c r="P468" s="28"/>
      <c r="Q468" s="28"/>
      <c r="R468" s="28"/>
      <c r="S468" s="28"/>
      <c r="T468" s="28"/>
      <c r="U468" s="28"/>
      <c r="V468" s="28"/>
      <c r="W468" s="28"/>
      <c r="X468" s="28"/>
      <c r="Y468" s="28"/>
      <c r="Z468" s="28"/>
      <c r="AA468" s="28"/>
      <c r="AB468" s="28"/>
      <c r="AC468" s="28"/>
      <c r="AD468" s="28"/>
      <c r="AE468" s="28"/>
      <c r="AF468" s="28"/>
      <c r="AG468" s="28"/>
      <c r="AH468" s="28"/>
      <c r="AI468" s="28"/>
      <c r="AJ468" s="28"/>
      <c r="AK468" s="28"/>
      <c r="AL468" s="28"/>
      <c r="AM468" s="28"/>
      <c r="AN468" s="28"/>
      <c r="AO468" s="28"/>
      <c r="AP468" s="28"/>
      <c r="AQ468" s="28"/>
      <c r="AR468" s="28"/>
      <c r="AS468" s="28"/>
    </row>
    <row r="469" spans="4:45" s="6" customFormat="1">
      <c r="D469" s="28"/>
      <c r="E469" s="28"/>
      <c r="F469" s="28"/>
      <c r="G469" s="28"/>
      <c r="H469" s="28"/>
      <c r="I469" s="28"/>
      <c r="J469" s="28"/>
      <c r="K469" s="28"/>
      <c r="L469" s="28"/>
      <c r="M469" s="28"/>
      <c r="N469" s="28"/>
      <c r="O469" s="28"/>
      <c r="P469" s="28"/>
      <c r="Q469" s="28"/>
      <c r="R469" s="28"/>
      <c r="S469" s="28"/>
      <c r="T469" s="28"/>
      <c r="U469" s="28"/>
      <c r="V469" s="28"/>
      <c r="W469" s="28"/>
      <c r="X469" s="28"/>
      <c r="Y469" s="28"/>
      <c r="Z469" s="28"/>
      <c r="AA469" s="28"/>
      <c r="AB469" s="28"/>
      <c r="AC469" s="28"/>
      <c r="AD469" s="28"/>
      <c r="AE469" s="28"/>
      <c r="AF469" s="28"/>
      <c r="AG469" s="28"/>
      <c r="AH469" s="28"/>
      <c r="AI469" s="28"/>
      <c r="AJ469" s="28"/>
      <c r="AK469" s="28"/>
      <c r="AL469" s="28"/>
      <c r="AM469" s="28"/>
      <c r="AN469" s="28"/>
      <c r="AO469" s="28"/>
      <c r="AP469" s="28"/>
      <c r="AQ469" s="28"/>
      <c r="AR469" s="28"/>
      <c r="AS469" s="28"/>
    </row>
    <row r="470" spans="4:45" s="6" customFormat="1">
      <c r="D470" s="28"/>
      <c r="E470" s="28"/>
      <c r="F470" s="28"/>
      <c r="G470" s="28"/>
      <c r="H470" s="28"/>
      <c r="I470" s="28"/>
      <c r="J470" s="28"/>
      <c r="K470" s="28"/>
      <c r="L470" s="28"/>
      <c r="M470" s="28"/>
      <c r="N470" s="28"/>
      <c r="O470" s="28"/>
      <c r="P470" s="28"/>
      <c r="Q470" s="28"/>
      <c r="R470" s="28"/>
      <c r="S470" s="28"/>
      <c r="T470" s="28"/>
      <c r="U470" s="28"/>
      <c r="V470" s="28"/>
      <c r="W470" s="28"/>
      <c r="X470" s="28"/>
      <c r="Y470" s="28"/>
      <c r="Z470" s="28"/>
      <c r="AA470" s="28"/>
      <c r="AB470" s="28"/>
      <c r="AC470" s="28"/>
      <c r="AD470" s="28"/>
      <c r="AE470" s="28"/>
      <c r="AF470" s="28"/>
      <c r="AG470" s="28"/>
      <c r="AH470" s="28"/>
      <c r="AI470" s="28"/>
      <c r="AJ470" s="28"/>
      <c r="AK470" s="28"/>
      <c r="AL470" s="28"/>
      <c r="AM470" s="28"/>
      <c r="AN470" s="28"/>
      <c r="AO470" s="28"/>
      <c r="AP470" s="28"/>
      <c r="AQ470" s="28"/>
      <c r="AR470" s="28"/>
      <c r="AS470" s="28"/>
    </row>
    <row r="471" spans="4:45" s="6" customFormat="1">
      <c r="D471" s="28"/>
      <c r="E471" s="28"/>
      <c r="F471" s="28"/>
      <c r="G471" s="28"/>
      <c r="H471" s="28"/>
      <c r="I471" s="28"/>
      <c r="J471" s="28"/>
      <c r="K471" s="28"/>
      <c r="L471" s="28"/>
      <c r="M471" s="28"/>
      <c r="N471" s="28"/>
      <c r="O471" s="28"/>
      <c r="P471" s="28"/>
      <c r="Q471" s="28"/>
      <c r="R471" s="28"/>
      <c r="S471" s="28"/>
      <c r="T471" s="28"/>
      <c r="U471" s="28"/>
      <c r="V471" s="28"/>
      <c r="W471" s="28"/>
      <c r="X471" s="28"/>
      <c r="Y471" s="28"/>
      <c r="Z471" s="28"/>
      <c r="AA471" s="28"/>
      <c r="AB471" s="28"/>
      <c r="AC471" s="28"/>
      <c r="AD471" s="28"/>
      <c r="AE471" s="28"/>
      <c r="AF471" s="28"/>
      <c r="AG471" s="28"/>
      <c r="AH471" s="28"/>
      <c r="AI471" s="28"/>
      <c r="AJ471" s="28"/>
      <c r="AK471" s="28"/>
      <c r="AL471" s="28"/>
      <c r="AM471" s="28"/>
      <c r="AN471" s="28"/>
      <c r="AO471" s="28"/>
      <c r="AP471" s="28"/>
      <c r="AQ471" s="28"/>
      <c r="AR471" s="28"/>
      <c r="AS471" s="28"/>
    </row>
    <row r="472" spans="4:45" s="6" customFormat="1">
      <c r="D472" s="28"/>
      <c r="E472" s="28"/>
      <c r="F472" s="28"/>
      <c r="G472" s="28"/>
      <c r="H472" s="28"/>
      <c r="I472" s="28"/>
      <c r="J472" s="28"/>
      <c r="K472" s="28"/>
      <c r="L472" s="28"/>
      <c r="M472" s="28"/>
      <c r="N472" s="28"/>
      <c r="O472" s="28"/>
      <c r="P472" s="28"/>
      <c r="Q472" s="28"/>
      <c r="R472" s="28"/>
      <c r="S472" s="28"/>
      <c r="T472" s="28"/>
      <c r="U472" s="28"/>
      <c r="V472" s="28"/>
      <c r="W472" s="28"/>
      <c r="X472" s="28"/>
      <c r="Y472" s="28"/>
      <c r="Z472" s="28"/>
      <c r="AA472" s="28"/>
      <c r="AB472" s="28"/>
      <c r="AC472" s="28"/>
      <c r="AD472" s="28"/>
      <c r="AE472" s="28"/>
      <c r="AF472" s="28"/>
      <c r="AG472" s="28"/>
      <c r="AH472" s="28"/>
      <c r="AI472" s="28"/>
      <c r="AJ472" s="28"/>
      <c r="AK472" s="28"/>
      <c r="AL472" s="28"/>
      <c r="AM472" s="28"/>
      <c r="AN472" s="28"/>
      <c r="AO472" s="28"/>
      <c r="AP472" s="28"/>
      <c r="AQ472" s="28"/>
      <c r="AR472" s="28"/>
      <c r="AS472" s="28"/>
    </row>
    <row r="473" spans="4:45" s="6" customFormat="1">
      <c r="D473" s="28"/>
      <c r="E473" s="28"/>
      <c r="F473" s="28"/>
      <c r="G473" s="28"/>
      <c r="H473" s="28"/>
      <c r="I473" s="28"/>
      <c r="J473" s="28"/>
      <c r="K473" s="28"/>
      <c r="L473" s="28"/>
      <c r="M473" s="28"/>
      <c r="N473" s="28"/>
      <c r="O473" s="28"/>
      <c r="P473" s="28"/>
      <c r="Q473" s="28"/>
      <c r="R473" s="28"/>
      <c r="S473" s="28"/>
      <c r="T473" s="28"/>
      <c r="U473" s="28"/>
      <c r="V473" s="28"/>
      <c r="W473" s="28"/>
      <c r="X473" s="28"/>
      <c r="Y473" s="28"/>
      <c r="Z473" s="28"/>
      <c r="AA473" s="28"/>
      <c r="AB473" s="28"/>
      <c r="AC473" s="28"/>
      <c r="AD473" s="28"/>
      <c r="AE473" s="28"/>
      <c r="AF473" s="28"/>
      <c r="AG473" s="28"/>
      <c r="AH473" s="28"/>
      <c r="AI473" s="28"/>
      <c r="AJ473" s="28"/>
      <c r="AK473" s="28"/>
      <c r="AL473" s="28"/>
      <c r="AM473" s="28"/>
      <c r="AN473" s="28"/>
      <c r="AO473" s="28"/>
      <c r="AP473" s="28"/>
      <c r="AQ473" s="28"/>
      <c r="AR473" s="28"/>
      <c r="AS473" s="28"/>
    </row>
    <row r="474" spans="4:45" s="6" customFormat="1">
      <c r="D474" s="28"/>
      <c r="E474" s="28"/>
      <c r="F474" s="28"/>
      <c r="G474" s="28"/>
      <c r="H474" s="28"/>
      <c r="I474" s="28"/>
      <c r="J474" s="28"/>
      <c r="K474" s="28"/>
      <c r="L474" s="28"/>
      <c r="M474" s="28"/>
      <c r="N474" s="28"/>
      <c r="O474" s="28"/>
      <c r="P474" s="28"/>
      <c r="Q474" s="28"/>
      <c r="R474" s="28"/>
      <c r="S474" s="28"/>
      <c r="T474" s="28"/>
      <c r="U474" s="28"/>
      <c r="V474" s="28"/>
      <c r="W474" s="28"/>
      <c r="X474" s="28"/>
      <c r="Y474" s="28"/>
      <c r="Z474" s="28"/>
      <c r="AA474" s="28"/>
      <c r="AB474" s="28"/>
      <c r="AC474" s="28"/>
      <c r="AD474" s="28"/>
      <c r="AE474" s="28"/>
      <c r="AF474" s="28"/>
      <c r="AG474" s="28"/>
      <c r="AH474" s="28"/>
      <c r="AI474" s="28"/>
      <c r="AJ474" s="28"/>
      <c r="AK474" s="28"/>
      <c r="AL474" s="28"/>
      <c r="AM474" s="28"/>
      <c r="AN474" s="28"/>
      <c r="AO474" s="28"/>
      <c r="AP474" s="28"/>
      <c r="AQ474" s="28"/>
      <c r="AR474" s="28"/>
      <c r="AS474" s="28"/>
    </row>
    <row r="475" spans="4:45" s="6" customFormat="1">
      <c r="D475" s="28"/>
      <c r="E475" s="28"/>
      <c r="F475" s="28"/>
      <c r="G475" s="28"/>
      <c r="H475" s="28"/>
      <c r="I475" s="28"/>
      <c r="J475" s="28"/>
      <c r="K475" s="28"/>
      <c r="L475" s="28"/>
      <c r="M475" s="28"/>
      <c r="N475" s="28"/>
      <c r="O475" s="28"/>
      <c r="P475" s="28"/>
      <c r="Q475" s="28"/>
      <c r="R475" s="28"/>
      <c r="S475" s="28"/>
      <c r="T475" s="28"/>
      <c r="U475" s="28"/>
      <c r="V475" s="28"/>
      <c r="W475" s="28"/>
      <c r="X475" s="28"/>
      <c r="Y475" s="28"/>
      <c r="Z475" s="28"/>
      <c r="AA475" s="28"/>
      <c r="AB475" s="28"/>
      <c r="AC475" s="28"/>
      <c r="AD475" s="28"/>
      <c r="AE475" s="28"/>
      <c r="AF475" s="28"/>
      <c r="AG475" s="28"/>
      <c r="AH475" s="28"/>
      <c r="AI475" s="28"/>
      <c r="AJ475" s="28"/>
      <c r="AK475" s="28"/>
      <c r="AL475" s="28"/>
      <c r="AM475" s="28"/>
      <c r="AN475" s="28"/>
      <c r="AO475" s="28"/>
      <c r="AP475" s="28"/>
      <c r="AQ475" s="28"/>
      <c r="AR475" s="28"/>
      <c r="AS475" s="28"/>
    </row>
    <row r="476" spans="4:45" s="6" customFormat="1">
      <c r="D476" s="28"/>
      <c r="E476" s="28"/>
      <c r="F476" s="28"/>
      <c r="G476" s="28"/>
      <c r="H476" s="28"/>
      <c r="I476" s="28"/>
      <c r="J476" s="28"/>
      <c r="K476" s="28"/>
      <c r="L476" s="28"/>
      <c r="M476" s="28"/>
      <c r="N476" s="28"/>
      <c r="O476" s="28"/>
      <c r="P476" s="28"/>
      <c r="Q476" s="28"/>
      <c r="R476" s="28"/>
      <c r="S476" s="28"/>
      <c r="T476" s="28"/>
      <c r="U476" s="28"/>
      <c r="V476" s="28"/>
      <c r="W476" s="28"/>
      <c r="X476" s="28"/>
      <c r="Y476" s="28"/>
      <c r="Z476" s="28"/>
      <c r="AA476" s="28"/>
      <c r="AB476" s="28"/>
      <c r="AC476" s="28"/>
      <c r="AD476" s="28"/>
      <c r="AE476" s="28"/>
      <c r="AF476" s="28"/>
      <c r="AG476" s="28"/>
      <c r="AH476" s="28"/>
      <c r="AI476" s="28"/>
      <c r="AJ476" s="28"/>
      <c r="AK476" s="28"/>
      <c r="AL476" s="28"/>
      <c r="AM476" s="28"/>
      <c r="AN476" s="28"/>
      <c r="AO476" s="28"/>
      <c r="AP476" s="28"/>
      <c r="AQ476" s="28"/>
      <c r="AR476" s="28"/>
      <c r="AS476" s="28"/>
    </row>
    <row r="477" spans="4:45" s="6" customFormat="1">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c r="AG477" s="28"/>
      <c r="AH477" s="28"/>
      <c r="AI477" s="28"/>
      <c r="AJ477" s="28"/>
      <c r="AK477" s="28"/>
      <c r="AL477" s="28"/>
      <c r="AM477" s="28"/>
      <c r="AN477" s="28"/>
      <c r="AO477" s="28"/>
      <c r="AP477" s="28"/>
      <c r="AQ477" s="28"/>
      <c r="AR477" s="28"/>
      <c r="AS477" s="28"/>
    </row>
    <row r="478" spans="4:45" s="6" customFormat="1">
      <c r="D478" s="28"/>
      <c r="E478" s="28"/>
      <c r="F478" s="28"/>
      <c r="G478" s="28"/>
      <c r="H478" s="28"/>
      <c r="I478" s="28"/>
      <c r="J478" s="28"/>
      <c r="K478" s="28"/>
      <c r="L478" s="28"/>
      <c r="M478" s="28"/>
      <c r="N478" s="28"/>
      <c r="O478" s="28"/>
      <c r="P478" s="28"/>
      <c r="Q478" s="28"/>
      <c r="R478" s="28"/>
      <c r="S478" s="28"/>
      <c r="T478" s="28"/>
      <c r="U478" s="28"/>
      <c r="V478" s="28"/>
      <c r="W478" s="28"/>
      <c r="X478" s="28"/>
      <c r="Y478" s="28"/>
      <c r="Z478" s="28"/>
      <c r="AA478" s="28"/>
      <c r="AB478" s="28"/>
      <c r="AC478" s="28"/>
      <c r="AD478" s="28"/>
      <c r="AE478" s="28"/>
      <c r="AF478" s="28"/>
      <c r="AG478" s="28"/>
      <c r="AH478" s="28"/>
      <c r="AI478" s="28"/>
      <c r="AJ478" s="28"/>
      <c r="AK478" s="28"/>
      <c r="AL478" s="28"/>
      <c r="AM478" s="28"/>
      <c r="AN478" s="28"/>
      <c r="AO478" s="28"/>
      <c r="AP478" s="28"/>
      <c r="AQ478" s="28"/>
      <c r="AR478" s="28"/>
      <c r="AS478" s="28"/>
    </row>
    <row r="479" spans="4:45" s="6" customFormat="1">
      <c r="D479" s="28"/>
      <c r="E479" s="28"/>
      <c r="F479" s="28"/>
      <c r="G479" s="28"/>
      <c r="H479" s="28"/>
      <c r="I479" s="28"/>
      <c r="J479" s="28"/>
      <c r="K479" s="28"/>
      <c r="L479" s="28"/>
      <c r="M479" s="28"/>
      <c r="N479" s="28"/>
      <c r="O479" s="28"/>
      <c r="P479" s="28"/>
      <c r="Q479" s="28"/>
      <c r="R479" s="28"/>
      <c r="S479" s="28"/>
      <c r="T479" s="28"/>
      <c r="U479" s="28"/>
      <c r="V479" s="28"/>
      <c r="W479" s="28"/>
      <c r="X479" s="28"/>
      <c r="Y479" s="28"/>
      <c r="Z479" s="28"/>
      <c r="AA479" s="28"/>
      <c r="AB479" s="28"/>
      <c r="AC479" s="28"/>
      <c r="AD479" s="28"/>
      <c r="AE479" s="28"/>
      <c r="AF479" s="28"/>
      <c r="AG479" s="28"/>
      <c r="AH479" s="28"/>
      <c r="AI479" s="28"/>
      <c r="AJ479" s="28"/>
      <c r="AK479" s="28"/>
      <c r="AL479" s="28"/>
      <c r="AM479" s="28"/>
      <c r="AN479" s="28"/>
      <c r="AO479" s="28"/>
      <c r="AP479" s="28"/>
      <c r="AQ479" s="28"/>
      <c r="AR479" s="28"/>
      <c r="AS479" s="28"/>
    </row>
    <row r="480" spans="4:45" s="6" customFormat="1">
      <c r="D480" s="28"/>
      <c r="E480" s="28"/>
      <c r="F480" s="28"/>
      <c r="G480" s="28"/>
      <c r="H480" s="28"/>
      <c r="I480" s="28"/>
      <c r="J480" s="28"/>
      <c r="K480" s="28"/>
      <c r="L480" s="28"/>
      <c r="M480" s="28"/>
      <c r="N480" s="28"/>
      <c r="O480" s="28"/>
      <c r="P480" s="28"/>
      <c r="Q480" s="28"/>
      <c r="R480" s="28"/>
      <c r="S480" s="28"/>
      <c r="T480" s="28"/>
      <c r="U480" s="28"/>
      <c r="V480" s="28"/>
      <c r="W480" s="28"/>
      <c r="X480" s="28"/>
      <c r="Y480" s="28"/>
      <c r="Z480" s="28"/>
      <c r="AA480" s="28"/>
      <c r="AB480" s="28"/>
      <c r="AC480" s="28"/>
      <c r="AD480" s="28"/>
      <c r="AE480" s="28"/>
      <c r="AF480" s="28"/>
      <c r="AG480" s="28"/>
      <c r="AH480" s="28"/>
      <c r="AI480" s="28"/>
      <c r="AJ480" s="28"/>
      <c r="AK480" s="28"/>
      <c r="AL480" s="28"/>
      <c r="AM480" s="28"/>
      <c r="AN480" s="28"/>
      <c r="AO480" s="28"/>
      <c r="AP480" s="28"/>
      <c r="AQ480" s="28"/>
      <c r="AR480" s="28"/>
      <c r="AS480" s="28"/>
    </row>
    <row r="481" spans="4:45" s="6" customFormat="1">
      <c r="D481" s="28"/>
      <c r="E481" s="28"/>
      <c r="F481" s="28"/>
      <c r="G481" s="28"/>
      <c r="H481" s="28"/>
      <c r="I481" s="28"/>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c r="AH481" s="28"/>
      <c r="AI481" s="28"/>
      <c r="AJ481" s="28"/>
      <c r="AK481" s="28"/>
      <c r="AL481" s="28"/>
      <c r="AM481" s="28"/>
      <c r="AN481" s="28"/>
      <c r="AO481" s="28"/>
      <c r="AP481" s="28"/>
      <c r="AQ481" s="28"/>
      <c r="AR481" s="28"/>
      <c r="AS481" s="28"/>
    </row>
    <row r="482" spans="4:45" s="6" customFormat="1">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c r="AG482" s="28"/>
      <c r="AH482" s="28"/>
      <c r="AI482" s="28"/>
      <c r="AJ482" s="28"/>
      <c r="AK482" s="28"/>
      <c r="AL482" s="28"/>
      <c r="AM482" s="28"/>
      <c r="AN482" s="28"/>
      <c r="AO482" s="28"/>
      <c r="AP482" s="28"/>
      <c r="AQ482" s="28"/>
      <c r="AR482" s="28"/>
      <c r="AS482" s="28"/>
    </row>
    <row r="483" spans="4:45" s="6" customFormat="1">
      <c r="D483" s="28"/>
      <c r="E483" s="28"/>
      <c r="F483" s="28"/>
      <c r="G483" s="28"/>
      <c r="H483" s="28"/>
      <c r="I483" s="28"/>
      <c r="J483" s="28"/>
      <c r="K483" s="28"/>
      <c r="L483" s="28"/>
      <c r="M483" s="28"/>
      <c r="N483" s="28"/>
      <c r="O483" s="28"/>
      <c r="P483" s="28"/>
      <c r="Q483" s="28"/>
      <c r="R483" s="28"/>
      <c r="S483" s="28"/>
      <c r="T483" s="28"/>
      <c r="U483" s="28"/>
      <c r="V483" s="28"/>
      <c r="W483" s="28"/>
      <c r="X483" s="28"/>
      <c r="Y483" s="28"/>
      <c r="Z483" s="28"/>
      <c r="AA483" s="28"/>
      <c r="AB483" s="28"/>
      <c r="AC483" s="28"/>
      <c r="AD483" s="28"/>
      <c r="AE483" s="28"/>
      <c r="AF483" s="28"/>
      <c r="AG483" s="28"/>
      <c r="AH483" s="28"/>
      <c r="AI483" s="28"/>
      <c r="AJ483" s="28"/>
      <c r="AK483" s="28"/>
      <c r="AL483" s="28"/>
      <c r="AM483" s="28"/>
      <c r="AN483" s="28"/>
      <c r="AO483" s="28"/>
      <c r="AP483" s="28"/>
      <c r="AQ483" s="28"/>
      <c r="AR483" s="28"/>
      <c r="AS483" s="28"/>
    </row>
    <row r="484" spans="4:45" s="6" customFormat="1">
      <c r="D484" s="28"/>
      <c r="E484" s="28"/>
      <c r="F484" s="28"/>
      <c r="G484" s="28"/>
      <c r="H484" s="28"/>
      <c r="I484" s="28"/>
      <c r="J484" s="28"/>
      <c r="K484" s="28"/>
      <c r="L484" s="28"/>
      <c r="M484" s="28"/>
      <c r="N484" s="28"/>
      <c r="O484" s="28"/>
      <c r="P484" s="28"/>
      <c r="Q484" s="28"/>
      <c r="R484" s="28"/>
      <c r="S484" s="28"/>
      <c r="T484" s="28"/>
      <c r="U484" s="28"/>
      <c r="V484" s="28"/>
      <c r="W484" s="28"/>
      <c r="X484" s="28"/>
      <c r="Y484" s="28"/>
      <c r="Z484" s="28"/>
      <c r="AA484" s="28"/>
      <c r="AB484" s="28"/>
      <c r="AC484" s="28"/>
      <c r="AD484" s="28"/>
      <c r="AE484" s="28"/>
      <c r="AF484" s="28"/>
      <c r="AG484" s="28"/>
      <c r="AH484" s="28"/>
      <c r="AI484" s="28"/>
      <c r="AJ484" s="28"/>
      <c r="AK484" s="28"/>
      <c r="AL484" s="28"/>
      <c r="AM484" s="28"/>
      <c r="AN484" s="28"/>
      <c r="AO484" s="28"/>
      <c r="AP484" s="28"/>
      <c r="AQ484" s="28"/>
      <c r="AR484" s="28"/>
      <c r="AS484" s="28"/>
    </row>
    <row r="485" spans="4:45" s="6" customFormat="1">
      <c r="D485" s="28"/>
      <c r="E485" s="28"/>
      <c r="F485" s="28"/>
      <c r="G485" s="28"/>
      <c r="H485" s="28"/>
      <c r="I485" s="28"/>
      <c r="J485" s="28"/>
      <c r="K485" s="28"/>
      <c r="L485" s="28"/>
      <c r="M485" s="28"/>
      <c r="N485" s="28"/>
      <c r="O485" s="28"/>
      <c r="P485" s="28"/>
      <c r="Q485" s="28"/>
      <c r="R485" s="28"/>
      <c r="S485" s="28"/>
      <c r="T485" s="28"/>
      <c r="U485" s="28"/>
      <c r="V485" s="28"/>
      <c r="W485" s="28"/>
      <c r="X485" s="28"/>
      <c r="Y485" s="28"/>
      <c r="Z485" s="28"/>
      <c r="AA485" s="28"/>
      <c r="AB485" s="28"/>
      <c r="AC485" s="28"/>
      <c r="AD485" s="28"/>
      <c r="AE485" s="28"/>
      <c r="AF485" s="28"/>
      <c r="AG485" s="28"/>
      <c r="AH485" s="28"/>
      <c r="AI485" s="28"/>
      <c r="AJ485" s="28"/>
      <c r="AK485" s="28"/>
      <c r="AL485" s="28"/>
      <c r="AM485" s="28"/>
      <c r="AN485" s="28"/>
      <c r="AO485" s="28"/>
      <c r="AP485" s="28"/>
      <c r="AQ485" s="28"/>
      <c r="AR485" s="28"/>
      <c r="AS485" s="28"/>
    </row>
    <row r="486" spans="4:45" s="6" customFormat="1">
      <c r="D486" s="28"/>
      <c r="E486" s="28"/>
      <c r="F486" s="28"/>
      <c r="G486" s="28"/>
      <c r="H486" s="28"/>
      <c r="I486" s="28"/>
      <c r="J486" s="28"/>
      <c r="K486" s="28"/>
      <c r="L486" s="28"/>
      <c r="M486" s="28"/>
      <c r="N486" s="28"/>
      <c r="O486" s="28"/>
      <c r="P486" s="28"/>
      <c r="Q486" s="28"/>
      <c r="R486" s="28"/>
      <c r="S486" s="28"/>
      <c r="T486" s="28"/>
      <c r="U486" s="28"/>
      <c r="V486" s="28"/>
      <c r="W486" s="28"/>
      <c r="X486" s="28"/>
      <c r="Y486" s="28"/>
      <c r="Z486" s="28"/>
      <c r="AA486" s="28"/>
      <c r="AB486" s="28"/>
      <c r="AC486" s="28"/>
      <c r="AD486" s="28"/>
      <c r="AE486" s="28"/>
      <c r="AF486" s="28"/>
      <c r="AG486" s="28"/>
      <c r="AH486" s="28"/>
      <c r="AI486" s="28"/>
      <c r="AJ486" s="28"/>
      <c r="AK486" s="28"/>
      <c r="AL486" s="28"/>
      <c r="AM486" s="28"/>
      <c r="AN486" s="28"/>
      <c r="AO486" s="28"/>
      <c r="AP486" s="28"/>
      <c r="AQ486" s="28"/>
      <c r="AR486" s="28"/>
      <c r="AS486" s="28"/>
    </row>
    <row r="487" spans="4:45" s="6" customFormat="1">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c r="AH487" s="28"/>
      <c r="AI487" s="28"/>
      <c r="AJ487" s="28"/>
      <c r="AK487" s="28"/>
      <c r="AL487" s="28"/>
      <c r="AM487" s="28"/>
      <c r="AN487" s="28"/>
      <c r="AO487" s="28"/>
      <c r="AP487" s="28"/>
      <c r="AQ487" s="28"/>
      <c r="AR487" s="28"/>
      <c r="AS487" s="28"/>
    </row>
    <row r="488" spans="4:45" s="6" customFormat="1">
      <c r="D488" s="28"/>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c r="AD488" s="28"/>
      <c r="AE488" s="28"/>
      <c r="AF488" s="28"/>
      <c r="AG488" s="28"/>
      <c r="AH488" s="28"/>
      <c r="AI488" s="28"/>
      <c r="AJ488" s="28"/>
      <c r="AK488" s="28"/>
      <c r="AL488" s="28"/>
      <c r="AM488" s="28"/>
      <c r="AN488" s="28"/>
      <c r="AO488" s="28"/>
      <c r="AP488" s="28"/>
      <c r="AQ488" s="28"/>
      <c r="AR488" s="28"/>
      <c r="AS488" s="28"/>
    </row>
    <row r="489" spans="4:45" s="6" customFormat="1">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c r="AB489" s="28"/>
      <c r="AC489" s="28"/>
      <c r="AD489" s="28"/>
      <c r="AE489" s="28"/>
      <c r="AF489" s="28"/>
      <c r="AG489" s="28"/>
      <c r="AH489" s="28"/>
      <c r="AI489" s="28"/>
      <c r="AJ489" s="28"/>
      <c r="AK489" s="28"/>
      <c r="AL489" s="28"/>
      <c r="AM489" s="28"/>
      <c r="AN489" s="28"/>
      <c r="AO489" s="28"/>
      <c r="AP489" s="28"/>
      <c r="AQ489" s="28"/>
      <c r="AR489" s="28"/>
      <c r="AS489" s="28"/>
    </row>
    <row r="490" spans="4:45" s="6" customFormat="1">
      <c r="D490" s="28"/>
      <c r="E490" s="28"/>
      <c r="F490" s="28"/>
      <c r="G490" s="28"/>
      <c r="H490" s="28"/>
      <c r="I490" s="28"/>
      <c r="J490" s="28"/>
      <c r="K490" s="28"/>
      <c r="L490" s="28"/>
      <c r="M490" s="28"/>
      <c r="N490" s="28"/>
      <c r="O490" s="28"/>
      <c r="P490" s="28"/>
      <c r="Q490" s="28"/>
      <c r="R490" s="28"/>
      <c r="S490" s="28"/>
      <c r="T490" s="28"/>
      <c r="U490" s="28"/>
      <c r="V490" s="28"/>
      <c r="W490" s="28"/>
      <c r="X490" s="28"/>
      <c r="Y490" s="28"/>
      <c r="Z490" s="28"/>
      <c r="AA490" s="28"/>
      <c r="AB490" s="28"/>
      <c r="AC490" s="28"/>
      <c r="AD490" s="28"/>
      <c r="AE490" s="28"/>
      <c r="AF490" s="28"/>
      <c r="AG490" s="28"/>
      <c r="AH490" s="28"/>
      <c r="AI490" s="28"/>
      <c r="AJ490" s="28"/>
      <c r="AK490" s="28"/>
      <c r="AL490" s="28"/>
      <c r="AM490" s="28"/>
      <c r="AN490" s="28"/>
      <c r="AO490" s="28"/>
      <c r="AP490" s="28"/>
      <c r="AQ490" s="28"/>
      <c r="AR490" s="28"/>
      <c r="AS490" s="28"/>
    </row>
    <row r="491" spans="4:45" s="6" customFormat="1">
      <c r="D491" s="28"/>
      <c r="E491" s="28"/>
      <c r="F491" s="28"/>
      <c r="G491" s="28"/>
      <c r="H491" s="28"/>
      <c r="I491" s="28"/>
      <c r="J491" s="28"/>
      <c r="K491" s="28"/>
      <c r="L491" s="28"/>
      <c r="M491" s="28"/>
      <c r="N491" s="28"/>
      <c r="O491" s="28"/>
      <c r="P491" s="28"/>
      <c r="Q491" s="28"/>
      <c r="R491" s="28"/>
      <c r="S491" s="28"/>
      <c r="T491" s="28"/>
      <c r="U491" s="28"/>
      <c r="V491" s="28"/>
      <c r="W491" s="28"/>
      <c r="X491" s="28"/>
      <c r="Y491" s="28"/>
      <c r="Z491" s="28"/>
      <c r="AA491" s="28"/>
      <c r="AB491" s="28"/>
      <c r="AC491" s="28"/>
      <c r="AD491" s="28"/>
      <c r="AE491" s="28"/>
      <c r="AF491" s="28"/>
      <c r="AG491" s="28"/>
      <c r="AH491" s="28"/>
      <c r="AI491" s="28"/>
      <c r="AJ491" s="28"/>
      <c r="AK491" s="28"/>
      <c r="AL491" s="28"/>
      <c r="AM491" s="28"/>
      <c r="AN491" s="28"/>
      <c r="AO491" s="28"/>
      <c r="AP491" s="28"/>
      <c r="AQ491" s="28"/>
      <c r="AR491" s="28"/>
      <c r="AS491" s="28"/>
    </row>
    <row r="492" spans="4:45" s="6" customFormat="1">
      <c r="D492" s="28"/>
      <c r="E492" s="28"/>
      <c r="F492" s="28"/>
      <c r="G492" s="28"/>
      <c r="H492" s="28"/>
      <c r="I492" s="28"/>
      <c r="J492" s="28"/>
      <c r="K492" s="28"/>
      <c r="L492" s="28"/>
      <c r="M492" s="28"/>
      <c r="N492" s="28"/>
      <c r="O492" s="28"/>
      <c r="P492" s="28"/>
      <c r="Q492" s="28"/>
      <c r="R492" s="28"/>
      <c r="S492" s="28"/>
      <c r="T492" s="28"/>
      <c r="U492" s="28"/>
      <c r="V492" s="28"/>
      <c r="W492" s="28"/>
      <c r="X492" s="28"/>
      <c r="Y492" s="28"/>
      <c r="Z492" s="28"/>
      <c r="AA492" s="28"/>
      <c r="AB492" s="28"/>
      <c r="AC492" s="28"/>
      <c r="AD492" s="28"/>
      <c r="AE492" s="28"/>
      <c r="AF492" s="28"/>
      <c r="AG492" s="28"/>
      <c r="AH492" s="28"/>
      <c r="AI492" s="28"/>
      <c r="AJ492" s="28"/>
      <c r="AK492" s="28"/>
      <c r="AL492" s="28"/>
      <c r="AM492" s="28"/>
      <c r="AN492" s="28"/>
      <c r="AO492" s="28"/>
      <c r="AP492" s="28"/>
      <c r="AQ492" s="28"/>
      <c r="AR492" s="28"/>
      <c r="AS492" s="28"/>
    </row>
    <row r="493" spans="4:45" s="6" customFormat="1">
      <c r="D493" s="28"/>
      <c r="E493" s="28"/>
      <c r="F493" s="28"/>
      <c r="G493" s="28"/>
      <c r="H493" s="28"/>
      <c r="I493" s="28"/>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c r="AG493" s="28"/>
      <c r="AH493" s="28"/>
      <c r="AI493" s="28"/>
      <c r="AJ493" s="28"/>
      <c r="AK493" s="28"/>
      <c r="AL493" s="28"/>
      <c r="AM493" s="28"/>
      <c r="AN493" s="28"/>
      <c r="AO493" s="28"/>
      <c r="AP493" s="28"/>
      <c r="AQ493" s="28"/>
      <c r="AR493" s="28"/>
      <c r="AS493" s="28"/>
    </row>
    <row r="494" spans="4:45" s="6" customFormat="1">
      <c r="D494" s="28"/>
      <c r="E494" s="28"/>
      <c r="F494" s="28"/>
      <c r="G494" s="28"/>
      <c r="H494" s="28"/>
      <c r="I494" s="28"/>
      <c r="J494" s="28"/>
      <c r="K494" s="28"/>
      <c r="L494" s="28"/>
      <c r="M494" s="28"/>
      <c r="N494" s="28"/>
      <c r="O494" s="28"/>
      <c r="P494" s="28"/>
      <c r="Q494" s="28"/>
      <c r="R494" s="28"/>
      <c r="S494" s="28"/>
      <c r="T494" s="28"/>
      <c r="U494" s="28"/>
      <c r="V494" s="28"/>
      <c r="W494" s="28"/>
      <c r="X494" s="28"/>
      <c r="Y494" s="28"/>
      <c r="Z494" s="28"/>
      <c r="AA494" s="28"/>
      <c r="AB494" s="28"/>
      <c r="AC494" s="28"/>
      <c r="AD494" s="28"/>
      <c r="AE494" s="28"/>
      <c r="AF494" s="28"/>
      <c r="AG494" s="28"/>
      <c r="AH494" s="28"/>
      <c r="AI494" s="28"/>
      <c r="AJ494" s="28"/>
      <c r="AK494" s="28"/>
      <c r="AL494" s="28"/>
      <c r="AM494" s="28"/>
      <c r="AN494" s="28"/>
      <c r="AO494" s="28"/>
      <c r="AP494" s="28"/>
      <c r="AQ494" s="28"/>
      <c r="AR494" s="28"/>
      <c r="AS494" s="28"/>
    </row>
    <row r="495" spans="4:45" s="6" customFormat="1">
      <c r="D495" s="28"/>
      <c r="E495" s="28"/>
      <c r="F495" s="28"/>
      <c r="G495" s="28"/>
      <c r="H495" s="28"/>
      <c r="I495" s="28"/>
      <c r="J495" s="28"/>
      <c r="K495" s="28"/>
      <c r="L495" s="28"/>
      <c r="M495" s="28"/>
      <c r="N495" s="28"/>
      <c r="O495" s="28"/>
      <c r="P495" s="28"/>
      <c r="Q495" s="28"/>
      <c r="R495" s="28"/>
      <c r="S495" s="28"/>
      <c r="T495" s="28"/>
      <c r="U495" s="28"/>
      <c r="V495" s="28"/>
      <c r="W495" s="28"/>
      <c r="X495" s="28"/>
      <c r="Y495" s="28"/>
      <c r="Z495" s="28"/>
      <c r="AA495" s="28"/>
      <c r="AB495" s="28"/>
      <c r="AC495" s="28"/>
      <c r="AD495" s="28"/>
      <c r="AE495" s="28"/>
      <c r="AF495" s="28"/>
      <c r="AG495" s="28"/>
      <c r="AH495" s="28"/>
      <c r="AI495" s="28"/>
      <c r="AJ495" s="28"/>
      <c r="AK495" s="28"/>
      <c r="AL495" s="28"/>
      <c r="AM495" s="28"/>
      <c r="AN495" s="28"/>
      <c r="AO495" s="28"/>
      <c r="AP495" s="28"/>
      <c r="AQ495" s="28"/>
      <c r="AR495" s="28"/>
      <c r="AS495" s="28"/>
    </row>
    <row r="496" spans="4:45" s="6" customFormat="1">
      <c r="D496" s="28"/>
      <c r="E496" s="28"/>
      <c r="F496" s="28"/>
      <c r="G496" s="28"/>
      <c r="H496" s="28"/>
      <c r="I496" s="28"/>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c r="AG496" s="28"/>
      <c r="AH496" s="28"/>
      <c r="AI496" s="28"/>
      <c r="AJ496" s="28"/>
      <c r="AK496" s="28"/>
      <c r="AL496" s="28"/>
      <c r="AM496" s="28"/>
      <c r="AN496" s="28"/>
      <c r="AO496" s="28"/>
      <c r="AP496" s="28"/>
      <c r="AQ496" s="28"/>
      <c r="AR496" s="28"/>
      <c r="AS496" s="28"/>
    </row>
    <row r="497" spans="4:45" s="6" customFormat="1">
      <c r="D497" s="28"/>
      <c r="E497" s="28"/>
      <c r="F497" s="28"/>
      <c r="G497" s="28"/>
      <c r="H497" s="28"/>
      <c r="I497" s="28"/>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c r="AG497" s="28"/>
      <c r="AH497" s="28"/>
      <c r="AI497" s="28"/>
      <c r="AJ497" s="28"/>
      <c r="AK497" s="28"/>
      <c r="AL497" s="28"/>
      <c r="AM497" s="28"/>
      <c r="AN497" s="28"/>
      <c r="AO497" s="28"/>
      <c r="AP497" s="28"/>
      <c r="AQ497" s="28"/>
      <c r="AR497" s="28"/>
      <c r="AS497" s="28"/>
    </row>
    <row r="498" spans="4:45" s="6" customFormat="1">
      <c r="D498" s="28"/>
      <c r="E498" s="28"/>
      <c r="F498" s="28"/>
      <c r="G498" s="28"/>
      <c r="H498" s="28"/>
      <c r="I498" s="28"/>
      <c r="J498" s="28"/>
      <c r="K498" s="28"/>
      <c r="L498" s="28"/>
      <c r="M498" s="28"/>
      <c r="N498" s="28"/>
      <c r="O498" s="28"/>
      <c r="P498" s="28"/>
      <c r="Q498" s="28"/>
      <c r="R498" s="28"/>
      <c r="S498" s="28"/>
      <c r="T498" s="28"/>
      <c r="U498" s="28"/>
      <c r="V498" s="28"/>
      <c r="W498" s="28"/>
      <c r="X498" s="28"/>
      <c r="Y498" s="28"/>
      <c r="Z498" s="28"/>
      <c r="AA498" s="28"/>
      <c r="AB498" s="28"/>
      <c r="AC498" s="28"/>
      <c r="AD498" s="28"/>
      <c r="AE498" s="28"/>
      <c r="AF498" s="28"/>
      <c r="AG498" s="28"/>
      <c r="AH498" s="28"/>
      <c r="AI498" s="28"/>
      <c r="AJ498" s="28"/>
      <c r="AK498" s="28"/>
      <c r="AL498" s="28"/>
      <c r="AM498" s="28"/>
      <c r="AN498" s="28"/>
      <c r="AO498" s="28"/>
      <c r="AP498" s="28"/>
      <c r="AQ498" s="28"/>
      <c r="AR498" s="28"/>
      <c r="AS498" s="28"/>
    </row>
    <row r="499" spans="4:45" s="6" customFormat="1">
      <c r="D499" s="28"/>
      <c r="E499" s="28"/>
      <c r="F499" s="28"/>
      <c r="G499" s="28"/>
      <c r="H499" s="28"/>
      <c r="I499" s="28"/>
      <c r="J499" s="28"/>
      <c r="K499" s="28"/>
      <c r="L499" s="28"/>
      <c r="M499" s="28"/>
      <c r="N499" s="28"/>
      <c r="O499" s="28"/>
      <c r="P499" s="28"/>
      <c r="Q499" s="28"/>
      <c r="R499" s="28"/>
      <c r="S499" s="28"/>
      <c r="T499" s="28"/>
      <c r="U499" s="28"/>
      <c r="V499" s="28"/>
      <c r="W499" s="28"/>
      <c r="X499" s="28"/>
      <c r="Y499" s="28"/>
      <c r="Z499" s="28"/>
      <c r="AA499" s="28"/>
      <c r="AB499" s="28"/>
      <c r="AC499" s="28"/>
      <c r="AD499" s="28"/>
      <c r="AE499" s="28"/>
      <c r="AF499" s="28"/>
      <c r="AG499" s="28"/>
      <c r="AH499" s="28"/>
      <c r="AI499" s="28"/>
      <c r="AJ499" s="28"/>
      <c r="AK499" s="28"/>
      <c r="AL499" s="28"/>
      <c r="AM499" s="28"/>
      <c r="AN499" s="28"/>
      <c r="AO499" s="28"/>
      <c r="AP499" s="28"/>
      <c r="AQ499" s="28"/>
      <c r="AR499" s="28"/>
      <c r="AS499" s="28"/>
    </row>
    <row r="500" spans="4:45" s="6" customFormat="1">
      <c r="D500" s="28"/>
      <c r="E500" s="28"/>
      <c r="F500" s="28"/>
      <c r="G500" s="28"/>
      <c r="H500" s="28"/>
      <c r="I500" s="28"/>
      <c r="J500" s="28"/>
      <c r="K500" s="28"/>
      <c r="L500" s="28"/>
      <c r="M500" s="28"/>
      <c r="N500" s="28"/>
      <c r="O500" s="28"/>
      <c r="P500" s="28"/>
      <c r="Q500" s="28"/>
      <c r="R500" s="28"/>
      <c r="S500" s="28"/>
      <c r="T500" s="28"/>
      <c r="U500" s="28"/>
      <c r="V500" s="28"/>
      <c r="W500" s="28"/>
      <c r="X500" s="28"/>
      <c r="Y500" s="28"/>
      <c r="Z500" s="28"/>
      <c r="AA500" s="28"/>
      <c r="AB500" s="28"/>
      <c r="AC500" s="28"/>
      <c r="AD500" s="28"/>
      <c r="AE500" s="28"/>
      <c r="AF500" s="28"/>
      <c r="AG500" s="28"/>
      <c r="AH500" s="28"/>
      <c r="AI500" s="28"/>
      <c r="AJ500" s="28"/>
      <c r="AK500" s="28"/>
      <c r="AL500" s="28"/>
      <c r="AM500" s="28"/>
      <c r="AN500" s="28"/>
      <c r="AO500" s="28"/>
      <c r="AP500" s="28"/>
      <c r="AQ500" s="28"/>
      <c r="AR500" s="28"/>
      <c r="AS500" s="28"/>
    </row>
    <row r="501" spans="4:45" s="6" customFormat="1">
      <c r="D501" s="28"/>
      <c r="E501" s="28"/>
      <c r="F501" s="28"/>
      <c r="G501" s="28"/>
      <c r="H501" s="28"/>
      <c r="I501" s="28"/>
      <c r="J501" s="28"/>
      <c r="K501" s="28"/>
      <c r="L501" s="28"/>
      <c r="M501" s="28"/>
      <c r="N501" s="28"/>
      <c r="O501" s="28"/>
      <c r="P501" s="28"/>
      <c r="Q501" s="28"/>
      <c r="R501" s="28"/>
      <c r="S501" s="28"/>
      <c r="T501" s="28"/>
      <c r="U501" s="28"/>
      <c r="V501" s="28"/>
      <c r="W501" s="28"/>
      <c r="X501" s="28"/>
      <c r="Y501" s="28"/>
      <c r="Z501" s="28"/>
      <c r="AA501" s="28"/>
      <c r="AB501" s="28"/>
      <c r="AC501" s="28"/>
      <c r="AD501" s="28"/>
      <c r="AE501" s="28"/>
      <c r="AF501" s="28"/>
      <c r="AG501" s="28"/>
      <c r="AH501" s="28"/>
      <c r="AI501" s="28"/>
      <c r="AJ501" s="28"/>
      <c r="AK501" s="28"/>
      <c r="AL501" s="28"/>
      <c r="AM501" s="28"/>
      <c r="AN501" s="28"/>
      <c r="AO501" s="28"/>
      <c r="AP501" s="28"/>
      <c r="AQ501" s="28"/>
      <c r="AR501" s="28"/>
      <c r="AS501" s="28"/>
    </row>
    <row r="502" spans="4:45" s="6" customFormat="1">
      <c r="D502" s="28"/>
      <c r="E502" s="28"/>
      <c r="F502" s="28"/>
      <c r="G502" s="28"/>
      <c r="H502" s="28"/>
      <c r="I502" s="28"/>
      <c r="J502" s="28"/>
      <c r="K502" s="28"/>
      <c r="L502" s="28"/>
      <c r="M502" s="28"/>
      <c r="N502" s="28"/>
      <c r="O502" s="28"/>
      <c r="P502" s="28"/>
      <c r="Q502" s="28"/>
      <c r="R502" s="28"/>
      <c r="S502" s="28"/>
      <c r="T502" s="28"/>
      <c r="U502" s="28"/>
      <c r="V502" s="28"/>
      <c r="W502" s="28"/>
      <c r="X502" s="28"/>
      <c r="Y502" s="28"/>
      <c r="Z502" s="28"/>
      <c r="AA502" s="28"/>
      <c r="AB502" s="28"/>
      <c r="AC502" s="28"/>
      <c r="AD502" s="28"/>
      <c r="AE502" s="28"/>
      <c r="AF502" s="28"/>
      <c r="AG502" s="28"/>
      <c r="AH502" s="28"/>
      <c r="AI502" s="28"/>
      <c r="AJ502" s="28"/>
      <c r="AK502" s="28"/>
      <c r="AL502" s="28"/>
      <c r="AM502" s="28"/>
      <c r="AN502" s="28"/>
      <c r="AO502" s="28"/>
      <c r="AP502" s="28"/>
      <c r="AQ502" s="28"/>
      <c r="AR502" s="28"/>
      <c r="AS502" s="28"/>
    </row>
    <row r="503" spans="4:45" s="6" customFormat="1">
      <c r="D503" s="28"/>
      <c r="E503" s="28"/>
      <c r="F503" s="28"/>
      <c r="G503" s="28"/>
      <c r="H503" s="28"/>
      <c r="I503" s="28"/>
      <c r="J503" s="28"/>
      <c r="K503" s="28"/>
      <c r="L503" s="28"/>
      <c r="M503" s="28"/>
      <c r="N503" s="28"/>
      <c r="O503" s="28"/>
      <c r="P503" s="28"/>
      <c r="Q503" s="28"/>
      <c r="R503" s="28"/>
      <c r="S503" s="28"/>
      <c r="T503" s="28"/>
      <c r="U503" s="28"/>
      <c r="V503" s="28"/>
      <c r="W503" s="28"/>
      <c r="X503" s="28"/>
      <c r="Y503" s="28"/>
      <c r="Z503" s="28"/>
      <c r="AA503" s="28"/>
      <c r="AB503" s="28"/>
      <c r="AC503" s="28"/>
      <c r="AD503" s="28"/>
      <c r="AE503" s="28"/>
      <c r="AF503" s="28"/>
      <c r="AG503" s="28"/>
      <c r="AH503" s="28"/>
      <c r="AI503" s="28"/>
      <c r="AJ503" s="28"/>
      <c r="AK503" s="28"/>
      <c r="AL503" s="28"/>
      <c r="AM503" s="28"/>
      <c r="AN503" s="28"/>
      <c r="AO503" s="28"/>
      <c r="AP503" s="28"/>
      <c r="AQ503" s="28"/>
      <c r="AR503" s="28"/>
      <c r="AS503" s="28"/>
    </row>
    <row r="504" spans="4:45" s="6" customFormat="1">
      <c r="D504" s="28"/>
      <c r="E504" s="28"/>
      <c r="F504" s="28"/>
      <c r="G504" s="28"/>
      <c r="H504" s="28"/>
      <c r="I504" s="28"/>
      <c r="J504" s="28"/>
      <c r="K504" s="28"/>
      <c r="L504" s="28"/>
      <c r="M504" s="28"/>
      <c r="N504" s="28"/>
      <c r="O504" s="28"/>
      <c r="P504" s="28"/>
      <c r="Q504" s="28"/>
      <c r="R504" s="28"/>
      <c r="S504" s="28"/>
      <c r="T504" s="28"/>
      <c r="U504" s="28"/>
      <c r="V504" s="28"/>
      <c r="W504" s="28"/>
      <c r="X504" s="28"/>
      <c r="Y504" s="28"/>
      <c r="Z504" s="28"/>
      <c r="AA504" s="28"/>
      <c r="AB504" s="28"/>
      <c r="AC504" s="28"/>
      <c r="AD504" s="28"/>
      <c r="AE504" s="28"/>
      <c r="AF504" s="28"/>
      <c r="AG504" s="28"/>
      <c r="AH504" s="28"/>
      <c r="AI504" s="28"/>
      <c r="AJ504" s="28"/>
      <c r="AK504" s="28"/>
      <c r="AL504" s="28"/>
      <c r="AM504" s="28"/>
      <c r="AN504" s="28"/>
      <c r="AO504" s="28"/>
      <c r="AP504" s="28"/>
      <c r="AQ504" s="28"/>
      <c r="AR504" s="28"/>
      <c r="AS504" s="28"/>
    </row>
    <row r="505" spans="4:45" s="6" customFormat="1">
      <c r="D505" s="28"/>
      <c r="E505" s="28"/>
      <c r="F505" s="28"/>
      <c r="G505" s="28"/>
      <c r="H505" s="28"/>
      <c r="I505" s="28"/>
      <c r="J505" s="28"/>
      <c r="K505" s="28"/>
      <c r="L505" s="28"/>
      <c r="M505" s="28"/>
      <c r="N505" s="28"/>
      <c r="O505" s="28"/>
      <c r="P505" s="28"/>
      <c r="Q505" s="28"/>
      <c r="R505" s="28"/>
      <c r="S505" s="28"/>
      <c r="T505" s="28"/>
      <c r="U505" s="28"/>
      <c r="V505" s="28"/>
      <c r="W505" s="28"/>
      <c r="X505" s="28"/>
      <c r="Y505" s="28"/>
      <c r="Z505" s="28"/>
      <c r="AA505" s="28"/>
      <c r="AB505" s="28"/>
      <c r="AC505" s="28"/>
      <c r="AD505" s="28"/>
      <c r="AE505" s="28"/>
      <c r="AF505" s="28"/>
      <c r="AG505" s="28"/>
      <c r="AH505" s="28"/>
      <c r="AI505" s="28"/>
      <c r="AJ505" s="28"/>
      <c r="AK505" s="28"/>
      <c r="AL505" s="28"/>
      <c r="AM505" s="28"/>
      <c r="AN505" s="28"/>
      <c r="AO505" s="28"/>
      <c r="AP505" s="28"/>
      <c r="AQ505" s="28"/>
      <c r="AR505" s="28"/>
      <c r="AS505" s="28"/>
    </row>
    <row r="506" spans="4:45" s="6" customFormat="1">
      <c r="D506" s="28"/>
      <c r="E506" s="28"/>
      <c r="F506" s="28"/>
      <c r="G506" s="28"/>
      <c r="H506" s="28"/>
      <c r="I506" s="28"/>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c r="AG506" s="28"/>
      <c r="AH506" s="28"/>
      <c r="AI506" s="28"/>
      <c r="AJ506" s="28"/>
      <c r="AK506" s="28"/>
      <c r="AL506" s="28"/>
      <c r="AM506" s="28"/>
      <c r="AN506" s="28"/>
      <c r="AO506" s="28"/>
      <c r="AP506" s="28"/>
      <c r="AQ506" s="28"/>
      <c r="AR506" s="28"/>
      <c r="AS506" s="28"/>
    </row>
    <row r="507" spans="4:45" s="6" customFormat="1">
      <c r="D507" s="28"/>
      <c r="E507" s="28"/>
      <c r="F507" s="28"/>
      <c r="G507" s="28"/>
      <c r="H507" s="28"/>
      <c r="I507" s="28"/>
      <c r="J507" s="28"/>
      <c r="K507" s="28"/>
      <c r="L507" s="28"/>
      <c r="M507" s="28"/>
      <c r="N507" s="28"/>
      <c r="O507" s="28"/>
      <c r="P507" s="28"/>
      <c r="Q507" s="28"/>
      <c r="R507" s="28"/>
      <c r="S507" s="28"/>
      <c r="T507" s="28"/>
      <c r="U507" s="28"/>
      <c r="V507" s="28"/>
      <c r="W507" s="28"/>
      <c r="X507" s="28"/>
      <c r="Y507" s="28"/>
      <c r="Z507" s="28"/>
      <c r="AA507" s="28"/>
      <c r="AB507" s="28"/>
      <c r="AC507" s="28"/>
      <c r="AD507" s="28"/>
      <c r="AE507" s="28"/>
      <c r="AF507" s="28"/>
      <c r="AG507" s="28"/>
      <c r="AH507" s="28"/>
      <c r="AI507" s="28"/>
      <c r="AJ507" s="28"/>
      <c r="AK507" s="28"/>
      <c r="AL507" s="28"/>
      <c r="AM507" s="28"/>
      <c r="AN507" s="28"/>
      <c r="AO507" s="28"/>
      <c r="AP507" s="28"/>
      <c r="AQ507" s="28"/>
      <c r="AR507" s="28"/>
      <c r="AS507" s="28"/>
    </row>
    <row r="508" spans="4:45" s="6" customFormat="1">
      <c r="D508" s="28"/>
      <c r="E508" s="28"/>
      <c r="F508" s="28"/>
      <c r="G508" s="28"/>
      <c r="H508" s="28"/>
      <c r="I508" s="28"/>
      <c r="J508" s="28"/>
      <c r="K508" s="28"/>
      <c r="L508" s="28"/>
      <c r="M508" s="28"/>
      <c r="N508" s="28"/>
      <c r="O508" s="28"/>
      <c r="P508" s="28"/>
      <c r="Q508" s="28"/>
      <c r="R508" s="28"/>
      <c r="S508" s="28"/>
      <c r="T508" s="28"/>
      <c r="U508" s="28"/>
      <c r="V508" s="28"/>
      <c r="W508" s="28"/>
      <c r="X508" s="28"/>
      <c r="Y508" s="28"/>
      <c r="Z508" s="28"/>
      <c r="AA508" s="28"/>
      <c r="AB508" s="28"/>
      <c r="AC508" s="28"/>
      <c r="AD508" s="28"/>
      <c r="AE508" s="28"/>
      <c r="AF508" s="28"/>
      <c r="AG508" s="28"/>
      <c r="AH508" s="28"/>
      <c r="AI508" s="28"/>
      <c r="AJ508" s="28"/>
      <c r="AK508" s="28"/>
      <c r="AL508" s="28"/>
      <c r="AM508" s="28"/>
      <c r="AN508" s="28"/>
      <c r="AO508" s="28"/>
      <c r="AP508" s="28"/>
      <c r="AQ508" s="28"/>
      <c r="AR508" s="28"/>
      <c r="AS508" s="28"/>
    </row>
    <row r="509" spans="4:45" s="6" customFormat="1">
      <c r="D509" s="28"/>
      <c r="E509" s="28"/>
      <c r="F509" s="28"/>
      <c r="G509" s="28"/>
      <c r="H509" s="28"/>
      <c r="I509" s="28"/>
      <c r="J509" s="28"/>
      <c r="K509" s="28"/>
      <c r="L509" s="28"/>
      <c r="M509" s="28"/>
      <c r="N509" s="28"/>
      <c r="O509" s="28"/>
      <c r="P509" s="28"/>
      <c r="Q509" s="28"/>
      <c r="R509" s="28"/>
      <c r="S509" s="28"/>
      <c r="T509" s="28"/>
      <c r="U509" s="28"/>
      <c r="V509" s="28"/>
      <c r="W509" s="28"/>
      <c r="X509" s="28"/>
      <c r="Y509" s="28"/>
      <c r="Z509" s="28"/>
      <c r="AA509" s="28"/>
      <c r="AB509" s="28"/>
      <c r="AC509" s="28"/>
      <c r="AD509" s="28"/>
      <c r="AE509" s="28"/>
      <c r="AF509" s="28"/>
      <c r="AG509" s="28"/>
      <c r="AH509" s="28"/>
      <c r="AI509" s="28"/>
      <c r="AJ509" s="28"/>
      <c r="AK509" s="28"/>
      <c r="AL509" s="28"/>
      <c r="AM509" s="28"/>
      <c r="AN509" s="28"/>
      <c r="AO509" s="28"/>
      <c r="AP509" s="28"/>
      <c r="AQ509" s="28"/>
      <c r="AR509" s="28"/>
      <c r="AS509" s="28"/>
    </row>
    <row r="510" spans="4:45" s="6" customFormat="1">
      <c r="D510" s="28"/>
      <c r="E510" s="28"/>
      <c r="F510" s="28"/>
      <c r="G510" s="28"/>
      <c r="H510" s="28"/>
      <c r="I510" s="28"/>
      <c r="J510" s="28"/>
      <c r="K510" s="28"/>
      <c r="L510" s="28"/>
      <c r="M510" s="28"/>
      <c r="N510" s="28"/>
      <c r="O510" s="28"/>
      <c r="P510" s="28"/>
      <c r="Q510" s="28"/>
      <c r="R510" s="28"/>
      <c r="S510" s="28"/>
      <c r="T510" s="28"/>
      <c r="U510" s="28"/>
      <c r="V510" s="28"/>
      <c r="W510" s="28"/>
      <c r="X510" s="28"/>
      <c r="Y510" s="28"/>
      <c r="Z510" s="28"/>
      <c r="AA510" s="28"/>
      <c r="AB510" s="28"/>
      <c r="AC510" s="28"/>
      <c r="AD510" s="28"/>
      <c r="AE510" s="28"/>
      <c r="AF510" s="28"/>
      <c r="AG510" s="28"/>
      <c r="AH510" s="28"/>
      <c r="AI510" s="28"/>
      <c r="AJ510" s="28"/>
      <c r="AK510" s="28"/>
      <c r="AL510" s="28"/>
      <c r="AM510" s="28"/>
      <c r="AN510" s="28"/>
      <c r="AO510" s="28"/>
      <c r="AP510" s="28"/>
      <c r="AQ510" s="28"/>
      <c r="AR510" s="28"/>
      <c r="AS510" s="28"/>
    </row>
    <row r="511" spans="4:45" s="6" customFormat="1">
      <c r="D511" s="28"/>
      <c r="E511" s="28"/>
      <c r="F511" s="28"/>
      <c r="G511" s="28"/>
      <c r="H511" s="28"/>
      <c r="I511" s="28"/>
      <c r="J511" s="28"/>
      <c r="K511" s="28"/>
      <c r="L511" s="28"/>
      <c r="M511" s="28"/>
      <c r="N511" s="28"/>
      <c r="O511" s="28"/>
      <c r="P511" s="28"/>
      <c r="Q511" s="28"/>
      <c r="R511" s="28"/>
      <c r="S511" s="28"/>
      <c r="T511" s="28"/>
      <c r="U511" s="28"/>
      <c r="V511" s="28"/>
      <c r="W511" s="28"/>
      <c r="X511" s="28"/>
      <c r="Y511" s="28"/>
      <c r="Z511" s="28"/>
      <c r="AA511" s="28"/>
      <c r="AB511" s="28"/>
      <c r="AC511" s="28"/>
      <c r="AD511" s="28"/>
      <c r="AE511" s="28"/>
      <c r="AF511" s="28"/>
      <c r="AG511" s="28"/>
      <c r="AH511" s="28"/>
      <c r="AI511" s="28"/>
      <c r="AJ511" s="28"/>
      <c r="AK511" s="28"/>
      <c r="AL511" s="28"/>
      <c r="AM511" s="28"/>
      <c r="AN511" s="28"/>
      <c r="AO511" s="28"/>
      <c r="AP511" s="28"/>
      <c r="AQ511" s="28"/>
      <c r="AR511" s="28"/>
      <c r="AS511" s="28"/>
    </row>
    <row r="512" spans="4:45" s="6" customFormat="1">
      <c r="D512" s="28"/>
      <c r="E512" s="28"/>
      <c r="F512" s="28"/>
      <c r="G512" s="28"/>
      <c r="H512" s="28"/>
      <c r="I512" s="28"/>
      <c r="J512" s="28"/>
      <c r="K512" s="28"/>
      <c r="L512" s="28"/>
      <c r="M512" s="28"/>
      <c r="N512" s="28"/>
      <c r="O512" s="28"/>
      <c r="P512" s="28"/>
      <c r="Q512" s="28"/>
      <c r="R512" s="28"/>
      <c r="S512" s="28"/>
      <c r="T512" s="28"/>
      <c r="U512" s="28"/>
      <c r="V512" s="28"/>
      <c r="W512" s="28"/>
      <c r="X512" s="28"/>
      <c r="Y512" s="28"/>
      <c r="Z512" s="28"/>
      <c r="AA512" s="28"/>
      <c r="AB512" s="28"/>
      <c r="AC512" s="28"/>
      <c r="AD512" s="28"/>
      <c r="AE512" s="28"/>
      <c r="AF512" s="28"/>
      <c r="AG512" s="28"/>
      <c r="AH512" s="28"/>
      <c r="AI512" s="28"/>
      <c r="AJ512" s="28"/>
      <c r="AK512" s="28"/>
      <c r="AL512" s="28"/>
      <c r="AM512" s="28"/>
      <c r="AN512" s="28"/>
      <c r="AO512" s="28"/>
      <c r="AP512" s="28"/>
      <c r="AQ512" s="28"/>
      <c r="AR512" s="28"/>
      <c r="AS512" s="28"/>
    </row>
    <row r="513" spans="4:45" s="6" customFormat="1">
      <c r="D513" s="28"/>
      <c r="E513" s="28"/>
      <c r="F513" s="28"/>
      <c r="G513" s="28"/>
      <c r="H513" s="28"/>
      <c r="I513" s="28"/>
      <c r="J513" s="28"/>
      <c r="K513" s="28"/>
      <c r="L513" s="28"/>
      <c r="M513" s="28"/>
      <c r="N513" s="28"/>
      <c r="O513" s="28"/>
      <c r="P513" s="28"/>
      <c r="Q513" s="28"/>
      <c r="R513" s="28"/>
      <c r="S513" s="28"/>
      <c r="T513" s="28"/>
      <c r="U513" s="28"/>
      <c r="V513" s="28"/>
      <c r="W513" s="28"/>
      <c r="X513" s="28"/>
      <c r="Y513" s="28"/>
      <c r="Z513" s="28"/>
      <c r="AA513" s="28"/>
      <c r="AB513" s="28"/>
      <c r="AC513" s="28"/>
      <c r="AD513" s="28"/>
      <c r="AE513" s="28"/>
      <c r="AF513" s="28"/>
      <c r="AG513" s="28"/>
      <c r="AH513" s="28"/>
      <c r="AI513" s="28"/>
      <c r="AJ513" s="28"/>
      <c r="AK513" s="28"/>
      <c r="AL513" s="28"/>
      <c r="AM513" s="28"/>
      <c r="AN513" s="28"/>
      <c r="AO513" s="28"/>
      <c r="AP513" s="28"/>
      <c r="AQ513" s="28"/>
      <c r="AR513" s="28"/>
      <c r="AS513" s="28"/>
    </row>
    <row r="514" spans="4:45" s="6" customFormat="1">
      <c r="D514" s="28"/>
      <c r="E514" s="28"/>
      <c r="F514" s="28"/>
      <c r="G514" s="28"/>
      <c r="H514" s="28"/>
      <c r="I514" s="28"/>
      <c r="J514" s="28"/>
      <c r="K514" s="28"/>
      <c r="L514" s="28"/>
      <c r="M514" s="28"/>
      <c r="N514" s="28"/>
      <c r="O514" s="28"/>
      <c r="P514" s="28"/>
      <c r="Q514" s="28"/>
      <c r="R514" s="28"/>
      <c r="S514" s="28"/>
      <c r="T514" s="28"/>
      <c r="U514" s="28"/>
      <c r="V514" s="28"/>
      <c r="W514" s="28"/>
      <c r="X514" s="28"/>
      <c r="Y514" s="28"/>
      <c r="Z514" s="28"/>
      <c r="AA514" s="28"/>
      <c r="AB514" s="28"/>
      <c r="AC514" s="28"/>
      <c r="AD514" s="28"/>
      <c r="AE514" s="28"/>
      <c r="AF514" s="28"/>
      <c r="AG514" s="28"/>
      <c r="AH514" s="28"/>
      <c r="AI514" s="28"/>
      <c r="AJ514" s="28"/>
      <c r="AK514" s="28"/>
      <c r="AL514" s="28"/>
      <c r="AM514" s="28"/>
      <c r="AN514" s="28"/>
      <c r="AO514" s="28"/>
      <c r="AP514" s="28"/>
      <c r="AQ514" s="28"/>
      <c r="AR514" s="28"/>
      <c r="AS514" s="28"/>
    </row>
    <row r="515" spans="4:45" s="6" customFormat="1">
      <c r="D515" s="28"/>
      <c r="E515" s="28"/>
      <c r="F515" s="28"/>
      <c r="G515" s="28"/>
      <c r="H515" s="28"/>
      <c r="I515" s="28"/>
      <c r="J515" s="28"/>
      <c r="K515" s="28"/>
      <c r="L515" s="28"/>
      <c r="M515" s="28"/>
      <c r="N515" s="28"/>
      <c r="O515" s="28"/>
      <c r="P515" s="28"/>
      <c r="Q515" s="28"/>
      <c r="R515" s="28"/>
      <c r="S515" s="28"/>
      <c r="T515" s="28"/>
      <c r="U515" s="28"/>
      <c r="V515" s="28"/>
      <c r="W515" s="28"/>
      <c r="X515" s="28"/>
      <c r="Y515" s="28"/>
      <c r="Z515" s="28"/>
      <c r="AA515" s="28"/>
      <c r="AB515" s="28"/>
      <c r="AC515" s="28"/>
      <c r="AD515" s="28"/>
      <c r="AE515" s="28"/>
      <c r="AF515" s="28"/>
      <c r="AG515" s="28"/>
      <c r="AH515" s="28"/>
      <c r="AI515" s="28"/>
      <c r="AJ515" s="28"/>
      <c r="AK515" s="28"/>
      <c r="AL515" s="28"/>
      <c r="AM515" s="28"/>
      <c r="AN515" s="28"/>
      <c r="AO515" s="28"/>
      <c r="AP515" s="28"/>
      <c r="AQ515" s="28"/>
      <c r="AR515" s="28"/>
      <c r="AS515" s="28"/>
    </row>
    <row r="516" spans="4:45" s="6" customFormat="1">
      <c r="D516" s="28"/>
      <c r="E516" s="28"/>
      <c r="F516" s="28"/>
      <c r="G516" s="28"/>
      <c r="H516" s="28"/>
      <c r="I516" s="28"/>
      <c r="J516" s="28"/>
      <c r="K516" s="28"/>
      <c r="L516" s="28"/>
      <c r="M516" s="28"/>
      <c r="N516" s="28"/>
      <c r="O516" s="28"/>
      <c r="P516" s="28"/>
      <c r="Q516" s="28"/>
      <c r="R516" s="28"/>
      <c r="S516" s="28"/>
      <c r="T516" s="28"/>
      <c r="U516" s="28"/>
      <c r="V516" s="28"/>
      <c r="W516" s="28"/>
      <c r="X516" s="28"/>
      <c r="Y516" s="28"/>
      <c r="Z516" s="28"/>
      <c r="AA516" s="28"/>
      <c r="AB516" s="28"/>
      <c r="AC516" s="28"/>
      <c r="AD516" s="28"/>
      <c r="AE516" s="28"/>
      <c r="AF516" s="28"/>
      <c r="AG516" s="28"/>
      <c r="AH516" s="28"/>
      <c r="AI516" s="28"/>
      <c r="AJ516" s="28"/>
      <c r="AK516" s="28"/>
      <c r="AL516" s="28"/>
      <c r="AM516" s="28"/>
      <c r="AN516" s="28"/>
      <c r="AO516" s="28"/>
      <c r="AP516" s="28"/>
      <c r="AQ516" s="28"/>
      <c r="AR516" s="28"/>
      <c r="AS516" s="28"/>
    </row>
    <row r="517" spans="4:45" s="6" customFormat="1">
      <c r="D517" s="28"/>
      <c r="E517" s="28"/>
      <c r="F517" s="28"/>
      <c r="G517" s="28"/>
      <c r="H517" s="28"/>
      <c r="I517" s="28"/>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c r="AJ517" s="28"/>
      <c r="AK517" s="28"/>
      <c r="AL517" s="28"/>
      <c r="AM517" s="28"/>
      <c r="AN517" s="28"/>
      <c r="AO517" s="28"/>
      <c r="AP517" s="28"/>
      <c r="AQ517" s="28"/>
      <c r="AR517" s="28"/>
      <c r="AS517" s="28"/>
    </row>
    <row r="518" spans="4:45" s="6" customFormat="1">
      <c r="D518" s="28"/>
      <c r="E518" s="28"/>
      <c r="F518" s="28"/>
      <c r="G518" s="28"/>
      <c r="H518" s="28"/>
      <c r="I518" s="28"/>
      <c r="J518" s="28"/>
      <c r="K518" s="28"/>
      <c r="L518" s="28"/>
      <c r="M518" s="28"/>
      <c r="N518" s="28"/>
      <c r="O518" s="28"/>
      <c r="P518" s="28"/>
      <c r="Q518" s="28"/>
      <c r="R518" s="28"/>
      <c r="S518" s="28"/>
      <c r="T518" s="28"/>
      <c r="U518" s="28"/>
      <c r="V518" s="28"/>
      <c r="W518" s="28"/>
      <c r="X518" s="28"/>
      <c r="Y518" s="28"/>
      <c r="Z518" s="28"/>
      <c r="AA518" s="28"/>
      <c r="AB518" s="28"/>
      <c r="AC518" s="28"/>
      <c r="AD518" s="28"/>
      <c r="AE518" s="28"/>
      <c r="AF518" s="28"/>
      <c r="AG518" s="28"/>
      <c r="AH518" s="28"/>
      <c r="AI518" s="28"/>
      <c r="AJ518" s="28"/>
      <c r="AK518" s="28"/>
      <c r="AL518" s="28"/>
      <c r="AM518" s="28"/>
      <c r="AN518" s="28"/>
      <c r="AO518" s="28"/>
      <c r="AP518" s="28"/>
      <c r="AQ518" s="28"/>
      <c r="AR518" s="28"/>
      <c r="AS518" s="28"/>
    </row>
    <row r="519" spans="4:45" s="6" customFormat="1">
      <c r="D519" s="28"/>
      <c r="E519" s="28"/>
      <c r="F519" s="28"/>
      <c r="G519" s="28"/>
      <c r="H519" s="28"/>
      <c r="I519" s="28"/>
      <c r="J519" s="28"/>
      <c r="K519" s="28"/>
      <c r="L519" s="28"/>
      <c r="M519" s="28"/>
      <c r="N519" s="28"/>
      <c r="O519" s="28"/>
      <c r="P519" s="28"/>
      <c r="Q519" s="28"/>
      <c r="R519" s="28"/>
      <c r="S519" s="28"/>
      <c r="T519" s="28"/>
      <c r="U519" s="28"/>
      <c r="V519" s="28"/>
      <c r="W519" s="28"/>
      <c r="X519" s="28"/>
      <c r="Y519" s="28"/>
      <c r="Z519" s="28"/>
      <c r="AA519" s="28"/>
      <c r="AB519" s="28"/>
      <c r="AC519" s="28"/>
      <c r="AD519" s="28"/>
      <c r="AE519" s="28"/>
      <c r="AF519" s="28"/>
      <c r="AG519" s="28"/>
      <c r="AH519" s="28"/>
      <c r="AI519" s="28"/>
      <c r="AJ519" s="28"/>
      <c r="AK519" s="28"/>
      <c r="AL519" s="28"/>
      <c r="AM519" s="28"/>
      <c r="AN519" s="28"/>
      <c r="AO519" s="28"/>
      <c r="AP519" s="28"/>
      <c r="AQ519" s="28"/>
      <c r="AR519" s="28"/>
      <c r="AS519" s="28"/>
    </row>
    <row r="520" spans="4:45" s="6" customFormat="1">
      <c r="D520" s="28"/>
      <c r="E520" s="28"/>
      <c r="F520" s="28"/>
      <c r="G520" s="28"/>
      <c r="H520" s="28"/>
      <c r="I520" s="28"/>
      <c r="J520" s="28"/>
      <c r="K520" s="28"/>
      <c r="L520" s="28"/>
      <c r="M520" s="28"/>
      <c r="N520" s="28"/>
      <c r="O520" s="28"/>
      <c r="P520" s="28"/>
      <c r="Q520" s="28"/>
      <c r="R520" s="28"/>
      <c r="S520" s="28"/>
      <c r="T520" s="28"/>
      <c r="U520" s="28"/>
      <c r="V520" s="28"/>
      <c r="W520" s="28"/>
      <c r="X520" s="28"/>
      <c r="Y520" s="28"/>
      <c r="Z520" s="28"/>
      <c r="AA520" s="28"/>
      <c r="AB520" s="28"/>
      <c r="AC520" s="28"/>
      <c r="AD520" s="28"/>
      <c r="AE520" s="28"/>
      <c r="AF520" s="28"/>
      <c r="AG520" s="28"/>
      <c r="AH520" s="28"/>
      <c r="AI520" s="28"/>
      <c r="AJ520" s="28"/>
      <c r="AK520" s="28"/>
      <c r="AL520" s="28"/>
      <c r="AM520" s="28"/>
      <c r="AN520" s="28"/>
      <c r="AO520" s="28"/>
      <c r="AP520" s="28"/>
      <c r="AQ520" s="28"/>
      <c r="AR520" s="28"/>
      <c r="AS520" s="28"/>
    </row>
    <row r="521" spans="4:45" s="6" customFormat="1">
      <c r="D521" s="28"/>
      <c r="E521" s="28"/>
      <c r="F521" s="28"/>
      <c r="G521" s="28"/>
      <c r="H521" s="28"/>
      <c r="I521" s="28"/>
      <c r="J521" s="28"/>
      <c r="K521" s="28"/>
      <c r="L521" s="28"/>
      <c r="M521" s="28"/>
      <c r="N521" s="28"/>
      <c r="O521" s="28"/>
      <c r="P521" s="28"/>
      <c r="Q521" s="28"/>
      <c r="R521" s="28"/>
      <c r="S521" s="28"/>
      <c r="T521" s="28"/>
      <c r="U521" s="28"/>
      <c r="V521" s="28"/>
      <c r="W521" s="28"/>
      <c r="X521" s="28"/>
      <c r="Y521" s="28"/>
      <c r="Z521" s="28"/>
      <c r="AA521" s="28"/>
      <c r="AB521" s="28"/>
      <c r="AC521" s="28"/>
      <c r="AD521" s="28"/>
      <c r="AE521" s="28"/>
      <c r="AF521" s="28"/>
      <c r="AG521" s="28"/>
      <c r="AH521" s="28"/>
      <c r="AI521" s="28"/>
      <c r="AJ521" s="28"/>
      <c r="AK521" s="28"/>
      <c r="AL521" s="28"/>
      <c r="AM521" s="28"/>
      <c r="AN521" s="28"/>
      <c r="AO521" s="28"/>
      <c r="AP521" s="28"/>
      <c r="AQ521" s="28"/>
      <c r="AR521" s="28"/>
      <c r="AS521" s="28"/>
    </row>
    <row r="522" spans="4:45" s="6" customFormat="1">
      <c r="D522" s="28"/>
      <c r="E522" s="28"/>
      <c r="F522" s="28"/>
      <c r="G522" s="28"/>
      <c r="H522" s="28"/>
      <c r="I522" s="28"/>
      <c r="J522" s="28"/>
      <c r="K522" s="28"/>
      <c r="L522" s="28"/>
      <c r="M522" s="28"/>
      <c r="N522" s="28"/>
      <c r="O522" s="28"/>
      <c r="P522" s="28"/>
      <c r="Q522" s="28"/>
      <c r="R522" s="28"/>
      <c r="S522" s="28"/>
      <c r="T522" s="28"/>
      <c r="U522" s="28"/>
      <c r="V522" s="28"/>
      <c r="W522" s="28"/>
      <c r="X522" s="28"/>
      <c r="Y522" s="28"/>
      <c r="Z522" s="28"/>
      <c r="AA522" s="28"/>
      <c r="AB522" s="28"/>
      <c r="AC522" s="28"/>
      <c r="AD522" s="28"/>
      <c r="AE522" s="28"/>
      <c r="AF522" s="28"/>
      <c r="AG522" s="28"/>
      <c r="AH522" s="28"/>
      <c r="AI522" s="28"/>
      <c r="AJ522" s="28"/>
      <c r="AK522" s="28"/>
      <c r="AL522" s="28"/>
      <c r="AM522" s="28"/>
      <c r="AN522" s="28"/>
      <c r="AO522" s="28"/>
      <c r="AP522" s="28"/>
      <c r="AQ522" s="28"/>
      <c r="AR522" s="28"/>
      <c r="AS522" s="28"/>
    </row>
    <row r="523" spans="4:45" s="6" customFormat="1">
      <c r="D523" s="28"/>
      <c r="E523" s="28"/>
      <c r="F523" s="28"/>
      <c r="G523" s="28"/>
      <c r="H523" s="28"/>
      <c r="I523" s="28"/>
      <c r="J523" s="28"/>
      <c r="K523" s="28"/>
      <c r="L523" s="28"/>
      <c r="M523" s="28"/>
      <c r="N523" s="28"/>
      <c r="O523" s="28"/>
      <c r="P523" s="28"/>
      <c r="Q523" s="28"/>
      <c r="R523" s="28"/>
      <c r="S523" s="28"/>
      <c r="T523" s="28"/>
      <c r="U523" s="28"/>
      <c r="V523" s="28"/>
      <c r="W523" s="28"/>
      <c r="X523" s="28"/>
      <c r="Y523" s="28"/>
      <c r="Z523" s="28"/>
      <c r="AA523" s="28"/>
      <c r="AB523" s="28"/>
      <c r="AC523" s="28"/>
      <c r="AD523" s="28"/>
      <c r="AE523" s="28"/>
      <c r="AF523" s="28"/>
      <c r="AG523" s="28"/>
      <c r="AH523" s="28"/>
      <c r="AI523" s="28"/>
      <c r="AJ523" s="28"/>
      <c r="AK523" s="28"/>
      <c r="AL523" s="28"/>
      <c r="AM523" s="28"/>
      <c r="AN523" s="28"/>
      <c r="AO523" s="28"/>
      <c r="AP523" s="28"/>
      <c r="AQ523" s="28"/>
      <c r="AR523" s="28"/>
      <c r="AS523" s="28"/>
    </row>
    <row r="524" spans="4:45" s="6" customFormat="1">
      <c r="D524" s="28"/>
      <c r="E524" s="28"/>
      <c r="F524" s="28"/>
      <c r="G524" s="28"/>
      <c r="H524" s="28"/>
      <c r="I524" s="28"/>
      <c r="J524" s="28"/>
      <c r="K524" s="28"/>
      <c r="L524" s="28"/>
      <c r="M524" s="28"/>
      <c r="N524" s="28"/>
      <c r="O524" s="28"/>
      <c r="P524" s="28"/>
      <c r="Q524" s="28"/>
      <c r="R524" s="28"/>
      <c r="S524" s="28"/>
      <c r="T524" s="28"/>
      <c r="U524" s="28"/>
      <c r="V524" s="28"/>
      <c r="W524" s="28"/>
      <c r="X524" s="28"/>
      <c r="Y524" s="28"/>
      <c r="Z524" s="28"/>
      <c r="AA524" s="28"/>
      <c r="AB524" s="28"/>
      <c r="AC524" s="28"/>
      <c r="AD524" s="28"/>
      <c r="AE524" s="28"/>
      <c r="AF524" s="28"/>
      <c r="AG524" s="28"/>
      <c r="AH524" s="28"/>
      <c r="AI524" s="28"/>
      <c r="AJ524" s="28"/>
      <c r="AK524" s="28"/>
      <c r="AL524" s="28"/>
      <c r="AM524" s="28"/>
      <c r="AN524" s="28"/>
      <c r="AO524" s="28"/>
      <c r="AP524" s="28"/>
      <c r="AQ524" s="28"/>
      <c r="AR524" s="28"/>
      <c r="AS524" s="28"/>
    </row>
    <row r="525" spans="4:45" s="6" customFormat="1">
      <c r="D525" s="28"/>
      <c r="E525" s="28"/>
      <c r="F525" s="28"/>
      <c r="G525" s="28"/>
      <c r="H525" s="28"/>
      <c r="I525" s="28"/>
      <c r="J525" s="28"/>
      <c r="K525" s="28"/>
      <c r="L525" s="28"/>
      <c r="M525" s="28"/>
      <c r="N525" s="28"/>
      <c r="O525" s="28"/>
      <c r="P525" s="28"/>
      <c r="Q525" s="28"/>
      <c r="R525" s="28"/>
      <c r="S525" s="28"/>
      <c r="T525" s="28"/>
      <c r="U525" s="28"/>
      <c r="V525" s="28"/>
      <c r="W525" s="28"/>
      <c r="X525" s="28"/>
      <c r="Y525" s="28"/>
      <c r="Z525" s="28"/>
      <c r="AA525" s="28"/>
      <c r="AB525" s="28"/>
      <c r="AC525" s="28"/>
      <c r="AD525" s="28"/>
      <c r="AE525" s="28"/>
      <c r="AF525" s="28"/>
      <c r="AG525" s="28"/>
      <c r="AH525" s="28"/>
      <c r="AI525" s="28"/>
      <c r="AJ525" s="28"/>
      <c r="AK525" s="28"/>
      <c r="AL525" s="28"/>
      <c r="AM525" s="28"/>
      <c r="AN525" s="28"/>
      <c r="AO525" s="28"/>
      <c r="AP525" s="28"/>
      <c r="AQ525" s="28"/>
      <c r="AR525" s="28"/>
      <c r="AS525" s="28"/>
    </row>
    <row r="526" spans="4:45" s="6" customFormat="1">
      <c r="D526" s="28"/>
      <c r="E526" s="28"/>
      <c r="F526" s="28"/>
      <c r="G526" s="28"/>
      <c r="H526" s="28"/>
      <c r="I526" s="28"/>
      <c r="J526" s="28"/>
      <c r="K526" s="28"/>
      <c r="L526" s="28"/>
      <c r="M526" s="28"/>
      <c r="N526" s="28"/>
      <c r="O526" s="28"/>
      <c r="P526" s="28"/>
      <c r="Q526" s="28"/>
      <c r="R526" s="28"/>
      <c r="S526" s="28"/>
      <c r="T526" s="28"/>
      <c r="U526" s="28"/>
      <c r="V526" s="28"/>
      <c r="W526" s="28"/>
      <c r="X526" s="28"/>
      <c r="Y526" s="28"/>
      <c r="Z526" s="28"/>
      <c r="AA526" s="28"/>
      <c r="AB526" s="28"/>
      <c r="AC526" s="28"/>
      <c r="AD526" s="28"/>
      <c r="AE526" s="28"/>
      <c r="AF526" s="28"/>
      <c r="AG526" s="28"/>
      <c r="AH526" s="28"/>
      <c r="AI526" s="28"/>
      <c r="AJ526" s="28"/>
      <c r="AK526" s="28"/>
      <c r="AL526" s="28"/>
      <c r="AM526" s="28"/>
      <c r="AN526" s="28"/>
      <c r="AO526" s="28"/>
      <c r="AP526" s="28"/>
      <c r="AQ526" s="28"/>
      <c r="AR526" s="28"/>
      <c r="AS526" s="28"/>
    </row>
    <row r="527" spans="4:45" s="6" customFormat="1">
      <c r="D527" s="28"/>
      <c r="E527" s="28"/>
      <c r="F527" s="28"/>
      <c r="G527" s="28"/>
      <c r="H527" s="28"/>
      <c r="I527" s="28"/>
      <c r="J527" s="28"/>
      <c r="K527" s="28"/>
      <c r="L527" s="28"/>
      <c r="M527" s="28"/>
      <c r="N527" s="28"/>
      <c r="O527" s="28"/>
      <c r="P527" s="28"/>
      <c r="Q527" s="28"/>
      <c r="R527" s="28"/>
      <c r="S527" s="28"/>
      <c r="T527" s="28"/>
      <c r="U527" s="28"/>
      <c r="V527" s="28"/>
      <c r="W527" s="28"/>
      <c r="X527" s="28"/>
      <c r="Y527" s="28"/>
      <c r="Z527" s="28"/>
      <c r="AA527" s="28"/>
      <c r="AB527" s="28"/>
      <c r="AC527" s="28"/>
      <c r="AD527" s="28"/>
      <c r="AE527" s="28"/>
      <c r="AF527" s="28"/>
      <c r="AG527" s="28"/>
      <c r="AH527" s="28"/>
      <c r="AI527" s="28"/>
      <c r="AJ527" s="28"/>
      <c r="AK527" s="28"/>
      <c r="AL527" s="28"/>
      <c r="AM527" s="28"/>
      <c r="AN527" s="28"/>
      <c r="AO527" s="28"/>
      <c r="AP527" s="28"/>
      <c r="AQ527" s="28"/>
      <c r="AR527" s="28"/>
      <c r="AS527" s="28"/>
    </row>
    <row r="528" spans="4:45" s="6" customFormat="1">
      <c r="D528" s="28"/>
      <c r="E528" s="28"/>
      <c r="F528" s="28"/>
      <c r="G528" s="28"/>
      <c r="H528" s="28"/>
      <c r="I528" s="28"/>
      <c r="J528" s="28"/>
      <c r="K528" s="28"/>
      <c r="L528" s="28"/>
      <c r="M528" s="28"/>
      <c r="N528" s="28"/>
      <c r="O528" s="28"/>
      <c r="P528" s="28"/>
      <c r="Q528" s="28"/>
      <c r="R528" s="28"/>
      <c r="S528" s="28"/>
      <c r="T528" s="28"/>
      <c r="U528" s="28"/>
      <c r="V528" s="28"/>
      <c r="W528" s="28"/>
      <c r="X528" s="28"/>
      <c r="Y528" s="28"/>
      <c r="Z528" s="28"/>
      <c r="AA528" s="28"/>
      <c r="AB528" s="28"/>
      <c r="AC528" s="28"/>
      <c r="AD528" s="28"/>
      <c r="AE528" s="28"/>
      <c r="AF528" s="28"/>
      <c r="AG528" s="28"/>
      <c r="AH528" s="28"/>
      <c r="AI528" s="28"/>
      <c r="AJ528" s="28"/>
      <c r="AK528" s="28"/>
      <c r="AL528" s="28"/>
      <c r="AM528" s="28"/>
      <c r="AN528" s="28"/>
      <c r="AO528" s="28"/>
      <c r="AP528" s="28"/>
      <c r="AQ528" s="28"/>
      <c r="AR528" s="28"/>
      <c r="AS528" s="28"/>
    </row>
    <row r="529" spans="4:45" s="6" customFormat="1">
      <c r="D529" s="28"/>
      <c r="E529" s="28"/>
      <c r="F529" s="28"/>
      <c r="G529" s="28"/>
      <c r="H529" s="28"/>
      <c r="I529" s="28"/>
      <c r="J529" s="28"/>
      <c r="K529" s="28"/>
      <c r="L529" s="28"/>
      <c r="M529" s="28"/>
      <c r="N529" s="28"/>
      <c r="O529" s="28"/>
      <c r="P529" s="28"/>
      <c r="Q529" s="28"/>
      <c r="R529" s="28"/>
      <c r="S529" s="28"/>
      <c r="T529" s="28"/>
      <c r="U529" s="28"/>
      <c r="V529" s="28"/>
      <c r="W529" s="28"/>
      <c r="X529" s="28"/>
      <c r="Y529" s="28"/>
      <c r="Z529" s="28"/>
      <c r="AA529" s="28"/>
      <c r="AB529" s="28"/>
      <c r="AC529" s="28"/>
      <c r="AD529" s="28"/>
      <c r="AE529" s="28"/>
      <c r="AF529" s="28"/>
      <c r="AG529" s="28"/>
      <c r="AH529" s="28"/>
      <c r="AI529" s="28"/>
      <c r="AJ529" s="28"/>
      <c r="AK529" s="28"/>
      <c r="AL529" s="28"/>
      <c r="AM529" s="28"/>
      <c r="AN529" s="28"/>
      <c r="AO529" s="28"/>
      <c r="AP529" s="28"/>
      <c r="AQ529" s="28"/>
      <c r="AR529" s="28"/>
      <c r="AS529" s="28"/>
    </row>
    <row r="530" spans="4:45" s="6" customFormat="1">
      <c r="D530" s="28"/>
      <c r="E530" s="28"/>
      <c r="F530" s="28"/>
      <c r="G530" s="28"/>
      <c r="H530" s="28"/>
      <c r="I530" s="28"/>
      <c r="J530" s="28"/>
      <c r="K530" s="28"/>
      <c r="L530" s="28"/>
      <c r="M530" s="28"/>
      <c r="N530" s="28"/>
      <c r="O530" s="28"/>
      <c r="P530" s="28"/>
      <c r="Q530" s="28"/>
      <c r="R530" s="28"/>
      <c r="S530" s="28"/>
      <c r="T530" s="28"/>
      <c r="U530" s="28"/>
      <c r="V530" s="28"/>
      <c r="W530" s="28"/>
      <c r="X530" s="28"/>
      <c r="Y530" s="28"/>
      <c r="Z530" s="28"/>
      <c r="AA530" s="28"/>
      <c r="AB530" s="28"/>
      <c r="AC530" s="28"/>
      <c r="AD530" s="28"/>
      <c r="AE530" s="28"/>
      <c r="AF530" s="28"/>
      <c r="AG530" s="28"/>
      <c r="AH530" s="28"/>
      <c r="AI530" s="28"/>
      <c r="AJ530" s="28"/>
      <c r="AK530" s="28"/>
      <c r="AL530" s="28"/>
      <c r="AM530" s="28"/>
      <c r="AN530" s="28"/>
      <c r="AO530" s="28"/>
      <c r="AP530" s="28"/>
      <c r="AQ530" s="28"/>
      <c r="AR530" s="28"/>
      <c r="AS530" s="28"/>
    </row>
    <row r="531" spans="4:45" s="6" customFormat="1">
      <c r="D531" s="28"/>
      <c r="E531" s="28"/>
      <c r="F531" s="28"/>
      <c r="G531" s="28"/>
      <c r="H531" s="28"/>
      <c r="I531" s="28"/>
      <c r="J531" s="28"/>
      <c r="K531" s="28"/>
      <c r="L531" s="28"/>
      <c r="M531" s="28"/>
      <c r="N531" s="28"/>
      <c r="O531" s="28"/>
      <c r="P531" s="28"/>
      <c r="Q531" s="28"/>
      <c r="R531" s="28"/>
      <c r="S531" s="28"/>
      <c r="T531" s="28"/>
      <c r="U531" s="28"/>
      <c r="V531" s="28"/>
      <c r="W531" s="28"/>
      <c r="X531" s="28"/>
      <c r="Y531" s="28"/>
      <c r="Z531" s="28"/>
      <c r="AA531" s="28"/>
      <c r="AB531" s="28"/>
      <c r="AC531" s="28"/>
      <c r="AD531" s="28"/>
      <c r="AE531" s="28"/>
      <c r="AF531" s="28"/>
      <c r="AG531" s="28"/>
      <c r="AH531" s="28"/>
      <c r="AI531" s="28"/>
      <c r="AJ531" s="28"/>
      <c r="AK531" s="28"/>
      <c r="AL531" s="28"/>
      <c r="AM531" s="28"/>
      <c r="AN531" s="28"/>
      <c r="AO531" s="28"/>
      <c r="AP531" s="28"/>
      <c r="AQ531" s="28"/>
      <c r="AR531" s="28"/>
      <c r="AS531" s="28"/>
    </row>
    <row r="532" spans="4:45" s="6" customFormat="1">
      <c r="D532" s="28"/>
      <c r="E532" s="28"/>
      <c r="F532" s="28"/>
      <c r="G532" s="28"/>
      <c r="H532" s="28"/>
      <c r="I532" s="28"/>
      <c r="J532" s="28"/>
      <c r="K532" s="28"/>
      <c r="L532" s="28"/>
      <c r="M532" s="28"/>
      <c r="N532" s="28"/>
      <c r="O532" s="28"/>
      <c r="P532" s="28"/>
      <c r="Q532" s="28"/>
      <c r="R532" s="28"/>
      <c r="S532" s="28"/>
      <c r="T532" s="28"/>
      <c r="U532" s="28"/>
      <c r="V532" s="28"/>
      <c r="W532" s="28"/>
      <c r="X532" s="28"/>
      <c r="Y532" s="28"/>
      <c r="Z532" s="28"/>
      <c r="AA532" s="28"/>
      <c r="AB532" s="28"/>
      <c r="AC532" s="28"/>
      <c r="AD532" s="28"/>
      <c r="AE532" s="28"/>
      <c r="AF532" s="28"/>
      <c r="AG532" s="28"/>
      <c r="AH532" s="28"/>
      <c r="AI532" s="28"/>
      <c r="AJ532" s="28"/>
      <c r="AK532" s="28"/>
      <c r="AL532" s="28"/>
      <c r="AM532" s="28"/>
      <c r="AN532" s="28"/>
      <c r="AO532" s="28"/>
      <c r="AP532" s="28"/>
      <c r="AQ532" s="28"/>
      <c r="AR532" s="28"/>
      <c r="AS532" s="28"/>
    </row>
    <row r="533" spans="4:45" s="6" customFormat="1">
      <c r="D533" s="28"/>
      <c r="E533" s="28"/>
      <c r="F533" s="28"/>
      <c r="G533" s="28"/>
      <c r="H533" s="28"/>
      <c r="I533" s="28"/>
      <c r="J533" s="28"/>
      <c r="K533" s="28"/>
      <c r="L533" s="28"/>
      <c r="M533" s="28"/>
      <c r="N533" s="28"/>
      <c r="O533" s="28"/>
      <c r="P533" s="28"/>
      <c r="Q533" s="28"/>
      <c r="R533" s="28"/>
      <c r="S533" s="28"/>
      <c r="T533" s="28"/>
      <c r="U533" s="28"/>
      <c r="V533" s="28"/>
      <c r="W533" s="28"/>
      <c r="X533" s="28"/>
      <c r="Y533" s="28"/>
      <c r="Z533" s="28"/>
      <c r="AA533" s="28"/>
      <c r="AB533" s="28"/>
      <c r="AC533" s="28"/>
      <c r="AD533" s="28"/>
      <c r="AE533" s="28"/>
      <c r="AF533" s="28"/>
      <c r="AG533" s="28"/>
      <c r="AH533" s="28"/>
      <c r="AI533" s="28"/>
      <c r="AJ533" s="28"/>
      <c r="AK533" s="28"/>
      <c r="AL533" s="28"/>
      <c r="AM533" s="28"/>
      <c r="AN533" s="28"/>
      <c r="AO533" s="28"/>
      <c r="AP533" s="28"/>
      <c r="AQ533" s="28"/>
      <c r="AR533" s="28"/>
      <c r="AS533" s="28"/>
    </row>
    <row r="534" spans="4:45" s="6" customFormat="1">
      <c r="D534" s="28"/>
      <c r="E534" s="28"/>
      <c r="F534" s="28"/>
      <c r="G534" s="28"/>
      <c r="H534" s="28"/>
      <c r="I534" s="28"/>
      <c r="J534" s="28"/>
      <c r="K534" s="28"/>
      <c r="L534" s="28"/>
      <c r="M534" s="28"/>
      <c r="N534" s="28"/>
      <c r="O534" s="28"/>
      <c r="P534" s="28"/>
      <c r="Q534" s="28"/>
      <c r="R534" s="28"/>
      <c r="S534" s="28"/>
      <c r="T534" s="28"/>
      <c r="U534" s="28"/>
      <c r="V534" s="28"/>
      <c r="W534" s="28"/>
      <c r="X534" s="28"/>
      <c r="Y534" s="28"/>
      <c r="Z534" s="28"/>
      <c r="AA534" s="28"/>
      <c r="AB534" s="28"/>
      <c r="AC534" s="28"/>
      <c r="AD534" s="28"/>
      <c r="AE534" s="28"/>
      <c r="AF534" s="28"/>
      <c r="AG534" s="28"/>
      <c r="AH534" s="28"/>
      <c r="AI534" s="28"/>
      <c r="AJ534" s="28"/>
      <c r="AK534" s="28"/>
      <c r="AL534" s="28"/>
      <c r="AM534" s="28"/>
      <c r="AN534" s="28"/>
      <c r="AO534" s="28"/>
      <c r="AP534" s="28"/>
      <c r="AQ534" s="28"/>
      <c r="AR534" s="28"/>
      <c r="AS534" s="28"/>
    </row>
    <row r="535" spans="4:45" s="6" customFormat="1">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c r="AB535" s="28"/>
      <c r="AC535" s="28"/>
      <c r="AD535" s="28"/>
      <c r="AE535" s="28"/>
      <c r="AF535" s="28"/>
      <c r="AG535" s="28"/>
      <c r="AH535" s="28"/>
      <c r="AI535" s="28"/>
      <c r="AJ535" s="28"/>
      <c r="AK535" s="28"/>
      <c r="AL535" s="28"/>
      <c r="AM535" s="28"/>
      <c r="AN535" s="28"/>
      <c r="AO535" s="28"/>
      <c r="AP535" s="28"/>
      <c r="AQ535" s="28"/>
      <c r="AR535" s="28"/>
      <c r="AS535" s="28"/>
    </row>
    <row r="536" spans="4:45" s="6" customFormat="1">
      <c r="D536" s="28"/>
      <c r="E536" s="28"/>
      <c r="F536" s="28"/>
      <c r="G536" s="28"/>
      <c r="H536" s="28"/>
      <c r="I536" s="28"/>
      <c r="J536" s="28"/>
      <c r="K536" s="28"/>
      <c r="L536" s="28"/>
      <c r="M536" s="28"/>
      <c r="N536" s="28"/>
      <c r="O536" s="28"/>
      <c r="P536" s="28"/>
      <c r="Q536" s="28"/>
      <c r="R536" s="28"/>
      <c r="S536" s="28"/>
      <c r="T536" s="28"/>
      <c r="U536" s="28"/>
      <c r="V536" s="28"/>
      <c r="W536" s="28"/>
      <c r="X536" s="28"/>
      <c r="Y536" s="28"/>
      <c r="Z536" s="28"/>
      <c r="AA536" s="28"/>
      <c r="AB536" s="28"/>
      <c r="AC536" s="28"/>
      <c r="AD536" s="28"/>
      <c r="AE536" s="28"/>
      <c r="AF536" s="28"/>
      <c r="AG536" s="28"/>
      <c r="AH536" s="28"/>
      <c r="AI536" s="28"/>
      <c r="AJ536" s="28"/>
      <c r="AK536" s="28"/>
      <c r="AL536" s="28"/>
      <c r="AM536" s="28"/>
      <c r="AN536" s="28"/>
      <c r="AO536" s="28"/>
      <c r="AP536" s="28"/>
      <c r="AQ536" s="28"/>
      <c r="AR536" s="28"/>
      <c r="AS536" s="28"/>
    </row>
    <row r="537" spans="4:45" s="6" customFormat="1">
      <c r="D537" s="28"/>
      <c r="E537" s="28"/>
      <c r="F537" s="28"/>
      <c r="G537" s="28"/>
      <c r="H537" s="28"/>
      <c r="I537" s="28"/>
      <c r="J537" s="28"/>
      <c r="K537" s="28"/>
      <c r="L537" s="28"/>
      <c r="M537" s="28"/>
      <c r="N537" s="28"/>
      <c r="O537" s="28"/>
      <c r="P537" s="28"/>
      <c r="Q537" s="28"/>
      <c r="R537" s="28"/>
      <c r="S537" s="28"/>
      <c r="T537" s="28"/>
      <c r="U537" s="28"/>
      <c r="V537" s="28"/>
      <c r="W537" s="28"/>
      <c r="X537" s="28"/>
      <c r="Y537" s="28"/>
      <c r="Z537" s="28"/>
      <c r="AA537" s="28"/>
      <c r="AB537" s="28"/>
      <c r="AC537" s="28"/>
      <c r="AD537" s="28"/>
      <c r="AE537" s="28"/>
      <c r="AF537" s="28"/>
      <c r="AG537" s="28"/>
      <c r="AH537" s="28"/>
      <c r="AI537" s="28"/>
      <c r="AJ537" s="28"/>
      <c r="AK537" s="28"/>
      <c r="AL537" s="28"/>
      <c r="AM537" s="28"/>
      <c r="AN537" s="28"/>
      <c r="AO537" s="28"/>
      <c r="AP537" s="28"/>
      <c r="AQ537" s="28"/>
      <c r="AR537" s="28"/>
      <c r="AS537" s="28"/>
    </row>
    <row r="538" spans="4:45" s="6" customFormat="1">
      <c r="D538" s="28"/>
      <c r="E538" s="28"/>
      <c r="F538" s="28"/>
      <c r="G538" s="28"/>
      <c r="H538" s="28"/>
      <c r="I538" s="28"/>
      <c r="J538" s="28"/>
      <c r="K538" s="28"/>
      <c r="L538" s="28"/>
      <c r="M538" s="28"/>
      <c r="N538" s="28"/>
      <c r="O538" s="28"/>
      <c r="P538" s="28"/>
      <c r="Q538" s="28"/>
      <c r="R538" s="28"/>
      <c r="S538" s="28"/>
      <c r="T538" s="28"/>
      <c r="U538" s="28"/>
      <c r="V538" s="28"/>
      <c r="W538" s="28"/>
      <c r="X538" s="28"/>
      <c r="Y538" s="28"/>
      <c r="Z538" s="28"/>
      <c r="AA538" s="28"/>
      <c r="AB538" s="28"/>
      <c r="AC538" s="28"/>
      <c r="AD538" s="28"/>
      <c r="AE538" s="28"/>
      <c r="AF538" s="28"/>
      <c r="AG538" s="28"/>
      <c r="AH538" s="28"/>
      <c r="AI538" s="28"/>
      <c r="AJ538" s="28"/>
      <c r="AK538" s="28"/>
      <c r="AL538" s="28"/>
      <c r="AM538" s="28"/>
      <c r="AN538" s="28"/>
      <c r="AO538" s="28"/>
      <c r="AP538" s="28"/>
      <c r="AQ538" s="28"/>
      <c r="AR538" s="28"/>
      <c r="AS538" s="28"/>
    </row>
    <row r="539" spans="4:45" s="6" customFormat="1">
      <c r="D539" s="28"/>
      <c r="E539" s="28"/>
      <c r="F539" s="28"/>
      <c r="G539" s="28"/>
      <c r="H539" s="28"/>
      <c r="I539" s="28"/>
      <c r="J539" s="28"/>
      <c r="K539" s="28"/>
      <c r="L539" s="28"/>
      <c r="M539" s="28"/>
      <c r="N539" s="28"/>
      <c r="O539" s="28"/>
      <c r="P539" s="28"/>
      <c r="Q539" s="28"/>
      <c r="R539" s="28"/>
      <c r="S539" s="28"/>
      <c r="T539" s="28"/>
      <c r="U539" s="28"/>
      <c r="V539" s="28"/>
      <c r="W539" s="28"/>
      <c r="X539" s="28"/>
      <c r="Y539" s="28"/>
      <c r="Z539" s="28"/>
      <c r="AA539" s="28"/>
      <c r="AB539" s="28"/>
      <c r="AC539" s="28"/>
      <c r="AD539" s="28"/>
      <c r="AE539" s="28"/>
      <c r="AF539" s="28"/>
      <c r="AG539" s="28"/>
      <c r="AH539" s="28"/>
      <c r="AI539" s="28"/>
      <c r="AJ539" s="28"/>
      <c r="AK539" s="28"/>
      <c r="AL539" s="28"/>
      <c r="AM539" s="28"/>
      <c r="AN539" s="28"/>
      <c r="AO539" s="28"/>
      <c r="AP539" s="28"/>
      <c r="AQ539" s="28"/>
      <c r="AR539" s="28"/>
      <c r="AS539" s="28"/>
    </row>
    <row r="540" spans="4:45" s="6" customFormat="1">
      <c r="D540" s="28"/>
      <c r="E540" s="28"/>
      <c r="F540" s="28"/>
      <c r="G540" s="28"/>
      <c r="H540" s="28"/>
      <c r="I540" s="28"/>
      <c r="J540" s="28"/>
      <c r="K540" s="28"/>
      <c r="L540" s="28"/>
      <c r="M540" s="28"/>
      <c r="N540" s="28"/>
      <c r="O540" s="28"/>
      <c r="P540" s="28"/>
      <c r="Q540" s="28"/>
      <c r="R540" s="28"/>
      <c r="S540" s="28"/>
      <c r="T540" s="28"/>
      <c r="U540" s="28"/>
      <c r="V540" s="28"/>
      <c r="W540" s="28"/>
      <c r="X540" s="28"/>
      <c r="Y540" s="28"/>
      <c r="Z540" s="28"/>
      <c r="AA540" s="28"/>
      <c r="AB540" s="28"/>
      <c r="AC540" s="28"/>
      <c r="AD540" s="28"/>
      <c r="AE540" s="28"/>
      <c r="AF540" s="28"/>
      <c r="AG540" s="28"/>
      <c r="AH540" s="28"/>
      <c r="AI540" s="28"/>
      <c r="AJ540" s="28"/>
      <c r="AK540" s="28"/>
      <c r="AL540" s="28"/>
      <c r="AM540" s="28"/>
      <c r="AN540" s="28"/>
      <c r="AO540" s="28"/>
      <c r="AP540" s="28"/>
      <c r="AQ540" s="28"/>
      <c r="AR540" s="28"/>
      <c r="AS540" s="28"/>
    </row>
    <row r="541" spans="4:45" s="6" customFormat="1">
      <c r="D541" s="28"/>
      <c r="E541" s="28"/>
      <c r="F541" s="28"/>
      <c r="G541" s="28"/>
      <c r="H541" s="28"/>
      <c r="I541" s="28"/>
      <c r="J541" s="28"/>
      <c r="K541" s="28"/>
      <c r="L541" s="28"/>
      <c r="M541" s="28"/>
      <c r="N541" s="28"/>
      <c r="O541" s="28"/>
      <c r="P541" s="28"/>
      <c r="Q541" s="28"/>
      <c r="R541" s="28"/>
      <c r="S541" s="28"/>
      <c r="T541" s="28"/>
      <c r="U541" s="28"/>
      <c r="V541" s="28"/>
      <c r="W541" s="28"/>
      <c r="X541" s="28"/>
      <c r="Y541" s="28"/>
      <c r="Z541" s="28"/>
      <c r="AA541" s="28"/>
      <c r="AB541" s="28"/>
      <c r="AC541" s="28"/>
      <c r="AD541" s="28"/>
      <c r="AE541" s="28"/>
      <c r="AF541" s="28"/>
      <c r="AG541" s="28"/>
      <c r="AH541" s="28"/>
      <c r="AI541" s="28"/>
      <c r="AJ541" s="28"/>
      <c r="AK541" s="28"/>
      <c r="AL541" s="28"/>
      <c r="AM541" s="28"/>
      <c r="AN541" s="28"/>
      <c r="AO541" s="28"/>
      <c r="AP541" s="28"/>
      <c r="AQ541" s="28"/>
      <c r="AR541" s="28"/>
      <c r="AS541" s="28"/>
    </row>
    <row r="542" spans="4:45" s="6" customFormat="1">
      <c r="D542" s="28"/>
      <c r="E542" s="28"/>
      <c r="F542" s="28"/>
      <c r="G542" s="28"/>
      <c r="H542" s="28"/>
      <c r="I542" s="28"/>
      <c r="J542" s="28"/>
      <c r="K542" s="28"/>
      <c r="L542" s="28"/>
      <c r="M542" s="28"/>
      <c r="N542" s="28"/>
      <c r="O542" s="28"/>
      <c r="P542" s="28"/>
      <c r="Q542" s="28"/>
      <c r="R542" s="28"/>
      <c r="S542" s="28"/>
      <c r="T542" s="28"/>
      <c r="U542" s="28"/>
      <c r="V542" s="28"/>
      <c r="W542" s="28"/>
      <c r="X542" s="28"/>
      <c r="Y542" s="28"/>
      <c r="Z542" s="28"/>
      <c r="AA542" s="28"/>
      <c r="AB542" s="28"/>
      <c r="AC542" s="28"/>
      <c r="AD542" s="28"/>
      <c r="AE542" s="28"/>
      <c r="AF542" s="28"/>
      <c r="AG542" s="28"/>
      <c r="AH542" s="28"/>
      <c r="AI542" s="28"/>
      <c r="AJ542" s="28"/>
      <c r="AK542" s="28"/>
      <c r="AL542" s="28"/>
      <c r="AM542" s="28"/>
      <c r="AN542" s="28"/>
      <c r="AO542" s="28"/>
      <c r="AP542" s="28"/>
      <c r="AQ542" s="28"/>
      <c r="AR542" s="28"/>
      <c r="AS542" s="28"/>
    </row>
    <row r="543" spans="4:45" s="6" customFormat="1">
      <c r="D543" s="28"/>
      <c r="E543" s="28"/>
      <c r="F543" s="28"/>
      <c r="G543" s="28"/>
      <c r="H543" s="28"/>
      <c r="I543" s="28"/>
      <c r="J543" s="28"/>
      <c r="K543" s="28"/>
      <c r="L543" s="28"/>
      <c r="M543" s="28"/>
      <c r="N543" s="28"/>
      <c r="O543" s="28"/>
      <c r="P543" s="28"/>
      <c r="Q543" s="28"/>
      <c r="R543" s="28"/>
      <c r="S543" s="28"/>
      <c r="T543" s="28"/>
      <c r="U543" s="28"/>
      <c r="V543" s="28"/>
      <c r="W543" s="28"/>
      <c r="X543" s="28"/>
      <c r="Y543" s="28"/>
      <c r="Z543" s="28"/>
      <c r="AA543" s="28"/>
      <c r="AB543" s="28"/>
      <c r="AC543" s="28"/>
      <c r="AD543" s="28"/>
      <c r="AE543" s="28"/>
      <c r="AF543" s="28"/>
      <c r="AG543" s="28"/>
      <c r="AH543" s="28"/>
      <c r="AI543" s="28"/>
      <c r="AJ543" s="28"/>
      <c r="AK543" s="28"/>
      <c r="AL543" s="28"/>
      <c r="AM543" s="28"/>
      <c r="AN543" s="28"/>
      <c r="AO543" s="28"/>
      <c r="AP543" s="28"/>
      <c r="AQ543" s="28"/>
      <c r="AR543" s="28"/>
      <c r="AS543" s="28"/>
    </row>
    <row r="544" spans="4:45" s="6" customFormat="1">
      <c r="D544" s="28"/>
      <c r="E544" s="28"/>
      <c r="F544" s="28"/>
      <c r="G544" s="28"/>
      <c r="H544" s="28"/>
      <c r="I544" s="28"/>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c r="AG544" s="28"/>
      <c r="AH544" s="28"/>
      <c r="AI544" s="28"/>
      <c r="AJ544" s="28"/>
      <c r="AK544" s="28"/>
      <c r="AL544" s="28"/>
      <c r="AM544" s="28"/>
      <c r="AN544" s="28"/>
      <c r="AO544" s="28"/>
      <c r="AP544" s="28"/>
      <c r="AQ544" s="28"/>
      <c r="AR544" s="28"/>
      <c r="AS544" s="28"/>
    </row>
    <row r="545" spans="4:45" s="6" customFormat="1">
      <c r="D545" s="28"/>
      <c r="E545" s="28"/>
      <c r="F545" s="28"/>
      <c r="G545" s="28"/>
      <c r="H545" s="28"/>
      <c r="I545" s="28"/>
      <c r="J545" s="28"/>
      <c r="K545" s="28"/>
      <c r="L545" s="28"/>
      <c r="M545" s="28"/>
      <c r="N545" s="28"/>
      <c r="O545" s="28"/>
      <c r="P545" s="28"/>
      <c r="Q545" s="28"/>
      <c r="R545" s="28"/>
      <c r="S545" s="28"/>
      <c r="T545" s="28"/>
      <c r="U545" s="28"/>
      <c r="V545" s="28"/>
      <c r="W545" s="28"/>
      <c r="X545" s="28"/>
      <c r="Y545" s="28"/>
      <c r="Z545" s="28"/>
      <c r="AA545" s="28"/>
      <c r="AB545" s="28"/>
      <c r="AC545" s="28"/>
      <c r="AD545" s="28"/>
      <c r="AE545" s="28"/>
      <c r="AF545" s="28"/>
      <c r="AG545" s="28"/>
      <c r="AH545" s="28"/>
      <c r="AI545" s="28"/>
      <c r="AJ545" s="28"/>
      <c r="AK545" s="28"/>
      <c r="AL545" s="28"/>
      <c r="AM545" s="28"/>
      <c r="AN545" s="28"/>
      <c r="AO545" s="28"/>
      <c r="AP545" s="28"/>
      <c r="AQ545" s="28"/>
      <c r="AR545" s="28"/>
      <c r="AS545" s="28"/>
    </row>
    <row r="546" spans="4:45" s="6" customFormat="1">
      <c r="D546" s="28"/>
      <c r="E546" s="28"/>
      <c r="F546" s="28"/>
      <c r="G546" s="28"/>
      <c r="H546" s="28"/>
      <c r="I546" s="28"/>
      <c r="J546" s="28"/>
      <c r="K546" s="28"/>
      <c r="L546" s="28"/>
      <c r="M546" s="28"/>
      <c r="N546" s="28"/>
      <c r="O546" s="28"/>
      <c r="P546" s="28"/>
      <c r="Q546" s="28"/>
      <c r="R546" s="28"/>
      <c r="S546" s="28"/>
      <c r="T546" s="28"/>
      <c r="U546" s="28"/>
      <c r="V546" s="28"/>
      <c r="W546" s="28"/>
      <c r="X546" s="28"/>
      <c r="Y546" s="28"/>
      <c r="Z546" s="28"/>
      <c r="AA546" s="28"/>
      <c r="AB546" s="28"/>
      <c r="AC546" s="28"/>
      <c r="AD546" s="28"/>
      <c r="AE546" s="28"/>
      <c r="AF546" s="28"/>
      <c r="AG546" s="28"/>
      <c r="AH546" s="28"/>
      <c r="AI546" s="28"/>
      <c r="AJ546" s="28"/>
      <c r="AK546" s="28"/>
      <c r="AL546" s="28"/>
      <c r="AM546" s="28"/>
      <c r="AN546" s="28"/>
      <c r="AO546" s="28"/>
      <c r="AP546" s="28"/>
      <c r="AQ546" s="28"/>
      <c r="AR546" s="28"/>
      <c r="AS546" s="28"/>
    </row>
    <row r="547" spans="4:45" s="6" customFormat="1">
      <c r="D547" s="28"/>
      <c r="E547" s="28"/>
      <c r="F547" s="28"/>
      <c r="G547" s="28"/>
      <c r="H547" s="28"/>
      <c r="I547" s="28"/>
      <c r="J547" s="28"/>
      <c r="K547" s="28"/>
      <c r="L547" s="28"/>
      <c r="M547" s="28"/>
      <c r="N547" s="28"/>
      <c r="O547" s="28"/>
      <c r="P547" s="28"/>
      <c r="Q547" s="28"/>
      <c r="R547" s="28"/>
      <c r="S547" s="28"/>
      <c r="T547" s="28"/>
      <c r="U547" s="28"/>
      <c r="V547" s="28"/>
      <c r="W547" s="28"/>
      <c r="X547" s="28"/>
      <c r="Y547" s="28"/>
      <c r="Z547" s="28"/>
      <c r="AA547" s="28"/>
      <c r="AB547" s="28"/>
      <c r="AC547" s="28"/>
      <c r="AD547" s="28"/>
      <c r="AE547" s="28"/>
      <c r="AF547" s="28"/>
      <c r="AG547" s="28"/>
      <c r="AH547" s="28"/>
      <c r="AI547" s="28"/>
      <c r="AJ547" s="28"/>
      <c r="AK547" s="28"/>
      <c r="AL547" s="28"/>
      <c r="AM547" s="28"/>
      <c r="AN547" s="28"/>
      <c r="AO547" s="28"/>
      <c r="AP547" s="28"/>
      <c r="AQ547" s="28"/>
      <c r="AR547" s="28"/>
      <c r="AS547" s="28"/>
    </row>
    <row r="548" spans="4:45" s="6" customFormat="1">
      <c r="D548" s="28"/>
      <c r="E548" s="28"/>
      <c r="F548" s="28"/>
      <c r="G548" s="28"/>
      <c r="H548" s="28"/>
      <c r="I548" s="28"/>
      <c r="J548" s="28"/>
      <c r="K548" s="28"/>
      <c r="L548" s="28"/>
      <c r="M548" s="28"/>
      <c r="N548" s="28"/>
      <c r="O548" s="28"/>
      <c r="P548" s="28"/>
      <c r="Q548" s="28"/>
      <c r="R548" s="28"/>
      <c r="S548" s="28"/>
      <c r="T548" s="28"/>
      <c r="U548" s="28"/>
      <c r="V548" s="28"/>
      <c r="W548" s="28"/>
      <c r="X548" s="28"/>
      <c r="Y548" s="28"/>
      <c r="Z548" s="28"/>
      <c r="AA548" s="28"/>
      <c r="AB548" s="28"/>
      <c r="AC548" s="28"/>
      <c r="AD548" s="28"/>
      <c r="AE548" s="28"/>
      <c r="AF548" s="28"/>
      <c r="AG548" s="28"/>
      <c r="AH548" s="28"/>
      <c r="AI548" s="28"/>
      <c r="AJ548" s="28"/>
      <c r="AK548" s="28"/>
      <c r="AL548" s="28"/>
      <c r="AM548" s="28"/>
      <c r="AN548" s="28"/>
      <c r="AO548" s="28"/>
      <c r="AP548" s="28"/>
      <c r="AQ548" s="28"/>
      <c r="AR548" s="28"/>
      <c r="AS548" s="28"/>
    </row>
    <row r="549" spans="4:45" s="6" customFormat="1">
      <c r="D549" s="28"/>
      <c r="E549" s="28"/>
      <c r="F549" s="28"/>
      <c r="G549" s="28"/>
      <c r="H549" s="28"/>
      <c r="I549" s="28"/>
      <c r="J549" s="28"/>
      <c r="K549" s="28"/>
      <c r="L549" s="28"/>
      <c r="M549" s="28"/>
      <c r="N549" s="28"/>
      <c r="O549" s="28"/>
      <c r="P549" s="28"/>
      <c r="Q549" s="28"/>
      <c r="R549" s="28"/>
      <c r="S549" s="28"/>
      <c r="T549" s="28"/>
      <c r="U549" s="28"/>
      <c r="V549" s="28"/>
      <c r="W549" s="28"/>
      <c r="X549" s="28"/>
      <c r="Y549" s="28"/>
      <c r="Z549" s="28"/>
      <c r="AA549" s="28"/>
      <c r="AB549" s="28"/>
      <c r="AC549" s="28"/>
      <c r="AD549" s="28"/>
      <c r="AE549" s="28"/>
      <c r="AF549" s="28"/>
      <c r="AG549" s="28"/>
      <c r="AH549" s="28"/>
      <c r="AI549" s="28"/>
      <c r="AJ549" s="28"/>
      <c r="AK549" s="28"/>
      <c r="AL549" s="28"/>
      <c r="AM549" s="28"/>
      <c r="AN549" s="28"/>
      <c r="AO549" s="28"/>
      <c r="AP549" s="28"/>
      <c r="AQ549" s="28"/>
      <c r="AR549" s="28"/>
      <c r="AS549" s="28"/>
    </row>
    <row r="550" spans="4:45" s="6" customFormat="1">
      <c r="D550" s="28"/>
      <c r="E550" s="28"/>
      <c r="F550" s="28"/>
      <c r="G550" s="28"/>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c r="AH550" s="28"/>
      <c r="AI550" s="28"/>
      <c r="AJ550" s="28"/>
      <c r="AK550" s="28"/>
      <c r="AL550" s="28"/>
      <c r="AM550" s="28"/>
      <c r="AN550" s="28"/>
      <c r="AO550" s="28"/>
      <c r="AP550" s="28"/>
      <c r="AQ550" s="28"/>
      <c r="AR550" s="28"/>
      <c r="AS550" s="28"/>
    </row>
    <row r="551" spans="4:45" s="6" customFormat="1">
      <c r="D551" s="28"/>
      <c r="E551" s="28"/>
      <c r="F551" s="28"/>
      <c r="G551" s="28"/>
      <c r="H551" s="28"/>
      <c r="I551" s="28"/>
      <c r="J551" s="28"/>
      <c r="K551" s="28"/>
      <c r="L551" s="28"/>
      <c r="M551" s="28"/>
      <c r="N551" s="28"/>
      <c r="O551" s="28"/>
      <c r="P551" s="28"/>
      <c r="Q551" s="28"/>
      <c r="R551" s="28"/>
      <c r="S551" s="28"/>
      <c r="T551" s="28"/>
      <c r="U551" s="28"/>
      <c r="V551" s="28"/>
      <c r="W551" s="28"/>
      <c r="X551" s="28"/>
      <c r="Y551" s="28"/>
      <c r="Z551" s="28"/>
      <c r="AA551" s="28"/>
      <c r="AB551" s="28"/>
      <c r="AC551" s="28"/>
      <c r="AD551" s="28"/>
      <c r="AE551" s="28"/>
      <c r="AF551" s="28"/>
      <c r="AG551" s="28"/>
      <c r="AH551" s="28"/>
      <c r="AI551" s="28"/>
      <c r="AJ551" s="28"/>
      <c r="AK551" s="28"/>
      <c r="AL551" s="28"/>
      <c r="AM551" s="28"/>
      <c r="AN551" s="28"/>
      <c r="AO551" s="28"/>
      <c r="AP551" s="28"/>
      <c r="AQ551" s="28"/>
      <c r="AR551" s="28"/>
      <c r="AS551" s="28"/>
    </row>
    <row r="552" spans="4:45" s="6" customFormat="1">
      <c r="D552" s="28"/>
      <c r="E552" s="28"/>
      <c r="F552" s="28"/>
      <c r="G552" s="28"/>
      <c r="H552" s="28"/>
      <c r="I552" s="28"/>
      <c r="J552" s="28"/>
      <c r="K552" s="28"/>
      <c r="L552" s="28"/>
      <c r="M552" s="28"/>
      <c r="N552" s="28"/>
      <c r="O552" s="28"/>
      <c r="P552" s="28"/>
      <c r="Q552" s="28"/>
      <c r="R552" s="28"/>
      <c r="S552" s="28"/>
      <c r="T552" s="28"/>
      <c r="U552" s="28"/>
      <c r="V552" s="28"/>
      <c r="W552" s="28"/>
      <c r="X552" s="28"/>
      <c r="Y552" s="28"/>
      <c r="Z552" s="28"/>
      <c r="AA552" s="28"/>
      <c r="AB552" s="28"/>
      <c r="AC552" s="28"/>
      <c r="AD552" s="28"/>
      <c r="AE552" s="28"/>
      <c r="AF552" s="28"/>
      <c r="AG552" s="28"/>
      <c r="AH552" s="28"/>
      <c r="AI552" s="28"/>
      <c r="AJ552" s="28"/>
      <c r="AK552" s="28"/>
      <c r="AL552" s="28"/>
      <c r="AM552" s="28"/>
      <c r="AN552" s="28"/>
      <c r="AO552" s="28"/>
      <c r="AP552" s="28"/>
      <c r="AQ552" s="28"/>
      <c r="AR552" s="28"/>
      <c r="AS552" s="28"/>
    </row>
    <row r="553" spans="4:45" s="6" customFormat="1">
      <c r="D553" s="28"/>
      <c r="E553" s="28"/>
      <c r="F553" s="28"/>
      <c r="G553" s="28"/>
      <c r="H553" s="28"/>
      <c r="I553" s="28"/>
      <c r="J553" s="28"/>
      <c r="K553" s="28"/>
      <c r="L553" s="28"/>
      <c r="M553" s="28"/>
      <c r="N553" s="28"/>
      <c r="O553" s="28"/>
      <c r="P553" s="28"/>
      <c r="Q553" s="28"/>
      <c r="R553" s="28"/>
      <c r="S553" s="28"/>
      <c r="T553" s="28"/>
      <c r="U553" s="28"/>
      <c r="V553" s="28"/>
      <c r="W553" s="28"/>
      <c r="X553" s="28"/>
      <c r="Y553" s="28"/>
      <c r="Z553" s="28"/>
      <c r="AA553" s="28"/>
      <c r="AB553" s="28"/>
      <c r="AC553" s="28"/>
      <c r="AD553" s="28"/>
      <c r="AE553" s="28"/>
      <c r="AF553" s="28"/>
      <c r="AG553" s="28"/>
      <c r="AH553" s="28"/>
      <c r="AI553" s="28"/>
      <c r="AJ553" s="28"/>
      <c r="AK553" s="28"/>
      <c r="AL553" s="28"/>
      <c r="AM553" s="28"/>
      <c r="AN553" s="28"/>
      <c r="AO553" s="28"/>
      <c r="AP553" s="28"/>
      <c r="AQ553" s="28"/>
      <c r="AR553" s="28"/>
      <c r="AS553" s="28"/>
    </row>
    <row r="554" spans="4:45" s="6" customFormat="1">
      <c r="D554" s="28"/>
      <c r="E554" s="28"/>
      <c r="F554" s="28"/>
      <c r="G554" s="28"/>
      <c r="H554" s="28"/>
      <c r="I554" s="28"/>
      <c r="J554" s="28"/>
      <c r="K554" s="28"/>
      <c r="L554" s="28"/>
      <c r="M554" s="28"/>
      <c r="N554" s="28"/>
      <c r="O554" s="28"/>
      <c r="P554" s="28"/>
      <c r="Q554" s="28"/>
      <c r="R554" s="28"/>
      <c r="S554" s="28"/>
      <c r="T554" s="28"/>
      <c r="U554" s="28"/>
      <c r="V554" s="28"/>
      <c r="W554" s="28"/>
      <c r="X554" s="28"/>
      <c r="Y554" s="28"/>
      <c r="Z554" s="28"/>
      <c r="AA554" s="28"/>
      <c r="AB554" s="28"/>
      <c r="AC554" s="28"/>
      <c r="AD554" s="28"/>
      <c r="AE554" s="28"/>
      <c r="AF554" s="28"/>
      <c r="AG554" s="28"/>
      <c r="AH554" s="28"/>
      <c r="AI554" s="28"/>
      <c r="AJ554" s="28"/>
      <c r="AK554" s="28"/>
      <c r="AL554" s="28"/>
      <c r="AM554" s="28"/>
      <c r="AN554" s="28"/>
      <c r="AO554" s="28"/>
      <c r="AP554" s="28"/>
      <c r="AQ554" s="28"/>
      <c r="AR554" s="28"/>
      <c r="AS554" s="28"/>
    </row>
    <row r="555" spans="4:45" s="6" customFormat="1">
      <c r="D555" s="28"/>
      <c r="E555" s="28"/>
      <c r="F555" s="28"/>
      <c r="G555" s="28"/>
      <c r="H555" s="28"/>
      <c r="I555" s="28"/>
      <c r="J555" s="28"/>
      <c r="K555" s="28"/>
      <c r="L555" s="28"/>
      <c r="M555" s="28"/>
      <c r="N555" s="28"/>
      <c r="O555" s="28"/>
      <c r="P555" s="28"/>
      <c r="Q555" s="28"/>
      <c r="R555" s="28"/>
      <c r="S555" s="28"/>
      <c r="T555" s="28"/>
      <c r="U555" s="28"/>
      <c r="V555" s="28"/>
      <c r="W555" s="28"/>
      <c r="X555" s="28"/>
      <c r="Y555" s="28"/>
      <c r="Z555" s="28"/>
      <c r="AA555" s="28"/>
      <c r="AB555" s="28"/>
      <c r="AC555" s="28"/>
      <c r="AD555" s="28"/>
      <c r="AE555" s="28"/>
      <c r="AF555" s="28"/>
      <c r="AG555" s="28"/>
      <c r="AH555" s="28"/>
      <c r="AI555" s="28"/>
      <c r="AJ555" s="28"/>
      <c r="AK555" s="28"/>
      <c r="AL555" s="28"/>
      <c r="AM555" s="28"/>
      <c r="AN555" s="28"/>
      <c r="AO555" s="28"/>
      <c r="AP555" s="28"/>
      <c r="AQ555" s="28"/>
      <c r="AR555" s="28"/>
      <c r="AS555" s="28"/>
    </row>
  </sheetData>
  <mergeCells count="18">
    <mergeCell ref="AS4:AS6"/>
    <mergeCell ref="E4:AI4"/>
    <mergeCell ref="AJ4:AJ6"/>
    <mergeCell ref="AK4:AK6"/>
    <mergeCell ref="AL4:AL6"/>
    <mergeCell ref="AM4:AM6"/>
    <mergeCell ref="AN4:AN6"/>
    <mergeCell ref="AO4:AO6"/>
    <mergeCell ref="AP4:AP6"/>
    <mergeCell ref="AQ4:AQ6"/>
    <mergeCell ref="AR4:AR6"/>
    <mergeCell ref="A1:D1"/>
    <mergeCell ref="A2:D2"/>
    <mergeCell ref="A3:B3"/>
    <mergeCell ref="A4:A6"/>
    <mergeCell ref="B4:B6"/>
    <mergeCell ref="C4:C6"/>
    <mergeCell ref="D5:D6"/>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5:N52"/>
  <sheetViews>
    <sheetView zoomScale="70" zoomScaleNormal="70" workbookViewId="0">
      <selection activeCell="F17" sqref="F17:N18"/>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163</v>
      </c>
      <c r="B15" s="80"/>
      <c r="C15" s="80"/>
      <c r="D15" s="80"/>
      <c r="E15" s="80"/>
      <c r="F15" s="80"/>
      <c r="G15" s="80"/>
      <c r="H15" s="80"/>
      <c r="I15" s="81"/>
    </row>
    <row r="17" spans="1:14">
      <c r="A17" s="82" t="s">
        <v>164</v>
      </c>
      <c r="B17" s="82"/>
      <c r="C17" s="83" t="s">
        <v>329</v>
      </c>
      <c r="F17" s="84" t="s">
        <v>166</v>
      </c>
      <c r="G17" s="84"/>
      <c r="H17" s="84"/>
      <c r="I17" s="84"/>
      <c r="J17" s="84"/>
      <c r="K17" s="84"/>
      <c r="L17" s="84"/>
      <c r="M17" s="84"/>
      <c r="N17" s="84"/>
    </row>
    <row r="18" spans="1:14">
      <c r="A18" s="82" t="s">
        <v>167</v>
      </c>
      <c r="B18" s="82"/>
      <c r="C18" s="83" t="s">
        <v>330</v>
      </c>
      <c r="F18" s="84"/>
      <c r="G18" s="84"/>
      <c r="H18" s="84"/>
      <c r="I18" s="84"/>
      <c r="J18" s="84"/>
      <c r="K18" s="84"/>
      <c r="L18" s="84"/>
      <c r="M18" s="84"/>
      <c r="N18" s="84"/>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175</v>
      </c>
      <c r="C23" s="93">
        <v>15</v>
      </c>
      <c r="D23" s="128">
        <v>12</v>
      </c>
      <c r="E23" s="93">
        <f>D23/C23*C31</f>
        <v>80</v>
      </c>
      <c r="F23" s="94"/>
      <c r="G23" s="94"/>
      <c r="H23" s="94"/>
      <c r="I23" s="94"/>
      <c r="J23" s="94"/>
      <c r="K23" s="94"/>
      <c r="L23" s="94"/>
      <c r="M23" s="94"/>
      <c r="N23" s="94"/>
    </row>
    <row r="24" spans="1:14" s="91" customFormat="1" ht="30" customHeight="1">
      <c r="A24" s="92">
        <v>2</v>
      </c>
      <c r="B24" s="95" t="s">
        <v>176</v>
      </c>
      <c r="C24" s="93">
        <v>15</v>
      </c>
      <c r="D24" s="128">
        <v>13</v>
      </c>
      <c r="E24" s="93">
        <f>D24/C24*$C$31</f>
        <v>86.666666666666671</v>
      </c>
      <c r="F24" s="94"/>
      <c r="G24" s="94"/>
      <c r="H24" s="94"/>
      <c r="I24" s="94"/>
      <c r="J24" s="94"/>
      <c r="K24" s="94"/>
      <c r="L24" s="94"/>
      <c r="M24" s="94"/>
      <c r="N24" s="94"/>
    </row>
    <row r="25" spans="1:14" s="91" customFormat="1" ht="30" customHeight="1">
      <c r="A25" s="92">
        <v>3</v>
      </c>
      <c r="B25" s="92" t="s">
        <v>177</v>
      </c>
      <c r="C25" s="93">
        <v>10</v>
      </c>
      <c r="D25" s="128">
        <v>10</v>
      </c>
      <c r="E25" s="93">
        <f t="shared" ref="E25:E30" si="0">D25/C25*$C$31</f>
        <v>100</v>
      </c>
      <c r="F25" s="94"/>
      <c r="G25" s="94"/>
      <c r="H25" s="94"/>
      <c r="I25" s="94"/>
      <c r="J25" s="94"/>
      <c r="K25" s="94"/>
      <c r="L25" s="94"/>
      <c r="M25" s="94"/>
      <c r="N25" s="94"/>
    </row>
    <row r="26" spans="1:14" s="91" customFormat="1" ht="30.75" customHeight="1">
      <c r="A26" s="92">
        <v>4</v>
      </c>
      <c r="B26" s="92" t="s">
        <v>178</v>
      </c>
      <c r="C26" s="93">
        <v>15</v>
      </c>
      <c r="D26" s="128">
        <v>14</v>
      </c>
      <c r="E26" s="93">
        <f t="shared" si="0"/>
        <v>93.333333333333329</v>
      </c>
      <c r="F26" s="94"/>
      <c r="G26" s="94"/>
      <c r="H26" s="94"/>
      <c r="I26" s="94"/>
      <c r="J26" s="94"/>
      <c r="K26" s="94"/>
      <c r="L26" s="94"/>
      <c r="M26" s="94"/>
      <c r="N26" s="94"/>
    </row>
    <row r="27" spans="1:14" s="91" customFormat="1" ht="30" customHeight="1">
      <c r="A27" s="92">
        <v>5</v>
      </c>
      <c r="B27" s="92" t="s">
        <v>179</v>
      </c>
      <c r="C27" s="93">
        <v>15</v>
      </c>
      <c r="D27" s="128">
        <v>13</v>
      </c>
      <c r="E27" s="93">
        <f t="shared" si="0"/>
        <v>86.666666666666671</v>
      </c>
      <c r="F27" s="94"/>
      <c r="G27" s="94"/>
      <c r="H27" s="94"/>
      <c r="I27" s="94"/>
      <c r="J27" s="94"/>
      <c r="K27" s="94"/>
      <c r="L27" s="94"/>
      <c r="M27" s="94"/>
      <c r="N27" s="94"/>
    </row>
    <row r="28" spans="1:14" s="91" customFormat="1" ht="30" customHeight="1">
      <c r="A28" s="92">
        <v>6</v>
      </c>
      <c r="B28" s="92" t="s">
        <v>180</v>
      </c>
      <c r="C28" s="93">
        <v>10</v>
      </c>
      <c r="D28" s="128">
        <v>8</v>
      </c>
      <c r="E28" s="93">
        <f t="shared" si="0"/>
        <v>80</v>
      </c>
      <c r="F28" s="94"/>
      <c r="G28" s="94"/>
      <c r="H28" s="94"/>
      <c r="I28" s="94"/>
      <c r="J28" s="94"/>
      <c r="K28" s="94"/>
      <c r="L28" s="94"/>
      <c r="M28" s="94"/>
      <c r="N28" s="94"/>
    </row>
    <row r="29" spans="1:14" s="91" customFormat="1" ht="29.25" customHeight="1">
      <c r="A29" s="92">
        <v>7</v>
      </c>
      <c r="B29" s="92" t="s">
        <v>181</v>
      </c>
      <c r="C29" s="93">
        <v>10</v>
      </c>
      <c r="D29" s="128">
        <v>8</v>
      </c>
      <c r="E29" s="93">
        <f t="shared" si="0"/>
        <v>80</v>
      </c>
      <c r="F29" s="94"/>
      <c r="G29" s="94"/>
      <c r="H29" s="94"/>
      <c r="I29" s="94"/>
      <c r="J29" s="94"/>
      <c r="K29" s="94"/>
      <c r="L29" s="94"/>
      <c r="M29" s="94"/>
      <c r="N29" s="94"/>
    </row>
    <row r="30" spans="1:14" s="96" customFormat="1" ht="30.75" customHeight="1">
      <c r="A30" s="92">
        <v>8</v>
      </c>
      <c r="B30" s="92" t="s">
        <v>182</v>
      </c>
      <c r="C30" s="93">
        <v>10</v>
      </c>
      <c r="D30" s="128">
        <v>8</v>
      </c>
      <c r="E30" s="93">
        <f t="shared" si="0"/>
        <v>80</v>
      </c>
      <c r="F30" s="94"/>
      <c r="G30" s="94"/>
      <c r="H30" s="94"/>
      <c r="I30" s="94"/>
      <c r="J30" s="94"/>
      <c r="K30" s="94"/>
      <c r="L30" s="94"/>
      <c r="M30" s="94"/>
      <c r="N30" s="94"/>
    </row>
    <row r="31" spans="1:14" s="91" customFormat="1" ht="15" customHeight="1">
      <c r="A31" s="97"/>
      <c r="B31" s="98" t="s">
        <v>183</v>
      </c>
      <c r="C31" s="99">
        <f>SUM(C23:C30)</f>
        <v>100</v>
      </c>
      <c r="D31" s="94">
        <f>SUM(D23:D30)</f>
        <v>86</v>
      </c>
      <c r="E31" s="152"/>
      <c r="F31" s="102"/>
      <c r="G31" s="102"/>
      <c r="H31" s="103"/>
      <c r="I31" s="103"/>
    </row>
    <row r="32" spans="1:14" s="91" customFormat="1">
      <c r="A32" s="104"/>
      <c r="B32" s="98"/>
      <c r="C32" s="98"/>
      <c r="D32" s="94"/>
      <c r="E32" s="152"/>
      <c r="F32" s="103"/>
      <c r="G32" s="103"/>
      <c r="H32" s="103"/>
      <c r="I32" s="103"/>
    </row>
    <row r="33" spans="1:9" s="91" customFormat="1">
      <c r="A33" s="105"/>
      <c r="B33" s="106"/>
      <c r="C33" s="105"/>
      <c r="D33" s="105"/>
      <c r="E33" s="105"/>
    </row>
    <row r="34" spans="1:9" s="91" customFormat="1">
      <c r="A34" s="107" t="s">
        <v>331</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24</v>
      </c>
      <c r="B41" s="110"/>
      <c r="C41" s="111">
        <v>43180</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13" t="s">
        <v>332</v>
      </c>
      <c r="B45" s="114"/>
      <c r="C45" s="114"/>
      <c r="D45" s="114"/>
      <c r="E45" s="114"/>
      <c r="F45" s="114"/>
      <c r="G45" s="114"/>
      <c r="H45" s="115"/>
    </row>
    <row r="46" spans="1:9">
      <c r="A46" s="116"/>
      <c r="B46" s="117"/>
      <c r="C46" s="117"/>
      <c r="D46" s="117"/>
      <c r="E46" s="117"/>
      <c r="F46" s="117"/>
      <c r="G46" s="117"/>
      <c r="H46" s="118"/>
    </row>
    <row r="47" spans="1:9">
      <c r="A47" s="116"/>
      <c r="B47" s="117"/>
      <c r="C47" s="117"/>
      <c r="D47" s="117"/>
      <c r="E47" s="117"/>
      <c r="F47" s="117"/>
      <c r="G47" s="117"/>
      <c r="H47" s="118"/>
    </row>
    <row r="48" spans="1:9">
      <c r="A48" s="116"/>
      <c r="B48" s="117"/>
      <c r="C48" s="117"/>
      <c r="D48" s="117"/>
      <c r="E48" s="117"/>
      <c r="F48" s="117"/>
      <c r="G48" s="117"/>
      <c r="H48" s="118"/>
    </row>
    <row r="49" spans="1:8">
      <c r="A49" s="119"/>
      <c r="B49" s="120"/>
      <c r="C49" s="120"/>
      <c r="D49" s="120"/>
      <c r="E49" s="120"/>
      <c r="F49" s="120"/>
      <c r="G49" s="120"/>
      <c r="H49" s="121"/>
    </row>
    <row r="51" spans="1:8">
      <c r="A51" s="122" t="s">
        <v>189</v>
      </c>
      <c r="B51" s="123"/>
      <c r="C51" s="123"/>
      <c r="D51" s="123"/>
      <c r="E51" s="123"/>
      <c r="F51" s="123"/>
      <c r="G51" s="123"/>
      <c r="H51" s="124"/>
    </row>
    <row r="52" spans="1:8">
      <c r="A52" s="125"/>
      <c r="B52" s="126"/>
      <c r="C52" s="126"/>
      <c r="D52" s="126"/>
      <c r="E52" s="126"/>
      <c r="F52" s="126"/>
      <c r="G52" s="126"/>
      <c r="H52" s="127"/>
    </row>
  </sheetData>
  <mergeCells count="24">
    <mergeCell ref="A40:B40"/>
    <mergeCell ref="C40:H40"/>
    <mergeCell ref="A41:B43"/>
    <mergeCell ref="C41:H43"/>
    <mergeCell ref="A45:H49"/>
    <mergeCell ref="A51:H52"/>
    <mergeCell ref="A31:A32"/>
    <mergeCell ref="B31:B32"/>
    <mergeCell ref="C31:C32"/>
    <mergeCell ref="D31:D32"/>
    <mergeCell ref="E31:E32"/>
    <mergeCell ref="A34:H38"/>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dimension ref="A15:N52"/>
  <sheetViews>
    <sheetView topLeftCell="A10" zoomScale="70" zoomScaleNormal="70" workbookViewId="0">
      <selection activeCell="F17" sqref="F17:N18"/>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163</v>
      </c>
      <c r="B15" s="80"/>
      <c r="C15" s="80"/>
      <c r="D15" s="80"/>
      <c r="E15" s="80"/>
      <c r="F15" s="80"/>
      <c r="G15" s="80"/>
      <c r="H15" s="80"/>
      <c r="I15" s="81"/>
    </row>
    <row r="17" spans="1:14">
      <c r="A17" s="82" t="s">
        <v>164</v>
      </c>
      <c r="B17" s="82"/>
      <c r="C17" s="83" t="s">
        <v>306</v>
      </c>
      <c r="F17" s="84" t="s">
        <v>166</v>
      </c>
      <c r="G17" s="84"/>
      <c r="H17" s="84"/>
      <c r="I17" s="84"/>
      <c r="J17" s="84"/>
      <c r="K17" s="84"/>
      <c r="L17" s="84"/>
      <c r="M17" s="84"/>
      <c r="N17" s="84"/>
    </row>
    <row r="18" spans="1:14">
      <c r="A18" s="82" t="s">
        <v>167</v>
      </c>
      <c r="B18" s="82"/>
      <c r="C18" s="83" t="s">
        <v>303</v>
      </c>
      <c r="F18" s="84"/>
      <c r="G18" s="84"/>
      <c r="H18" s="84"/>
      <c r="I18" s="84"/>
      <c r="J18" s="84"/>
      <c r="K18" s="84"/>
      <c r="L18" s="84"/>
      <c r="M18" s="84"/>
      <c r="N18" s="84"/>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175</v>
      </c>
      <c r="C23" s="93">
        <v>15</v>
      </c>
      <c r="D23" s="128">
        <v>13</v>
      </c>
      <c r="E23" s="93">
        <f>D23/C23*C31</f>
        <v>86.666666666666671</v>
      </c>
      <c r="F23" s="94"/>
      <c r="G23" s="94"/>
      <c r="H23" s="94"/>
      <c r="I23" s="94"/>
      <c r="J23" s="94"/>
      <c r="K23" s="94"/>
      <c r="L23" s="94"/>
      <c r="M23" s="94"/>
      <c r="N23" s="94"/>
    </row>
    <row r="24" spans="1:14" s="91" customFormat="1" ht="30" customHeight="1">
      <c r="A24" s="92">
        <v>2</v>
      </c>
      <c r="B24" s="95" t="s">
        <v>176</v>
      </c>
      <c r="C24" s="93">
        <v>15</v>
      </c>
      <c r="D24" s="128">
        <v>13</v>
      </c>
      <c r="E24" s="93">
        <f>D24/C24*$C$31</f>
        <v>86.666666666666671</v>
      </c>
      <c r="F24" s="94"/>
      <c r="G24" s="94"/>
      <c r="H24" s="94"/>
      <c r="I24" s="94"/>
      <c r="J24" s="94"/>
      <c r="K24" s="94"/>
      <c r="L24" s="94"/>
      <c r="M24" s="94"/>
      <c r="N24" s="94"/>
    </row>
    <row r="25" spans="1:14" s="91" customFormat="1" ht="30" customHeight="1">
      <c r="A25" s="92">
        <v>3</v>
      </c>
      <c r="B25" s="92" t="s">
        <v>177</v>
      </c>
      <c r="C25" s="93">
        <v>10</v>
      </c>
      <c r="D25" s="128">
        <v>9</v>
      </c>
      <c r="E25" s="93">
        <f t="shared" ref="E25:E30" si="0">D25/C25*$C$31</f>
        <v>90</v>
      </c>
      <c r="F25" s="94"/>
      <c r="G25" s="94"/>
      <c r="H25" s="94"/>
      <c r="I25" s="94"/>
      <c r="J25" s="94"/>
      <c r="K25" s="94"/>
      <c r="L25" s="94"/>
      <c r="M25" s="94"/>
      <c r="N25" s="94"/>
    </row>
    <row r="26" spans="1:14" s="91" customFormat="1" ht="30.75" customHeight="1">
      <c r="A26" s="92">
        <v>4</v>
      </c>
      <c r="B26" s="92" t="s">
        <v>178</v>
      </c>
      <c r="C26" s="93">
        <v>15</v>
      </c>
      <c r="D26" s="128">
        <v>14</v>
      </c>
      <c r="E26" s="93">
        <f t="shared" si="0"/>
        <v>93.333333333333329</v>
      </c>
      <c r="F26" s="94"/>
      <c r="G26" s="94"/>
      <c r="H26" s="94"/>
      <c r="I26" s="94"/>
      <c r="J26" s="94"/>
      <c r="K26" s="94"/>
      <c r="L26" s="94"/>
      <c r="M26" s="94"/>
      <c r="N26" s="94"/>
    </row>
    <row r="27" spans="1:14" s="91" customFormat="1" ht="30" customHeight="1">
      <c r="A27" s="92">
        <v>5</v>
      </c>
      <c r="B27" s="92" t="s">
        <v>179</v>
      </c>
      <c r="C27" s="93">
        <v>15</v>
      </c>
      <c r="D27" s="128">
        <v>12</v>
      </c>
      <c r="E27" s="93">
        <f t="shared" si="0"/>
        <v>80</v>
      </c>
      <c r="F27" s="94"/>
      <c r="G27" s="94"/>
      <c r="H27" s="94"/>
      <c r="I27" s="94"/>
      <c r="J27" s="94"/>
      <c r="K27" s="94"/>
      <c r="L27" s="94"/>
      <c r="M27" s="94"/>
      <c r="N27" s="94"/>
    </row>
    <row r="28" spans="1:14" s="91" customFormat="1" ht="30" customHeight="1">
      <c r="A28" s="92">
        <v>6</v>
      </c>
      <c r="B28" s="92" t="s">
        <v>180</v>
      </c>
      <c r="C28" s="93">
        <v>10</v>
      </c>
      <c r="D28" s="128">
        <v>8</v>
      </c>
      <c r="E28" s="93">
        <f t="shared" si="0"/>
        <v>80</v>
      </c>
      <c r="F28" s="94"/>
      <c r="G28" s="94"/>
      <c r="H28" s="94"/>
      <c r="I28" s="94"/>
      <c r="J28" s="94"/>
      <c r="K28" s="94"/>
      <c r="L28" s="94"/>
      <c r="M28" s="94"/>
      <c r="N28" s="94"/>
    </row>
    <row r="29" spans="1:14" s="91" customFormat="1" ht="29.25" customHeight="1">
      <c r="A29" s="92">
        <v>7</v>
      </c>
      <c r="B29" s="92" t="s">
        <v>181</v>
      </c>
      <c r="C29" s="93">
        <v>10</v>
      </c>
      <c r="D29" s="128">
        <v>8</v>
      </c>
      <c r="E29" s="93">
        <f t="shared" si="0"/>
        <v>80</v>
      </c>
      <c r="F29" s="94"/>
      <c r="G29" s="94"/>
      <c r="H29" s="94"/>
      <c r="I29" s="94"/>
      <c r="J29" s="94"/>
      <c r="K29" s="94"/>
      <c r="L29" s="94"/>
      <c r="M29" s="94"/>
      <c r="N29" s="94"/>
    </row>
    <row r="30" spans="1:14" s="96" customFormat="1" ht="30.75" customHeight="1">
      <c r="A30" s="92">
        <v>8</v>
      </c>
      <c r="B30" s="92" t="s">
        <v>182</v>
      </c>
      <c r="C30" s="93">
        <v>10</v>
      </c>
      <c r="D30" s="128">
        <v>9</v>
      </c>
      <c r="E30" s="93">
        <f t="shared" si="0"/>
        <v>90</v>
      </c>
      <c r="F30" s="94"/>
      <c r="G30" s="94"/>
      <c r="H30" s="94"/>
      <c r="I30" s="94"/>
      <c r="J30" s="94"/>
      <c r="K30" s="94"/>
      <c r="L30" s="94"/>
      <c r="M30" s="94"/>
      <c r="N30" s="94"/>
    </row>
    <row r="31" spans="1:14" s="91" customFormat="1" ht="15" customHeight="1">
      <c r="A31" s="97"/>
      <c r="B31" s="98" t="s">
        <v>183</v>
      </c>
      <c r="C31" s="99">
        <f>SUM(C23:C30)</f>
        <v>100</v>
      </c>
      <c r="D31" s="94">
        <f>SUM(D23:D30)</f>
        <v>86</v>
      </c>
      <c r="E31" s="100">
        <f>D31/C31</f>
        <v>0.86</v>
      </c>
      <c r="F31" s="101">
        <v>8.6</v>
      </c>
      <c r="G31" s="102"/>
      <c r="H31" s="103"/>
      <c r="I31" s="103"/>
    </row>
    <row r="32" spans="1:14" s="91" customFormat="1">
      <c r="A32" s="104"/>
      <c r="B32" s="98"/>
      <c r="C32" s="98"/>
      <c r="D32" s="94"/>
      <c r="E32" s="100"/>
      <c r="F32" s="101"/>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297</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13" t="s">
        <v>188</v>
      </c>
      <c r="B45" s="114"/>
      <c r="C45" s="114"/>
      <c r="D45" s="114"/>
      <c r="E45" s="114"/>
      <c r="F45" s="114"/>
      <c r="G45" s="114"/>
      <c r="H45" s="115"/>
    </row>
    <row r="46" spans="1:9">
      <c r="A46" s="116"/>
      <c r="B46" s="117"/>
      <c r="C46" s="117"/>
      <c r="D46" s="117"/>
      <c r="E46" s="117"/>
      <c r="F46" s="117"/>
      <c r="G46" s="117"/>
      <c r="H46" s="118"/>
    </row>
    <row r="47" spans="1:9">
      <c r="A47" s="116"/>
      <c r="B47" s="117"/>
      <c r="C47" s="117"/>
      <c r="D47" s="117"/>
      <c r="E47" s="117"/>
      <c r="F47" s="117"/>
      <c r="G47" s="117"/>
      <c r="H47" s="118"/>
    </row>
    <row r="48" spans="1:9">
      <c r="A48" s="116"/>
      <c r="B48" s="117"/>
      <c r="C48" s="117"/>
      <c r="D48" s="117"/>
      <c r="E48" s="117"/>
      <c r="F48" s="117"/>
      <c r="G48" s="117"/>
      <c r="H48" s="118"/>
    </row>
    <row r="49" spans="1:8">
      <c r="A49" s="119"/>
      <c r="B49" s="120"/>
      <c r="C49" s="120"/>
      <c r="D49" s="120"/>
      <c r="E49" s="120"/>
      <c r="F49" s="120"/>
      <c r="G49" s="120"/>
      <c r="H49" s="121"/>
    </row>
    <row r="51" spans="1:8">
      <c r="A51" s="122" t="s">
        <v>189</v>
      </c>
      <c r="B51" s="123"/>
      <c r="C51" s="123"/>
      <c r="D51" s="123"/>
      <c r="E51" s="123"/>
      <c r="F51" s="123"/>
      <c r="G51" s="123"/>
      <c r="H51" s="124"/>
    </row>
    <row r="52" spans="1:8">
      <c r="A52" s="125"/>
      <c r="B52" s="126"/>
      <c r="C52" s="126"/>
      <c r="D52" s="126"/>
      <c r="E52" s="126"/>
      <c r="F52" s="126"/>
      <c r="G52" s="126"/>
      <c r="H52" s="127"/>
    </row>
  </sheetData>
  <mergeCells count="25">
    <mergeCell ref="A51:H52"/>
    <mergeCell ref="A34:H38"/>
    <mergeCell ref="A40:B40"/>
    <mergeCell ref="C40:H40"/>
    <mergeCell ref="A41:B43"/>
    <mergeCell ref="C41:H43"/>
    <mergeCell ref="A45:H49"/>
    <mergeCell ref="A31:A32"/>
    <mergeCell ref="B31:B32"/>
    <mergeCell ref="C31:C32"/>
    <mergeCell ref="D31:D32"/>
    <mergeCell ref="E31:E32"/>
    <mergeCell ref="F31:F32"/>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dimension ref="A15:N52"/>
  <sheetViews>
    <sheetView topLeftCell="A7" zoomScale="70" zoomScaleNormal="70" workbookViewId="0">
      <selection activeCell="F17" sqref="F17:N18"/>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163</v>
      </c>
      <c r="B15" s="80"/>
      <c r="C15" s="80"/>
      <c r="D15" s="80"/>
      <c r="E15" s="80"/>
      <c r="F15" s="80"/>
      <c r="G15" s="80"/>
      <c r="H15" s="80"/>
      <c r="I15" s="81"/>
    </row>
    <row r="17" spans="1:14">
      <c r="A17" s="82" t="s">
        <v>164</v>
      </c>
      <c r="B17" s="82"/>
      <c r="C17" s="83" t="s">
        <v>300</v>
      </c>
      <c r="F17" s="84" t="s">
        <v>166</v>
      </c>
      <c r="G17" s="84"/>
      <c r="H17" s="84"/>
      <c r="I17" s="84"/>
      <c r="J17" s="84"/>
      <c r="K17" s="84"/>
      <c r="L17" s="84"/>
      <c r="M17" s="84"/>
      <c r="N17" s="84"/>
    </row>
    <row r="18" spans="1:14">
      <c r="A18" s="82" t="s">
        <v>167</v>
      </c>
      <c r="B18" s="82"/>
      <c r="C18" s="83" t="s">
        <v>301</v>
      </c>
      <c r="F18" s="84"/>
      <c r="G18" s="84"/>
      <c r="H18" s="84"/>
      <c r="I18" s="84"/>
      <c r="J18" s="84"/>
      <c r="K18" s="84"/>
      <c r="L18" s="84"/>
      <c r="M18" s="84"/>
      <c r="N18" s="84"/>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175</v>
      </c>
      <c r="C23" s="93">
        <v>15</v>
      </c>
      <c r="D23" s="128">
        <v>12</v>
      </c>
      <c r="E23" s="93">
        <f>D23/C23*C31</f>
        <v>80</v>
      </c>
      <c r="F23" s="94"/>
      <c r="G23" s="94"/>
      <c r="H23" s="94"/>
      <c r="I23" s="94"/>
      <c r="J23" s="94"/>
      <c r="K23" s="94"/>
      <c r="L23" s="94"/>
      <c r="M23" s="94"/>
      <c r="N23" s="94"/>
    </row>
    <row r="24" spans="1:14" s="91" customFormat="1" ht="30" customHeight="1">
      <c r="A24" s="92">
        <v>2</v>
      </c>
      <c r="B24" s="95" t="s">
        <v>176</v>
      </c>
      <c r="C24" s="93">
        <v>15</v>
      </c>
      <c r="D24" s="128">
        <v>14</v>
      </c>
      <c r="E24" s="93">
        <f>D24/C24*$C$31</f>
        <v>93.333333333333329</v>
      </c>
      <c r="F24" s="94"/>
      <c r="G24" s="94"/>
      <c r="H24" s="94"/>
      <c r="I24" s="94"/>
      <c r="J24" s="94"/>
      <c r="K24" s="94"/>
      <c r="L24" s="94"/>
      <c r="M24" s="94"/>
      <c r="N24" s="94"/>
    </row>
    <row r="25" spans="1:14" s="91" customFormat="1" ht="30" customHeight="1">
      <c r="A25" s="92">
        <v>3</v>
      </c>
      <c r="B25" s="92" t="s">
        <v>177</v>
      </c>
      <c r="C25" s="93">
        <v>10</v>
      </c>
      <c r="D25" s="128">
        <v>6</v>
      </c>
      <c r="E25" s="93">
        <f t="shared" ref="E25:E30" si="0">D25/C25*$C$31</f>
        <v>60</v>
      </c>
      <c r="F25" s="94"/>
      <c r="G25" s="94"/>
      <c r="H25" s="94"/>
      <c r="I25" s="94"/>
      <c r="J25" s="94"/>
      <c r="K25" s="94"/>
      <c r="L25" s="94"/>
      <c r="M25" s="94"/>
      <c r="N25" s="94"/>
    </row>
    <row r="26" spans="1:14" s="91" customFormat="1" ht="30.75" customHeight="1">
      <c r="A26" s="92">
        <v>4</v>
      </c>
      <c r="B26" s="92" t="s">
        <v>178</v>
      </c>
      <c r="C26" s="93">
        <v>15</v>
      </c>
      <c r="D26" s="128">
        <v>10</v>
      </c>
      <c r="E26" s="93">
        <f t="shared" si="0"/>
        <v>66.666666666666657</v>
      </c>
      <c r="F26" s="94"/>
      <c r="G26" s="94"/>
      <c r="H26" s="94"/>
      <c r="I26" s="94"/>
      <c r="J26" s="94"/>
      <c r="K26" s="94"/>
      <c r="L26" s="94"/>
      <c r="M26" s="94"/>
      <c r="N26" s="94"/>
    </row>
    <row r="27" spans="1:14" s="91" customFormat="1" ht="30" customHeight="1">
      <c r="A27" s="92">
        <v>5</v>
      </c>
      <c r="B27" s="92" t="s">
        <v>179</v>
      </c>
      <c r="C27" s="93">
        <v>15</v>
      </c>
      <c r="D27" s="128">
        <v>13</v>
      </c>
      <c r="E27" s="93">
        <f t="shared" si="0"/>
        <v>86.666666666666671</v>
      </c>
      <c r="F27" s="94"/>
      <c r="G27" s="94"/>
      <c r="H27" s="94"/>
      <c r="I27" s="94"/>
      <c r="J27" s="94"/>
      <c r="K27" s="94"/>
      <c r="L27" s="94"/>
      <c r="M27" s="94"/>
      <c r="N27" s="94"/>
    </row>
    <row r="28" spans="1:14" s="91" customFormat="1" ht="30" customHeight="1">
      <c r="A28" s="92">
        <v>6</v>
      </c>
      <c r="B28" s="92" t="s">
        <v>180</v>
      </c>
      <c r="C28" s="93">
        <v>10</v>
      </c>
      <c r="D28" s="128">
        <v>8</v>
      </c>
      <c r="E28" s="93">
        <f t="shared" si="0"/>
        <v>80</v>
      </c>
      <c r="F28" s="94"/>
      <c r="G28" s="94"/>
      <c r="H28" s="94"/>
      <c r="I28" s="94"/>
      <c r="J28" s="94"/>
      <c r="K28" s="94"/>
      <c r="L28" s="94"/>
      <c r="M28" s="94"/>
      <c r="N28" s="94"/>
    </row>
    <row r="29" spans="1:14" s="91" customFormat="1" ht="29.25" customHeight="1">
      <c r="A29" s="92">
        <v>7</v>
      </c>
      <c r="B29" s="92" t="s">
        <v>181</v>
      </c>
      <c r="C29" s="93">
        <v>10</v>
      </c>
      <c r="D29" s="128">
        <v>8</v>
      </c>
      <c r="E29" s="93">
        <f t="shared" si="0"/>
        <v>80</v>
      </c>
      <c r="F29" s="94"/>
      <c r="G29" s="94"/>
      <c r="H29" s="94"/>
      <c r="I29" s="94"/>
      <c r="J29" s="94"/>
      <c r="K29" s="94"/>
      <c r="L29" s="94"/>
      <c r="M29" s="94"/>
      <c r="N29" s="94"/>
    </row>
    <row r="30" spans="1:14" s="96" customFormat="1" ht="30.75" customHeight="1">
      <c r="A30" s="92">
        <v>8</v>
      </c>
      <c r="B30" s="92" t="s">
        <v>182</v>
      </c>
      <c r="C30" s="93">
        <v>10</v>
      </c>
      <c r="D30" s="128">
        <v>9</v>
      </c>
      <c r="E30" s="93">
        <f t="shared" si="0"/>
        <v>90</v>
      </c>
      <c r="F30" s="94"/>
      <c r="G30" s="94"/>
      <c r="H30" s="94"/>
      <c r="I30" s="94"/>
      <c r="J30" s="94"/>
      <c r="K30" s="94"/>
      <c r="L30" s="94"/>
      <c r="M30" s="94"/>
      <c r="N30" s="94"/>
    </row>
    <row r="31" spans="1:14" s="91" customFormat="1" ht="15" customHeight="1">
      <c r="A31" s="97"/>
      <c r="B31" s="98" t="s">
        <v>183</v>
      </c>
      <c r="C31" s="99">
        <f>SUM(C23:C30)</f>
        <v>100</v>
      </c>
      <c r="D31" s="94">
        <f>SUM(D23:D30)</f>
        <v>80</v>
      </c>
      <c r="E31" s="94">
        <f>D31/C31</f>
        <v>0.8</v>
      </c>
      <c r="F31" s="101">
        <v>8</v>
      </c>
      <c r="G31" s="102"/>
      <c r="H31" s="103"/>
      <c r="I31" s="103"/>
    </row>
    <row r="32" spans="1:14" s="91" customFormat="1">
      <c r="A32" s="104"/>
      <c r="B32" s="98"/>
      <c r="C32" s="98"/>
      <c r="D32" s="94"/>
      <c r="E32" s="94"/>
      <c r="F32" s="101"/>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297</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13" t="s">
        <v>188</v>
      </c>
      <c r="B45" s="114"/>
      <c r="C45" s="114"/>
      <c r="D45" s="114"/>
      <c r="E45" s="114"/>
      <c r="F45" s="114"/>
      <c r="G45" s="114"/>
      <c r="H45" s="115"/>
    </row>
    <row r="46" spans="1:9">
      <c r="A46" s="116"/>
      <c r="B46" s="117"/>
      <c r="C46" s="117"/>
      <c r="D46" s="117"/>
      <c r="E46" s="117"/>
      <c r="F46" s="117"/>
      <c r="G46" s="117"/>
      <c r="H46" s="118"/>
    </row>
    <row r="47" spans="1:9">
      <c r="A47" s="116"/>
      <c r="B47" s="117"/>
      <c r="C47" s="117"/>
      <c r="D47" s="117"/>
      <c r="E47" s="117"/>
      <c r="F47" s="117"/>
      <c r="G47" s="117"/>
      <c r="H47" s="118"/>
    </row>
    <row r="48" spans="1:9">
      <c r="A48" s="116"/>
      <c r="B48" s="117"/>
      <c r="C48" s="117"/>
      <c r="D48" s="117"/>
      <c r="E48" s="117"/>
      <c r="F48" s="117"/>
      <c r="G48" s="117"/>
      <c r="H48" s="118"/>
    </row>
    <row r="49" spans="1:8">
      <c r="A49" s="119"/>
      <c r="B49" s="120"/>
      <c r="C49" s="120"/>
      <c r="D49" s="120"/>
      <c r="E49" s="120"/>
      <c r="F49" s="120"/>
      <c r="G49" s="120"/>
      <c r="H49" s="121"/>
    </row>
    <row r="51" spans="1:8">
      <c r="A51" s="122" t="s">
        <v>189</v>
      </c>
      <c r="B51" s="123"/>
      <c r="C51" s="123"/>
      <c r="D51" s="123"/>
      <c r="E51" s="123"/>
      <c r="F51" s="123"/>
      <c r="G51" s="123"/>
      <c r="H51" s="124"/>
    </row>
    <row r="52" spans="1:8">
      <c r="A52" s="125"/>
      <c r="B52" s="126"/>
      <c r="C52" s="126"/>
      <c r="D52" s="126"/>
      <c r="E52" s="126"/>
      <c r="F52" s="126"/>
      <c r="G52" s="126"/>
      <c r="H52" s="127"/>
    </row>
  </sheetData>
  <mergeCells count="25">
    <mergeCell ref="A51:H52"/>
    <mergeCell ref="A34:H38"/>
    <mergeCell ref="A40:B40"/>
    <mergeCell ref="C40:H40"/>
    <mergeCell ref="A41:B43"/>
    <mergeCell ref="C41:H43"/>
    <mergeCell ref="A45:H49"/>
    <mergeCell ref="A31:A32"/>
    <mergeCell ref="B31:B32"/>
    <mergeCell ref="C31:C32"/>
    <mergeCell ref="D31:D32"/>
    <mergeCell ref="E31:E32"/>
    <mergeCell ref="F31:F32"/>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dimension ref="A15:N52"/>
  <sheetViews>
    <sheetView topLeftCell="A10" zoomScale="70" zoomScaleNormal="70" workbookViewId="0">
      <selection activeCell="F17" sqref="F17:N18"/>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163</v>
      </c>
      <c r="B15" s="80"/>
      <c r="C15" s="80"/>
      <c r="D15" s="80"/>
      <c r="E15" s="80"/>
      <c r="F15" s="80"/>
      <c r="G15" s="80"/>
      <c r="H15" s="80"/>
      <c r="I15" s="81"/>
    </row>
    <row r="17" spans="1:14">
      <c r="A17" s="82" t="s">
        <v>164</v>
      </c>
      <c r="B17" s="82"/>
      <c r="C17" s="83" t="s">
        <v>295</v>
      </c>
      <c r="F17" s="84"/>
      <c r="G17" s="84"/>
      <c r="H17" s="84"/>
      <c r="I17" s="84"/>
      <c r="J17" s="84"/>
      <c r="K17" s="84"/>
      <c r="L17" s="84"/>
      <c r="M17" s="84"/>
      <c r="N17" s="84"/>
    </row>
    <row r="18" spans="1:14">
      <c r="A18" s="82" t="s">
        <v>167</v>
      </c>
      <c r="B18" s="82"/>
      <c r="C18" s="83" t="s">
        <v>296</v>
      </c>
      <c r="F18" s="84"/>
      <c r="G18" s="84"/>
      <c r="H18" s="84"/>
      <c r="I18" s="84"/>
      <c r="J18" s="84"/>
      <c r="K18" s="84"/>
      <c r="L18" s="84"/>
      <c r="M18" s="84"/>
      <c r="N18" s="84"/>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175</v>
      </c>
      <c r="C23" s="93">
        <v>15</v>
      </c>
      <c r="D23" s="128">
        <v>10</v>
      </c>
      <c r="E23" s="93">
        <f>D23/C23*C31</f>
        <v>66.666666666666657</v>
      </c>
      <c r="F23" s="94"/>
      <c r="G23" s="94"/>
      <c r="H23" s="94"/>
      <c r="I23" s="94"/>
      <c r="J23" s="94"/>
      <c r="K23" s="94"/>
      <c r="L23" s="94"/>
      <c r="M23" s="94"/>
      <c r="N23" s="94"/>
    </row>
    <row r="24" spans="1:14" s="91" customFormat="1" ht="30" customHeight="1">
      <c r="A24" s="92">
        <v>2</v>
      </c>
      <c r="B24" s="95" t="s">
        <v>176</v>
      </c>
      <c r="C24" s="93">
        <v>15</v>
      </c>
      <c r="D24" s="128">
        <v>14</v>
      </c>
      <c r="E24" s="93">
        <f>D24/C24*$C$31</f>
        <v>93.333333333333329</v>
      </c>
      <c r="F24" s="94"/>
      <c r="G24" s="94"/>
      <c r="H24" s="94"/>
      <c r="I24" s="94"/>
      <c r="J24" s="94"/>
      <c r="K24" s="94"/>
      <c r="L24" s="94"/>
      <c r="M24" s="94"/>
      <c r="N24" s="94"/>
    </row>
    <row r="25" spans="1:14" s="91" customFormat="1" ht="30" customHeight="1">
      <c r="A25" s="92">
        <v>3</v>
      </c>
      <c r="B25" s="92" t="s">
        <v>177</v>
      </c>
      <c r="C25" s="93">
        <v>10</v>
      </c>
      <c r="D25" s="128">
        <v>9</v>
      </c>
      <c r="E25" s="93">
        <f t="shared" ref="E25:E30" si="0">D25/C25*$C$31</f>
        <v>90</v>
      </c>
      <c r="F25" s="94"/>
      <c r="G25" s="94"/>
      <c r="H25" s="94"/>
      <c r="I25" s="94"/>
      <c r="J25" s="94"/>
      <c r="K25" s="94"/>
      <c r="L25" s="94"/>
      <c r="M25" s="94"/>
      <c r="N25" s="94"/>
    </row>
    <row r="26" spans="1:14" s="91" customFormat="1" ht="30.75" customHeight="1">
      <c r="A26" s="92">
        <v>4</v>
      </c>
      <c r="B26" s="92" t="s">
        <v>178</v>
      </c>
      <c r="C26" s="93">
        <v>15</v>
      </c>
      <c r="D26" s="128">
        <v>14</v>
      </c>
      <c r="E26" s="93">
        <f t="shared" si="0"/>
        <v>93.333333333333329</v>
      </c>
      <c r="F26" s="94"/>
      <c r="G26" s="94"/>
      <c r="H26" s="94"/>
      <c r="I26" s="94"/>
      <c r="J26" s="94"/>
      <c r="K26" s="94"/>
      <c r="L26" s="94"/>
      <c r="M26" s="94"/>
      <c r="N26" s="94"/>
    </row>
    <row r="27" spans="1:14" s="91" customFormat="1" ht="30" customHeight="1">
      <c r="A27" s="92">
        <v>5</v>
      </c>
      <c r="B27" s="92" t="s">
        <v>179</v>
      </c>
      <c r="C27" s="93">
        <v>15</v>
      </c>
      <c r="D27" s="128">
        <v>12</v>
      </c>
      <c r="E27" s="93">
        <f t="shared" si="0"/>
        <v>80</v>
      </c>
      <c r="F27" s="94"/>
      <c r="G27" s="94"/>
      <c r="H27" s="94"/>
      <c r="I27" s="94"/>
      <c r="J27" s="94"/>
      <c r="K27" s="94"/>
      <c r="L27" s="94"/>
      <c r="M27" s="94"/>
      <c r="N27" s="94"/>
    </row>
    <row r="28" spans="1:14" s="91" customFormat="1" ht="30" customHeight="1">
      <c r="A28" s="92">
        <v>6</v>
      </c>
      <c r="B28" s="92" t="s">
        <v>180</v>
      </c>
      <c r="C28" s="93">
        <v>10</v>
      </c>
      <c r="D28" s="128">
        <v>7</v>
      </c>
      <c r="E28" s="93">
        <f t="shared" si="0"/>
        <v>70</v>
      </c>
      <c r="F28" s="94"/>
      <c r="G28" s="94"/>
      <c r="H28" s="94"/>
      <c r="I28" s="94"/>
      <c r="J28" s="94"/>
      <c r="K28" s="94"/>
      <c r="L28" s="94"/>
      <c r="M28" s="94"/>
      <c r="N28" s="94"/>
    </row>
    <row r="29" spans="1:14" s="91" customFormat="1" ht="29.25" customHeight="1">
      <c r="A29" s="92">
        <v>7</v>
      </c>
      <c r="B29" s="92" t="s">
        <v>181</v>
      </c>
      <c r="C29" s="93">
        <v>10</v>
      </c>
      <c r="D29" s="128">
        <v>8</v>
      </c>
      <c r="E29" s="93">
        <f t="shared" si="0"/>
        <v>80</v>
      </c>
      <c r="F29" s="94"/>
      <c r="G29" s="94"/>
      <c r="H29" s="94"/>
      <c r="I29" s="94"/>
      <c r="J29" s="94"/>
      <c r="K29" s="94"/>
      <c r="L29" s="94"/>
      <c r="M29" s="94"/>
      <c r="N29" s="94"/>
    </row>
    <row r="30" spans="1:14" s="96" customFormat="1" ht="30.75" customHeight="1">
      <c r="A30" s="92">
        <v>8</v>
      </c>
      <c r="B30" s="92" t="s">
        <v>182</v>
      </c>
      <c r="C30" s="93">
        <v>10</v>
      </c>
      <c r="D30" s="128">
        <v>8</v>
      </c>
      <c r="E30" s="93">
        <f t="shared" si="0"/>
        <v>80</v>
      </c>
      <c r="F30" s="94"/>
      <c r="G30" s="94"/>
      <c r="H30" s="94"/>
      <c r="I30" s="94"/>
      <c r="J30" s="94"/>
      <c r="K30" s="94"/>
      <c r="L30" s="94"/>
      <c r="M30" s="94"/>
      <c r="N30" s="94"/>
    </row>
    <row r="31" spans="1:14" s="91" customFormat="1" ht="15" customHeight="1">
      <c r="A31" s="97"/>
      <c r="B31" s="98" t="s">
        <v>183</v>
      </c>
      <c r="C31" s="99">
        <f>SUM(C23:C30)</f>
        <v>100</v>
      </c>
      <c r="D31" s="94">
        <f>SUM(D23:D30)</f>
        <v>82</v>
      </c>
      <c r="E31" s="100">
        <f>D31/C31</f>
        <v>0.82</v>
      </c>
      <c r="F31" s="101">
        <v>8.1999999999999993</v>
      </c>
      <c r="G31" s="102"/>
      <c r="H31" s="103"/>
      <c r="I31" s="103"/>
    </row>
    <row r="32" spans="1:14" s="91" customFormat="1">
      <c r="A32" s="104"/>
      <c r="B32" s="98"/>
      <c r="C32" s="98"/>
      <c r="D32" s="94"/>
      <c r="E32" s="100"/>
      <c r="F32" s="101"/>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297</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13" t="s">
        <v>188</v>
      </c>
      <c r="B45" s="114"/>
      <c r="C45" s="114"/>
      <c r="D45" s="114"/>
      <c r="E45" s="114"/>
      <c r="F45" s="114"/>
      <c r="G45" s="114"/>
      <c r="H45" s="115"/>
    </row>
    <row r="46" spans="1:9">
      <c r="A46" s="116"/>
      <c r="B46" s="117"/>
      <c r="C46" s="117"/>
      <c r="D46" s="117"/>
      <c r="E46" s="117"/>
      <c r="F46" s="117"/>
      <c r="G46" s="117"/>
      <c r="H46" s="118"/>
    </row>
    <row r="47" spans="1:9">
      <c r="A47" s="116"/>
      <c r="B47" s="117"/>
      <c r="C47" s="117"/>
      <c r="D47" s="117"/>
      <c r="E47" s="117"/>
      <c r="F47" s="117"/>
      <c r="G47" s="117"/>
      <c r="H47" s="118"/>
    </row>
    <row r="48" spans="1:9">
      <c r="A48" s="116"/>
      <c r="B48" s="117"/>
      <c r="C48" s="117"/>
      <c r="D48" s="117"/>
      <c r="E48" s="117"/>
      <c r="F48" s="117"/>
      <c r="G48" s="117"/>
      <c r="H48" s="118"/>
    </row>
    <row r="49" spans="1:8">
      <c r="A49" s="119"/>
      <c r="B49" s="120"/>
      <c r="C49" s="120"/>
      <c r="D49" s="120"/>
      <c r="E49" s="120"/>
      <c r="F49" s="120"/>
      <c r="G49" s="120"/>
      <c r="H49" s="121"/>
    </row>
    <row r="51" spans="1:8">
      <c r="A51" s="122" t="s">
        <v>189</v>
      </c>
      <c r="B51" s="123"/>
      <c r="C51" s="123"/>
      <c r="D51" s="123"/>
      <c r="E51" s="123"/>
      <c r="F51" s="123"/>
      <c r="G51" s="123"/>
      <c r="H51" s="124"/>
    </row>
    <row r="52" spans="1:8">
      <c r="A52" s="125"/>
      <c r="B52" s="126"/>
      <c r="C52" s="126"/>
      <c r="D52" s="126"/>
      <c r="E52" s="126"/>
      <c r="F52" s="126"/>
      <c r="G52" s="126"/>
      <c r="H52" s="127"/>
    </row>
  </sheetData>
  <mergeCells count="25">
    <mergeCell ref="A51:H52"/>
    <mergeCell ref="A34:H38"/>
    <mergeCell ref="A40:B40"/>
    <mergeCell ref="C40:H40"/>
    <mergeCell ref="A41:B43"/>
    <mergeCell ref="C41:H43"/>
    <mergeCell ref="A45:H49"/>
    <mergeCell ref="A31:A32"/>
    <mergeCell ref="B31:B32"/>
    <mergeCell ref="C31:C32"/>
    <mergeCell ref="D31:D32"/>
    <mergeCell ref="E31:E32"/>
    <mergeCell ref="F31:F32"/>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dimension ref="A15:N53"/>
  <sheetViews>
    <sheetView topLeftCell="A28" zoomScale="70" zoomScaleNormal="70" workbookViewId="0">
      <selection activeCell="K9" sqref="K9"/>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163</v>
      </c>
      <c r="B15" s="80"/>
      <c r="C15" s="80"/>
      <c r="D15" s="80"/>
      <c r="E15" s="80"/>
      <c r="F15" s="80"/>
      <c r="G15" s="80"/>
      <c r="H15" s="80"/>
      <c r="I15" s="81"/>
    </row>
    <row r="17" spans="1:14">
      <c r="A17" s="82" t="s">
        <v>164</v>
      </c>
      <c r="B17" s="82"/>
      <c r="C17" s="83" t="s">
        <v>333</v>
      </c>
      <c r="F17" s="84" t="s">
        <v>166</v>
      </c>
      <c r="G17" s="84"/>
      <c r="H17" s="84"/>
      <c r="I17" s="84"/>
      <c r="J17" s="84"/>
      <c r="K17" s="84"/>
      <c r="L17" s="84"/>
      <c r="M17" s="84"/>
      <c r="N17" s="84"/>
    </row>
    <row r="18" spans="1:14">
      <c r="A18" s="82" t="s">
        <v>167</v>
      </c>
      <c r="B18" s="82"/>
      <c r="C18" s="83" t="s">
        <v>330</v>
      </c>
      <c r="F18" s="84"/>
      <c r="G18" s="84"/>
      <c r="H18" s="84"/>
      <c r="I18" s="84"/>
      <c r="J18" s="84"/>
      <c r="K18" s="84"/>
      <c r="L18" s="84"/>
      <c r="M18" s="84"/>
      <c r="N18" s="84"/>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175</v>
      </c>
      <c r="C23" s="93">
        <v>15</v>
      </c>
      <c r="D23" s="128">
        <v>13</v>
      </c>
      <c r="E23" s="93">
        <f>D23/C23*C31</f>
        <v>86.666666666666671</v>
      </c>
      <c r="F23" s="94"/>
      <c r="G23" s="94"/>
      <c r="H23" s="94"/>
      <c r="I23" s="94"/>
      <c r="J23" s="94"/>
      <c r="K23" s="94"/>
      <c r="L23" s="94"/>
      <c r="M23" s="94"/>
      <c r="N23" s="94"/>
    </row>
    <row r="24" spans="1:14" s="91" customFormat="1" ht="30" customHeight="1">
      <c r="A24" s="92">
        <v>2</v>
      </c>
      <c r="B24" s="95" t="s">
        <v>176</v>
      </c>
      <c r="C24" s="93">
        <v>15</v>
      </c>
      <c r="D24" s="128">
        <v>15</v>
      </c>
      <c r="E24" s="93">
        <f>D24/C24*$C$31</f>
        <v>100</v>
      </c>
      <c r="F24" s="94"/>
      <c r="G24" s="94"/>
      <c r="H24" s="94"/>
      <c r="I24" s="94"/>
      <c r="J24" s="94"/>
      <c r="K24" s="94"/>
      <c r="L24" s="94"/>
      <c r="M24" s="94"/>
      <c r="N24" s="94"/>
    </row>
    <row r="25" spans="1:14" s="91" customFormat="1" ht="30" customHeight="1">
      <c r="A25" s="92">
        <v>3</v>
      </c>
      <c r="B25" s="92" t="s">
        <v>177</v>
      </c>
      <c r="C25" s="93">
        <v>10</v>
      </c>
      <c r="D25" s="128">
        <v>10</v>
      </c>
      <c r="E25" s="93">
        <f t="shared" ref="E25:E30" si="0">D25/C25*$C$31</f>
        <v>100</v>
      </c>
      <c r="F25" s="94"/>
      <c r="G25" s="94"/>
      <c r="H25" s="94"/>
      <c r="I25" s="94"/>
      <c r="J25" s="94"/>
      <c r="K25" s="94"/>
      <c r="L25" s="94"/>
      <c r="M25" s="94"/>
      <c r="N25" s="94"/>
    </row>
    <row r="26" spans="1:14" s="91" customFormat="1" ht="30.75" customHeight="1">
      <c r="A26" s="92">
        <v>4</v>
      </c>
      <c r="B26" s="92" t="s">
        <v>178</v>
      </c>
      <c r="C26" s="93">
        <v>15</v>
      </c>
      <c r="D26" s="128">
        <v>15</v>
      </c>
      <c r="E26" s="93">
        <f t="shared" si="0"/>
        <v>100</v>
      </c>
      <c r="F26" s="94"/>
      <c r="G26" s="94"/>
      <c r="H26" s="94"/>
      <c r="I26" s="94"/>
      <c r="J26" s="94"/>
      <c r="K26" s="94"/>
      <c r="L26" s="94"/>
      <c r="M26" s="94"/>
      <c r="N26" s="94"/>
    </row>
    <row r="27" spans="1:14" s="91" customFormat="1" ht="30" customHeight="1">
      <c r="A27" s="92">
        <v>5</v>
      </c>
      <c r="B27" s="92" t="s">
        <v>179</v>
      </c>
      <c r="C27" s="93">
        <v>15</v>
      </c>
      <c r="D27" s="128">
        <v>12</v>
      </c>
      <c r="E27" s="93">
        <f t="shared" si="0"/>
        <v>80</v>
      </c>
      <c r="F27" s="94"/>
      <c r="G27" s="94"/>
      <c r="H27" s="94"/>
      <c r="I27" s="94"/>
      <c r="J27" s="94"/>
      <c r="K27" s="94"/>
      <c r="L27" s="94"/>
      <c r="M27" s="94"/>
      <c r="N27" s="94"/>
    </row>
    <row r="28" spans="1:14" s="91" customFormat="1" ht="30" customHeight="1">
      <c r="A28" s="92">
        <v>6</v>
      </c>
      <c r="B28" s="92" t="s">
        <v>180</v>
      </c>
      <c r="C28" s="93">
        <v>10</v>
      </c>
      <c r="D28" s="128">
        <v>7</v>
      </c>
      <c r="E28" s="93">
        <f t="shared" si="0"/>
        <v>70</v>
      </c>
      <c r="F28" s="94"/>
      <c r="G28" s="94"/>
      <c r="H28" s="94"/>
      <c r="I28" s="94"/>
      <c r="J28" s="94"/>
      <c r="K28" s="94"/>
      <c r="L28" s="94"/>
      <c r="M28" s="94"/>
      <c r="N28" s="94"/>
    </row>
    <row r="29" spans="1:14" s="91" customFormat="1" ht="29.25" customHeight="1">
      <c r="A29" s="92">
        <v>7</v>
      </c>
      <c r="B29" s="92" t="s">
        <v>181</v>
      </c>
      <c r="C29" s="93">
        <v>10</v>
      </c>
      <c r="D29" s="128">
        <v>8</v>
      </c>
      <c r="E29" s="93">
        <f t="shared" si="0"/>
        <v>80</v>
      </c>
      <c r="F29" s="94"/>
      <c r="G29" s="94"/>
      <c r="H29" s="94"/>
      <c r="I29" s="94"/>
      <c r="J29" s="94"/>
      <c r="K29" s="94"/>
      <c r="L29" s="94"/>
      <c r="M29" s="94"/>
      <c r="N29" s="94"/>
    </row>
    <row r="30" spans="1:14" s="96" customFormat="1" ht="30.75" customHeight="1">
      <c r="A30" s="92">
        <v>8</v>
      </c>
      <c r="B30" s="92" t="s">
        <v>182</v>
      </c>
      <c r="C30" s="93">
        <v>10</v>
      </c>
      <c r="D30" s="128">
        <v>7</v>
      </c>
      <c r="E30" s="93">
        <f t="shared" si="0"/>
        <v>70</v>
      </c>
      <c r="F30" s="94"/>
      <c r="G30" s="94"/>
      <c r="H30" s="94"/>
      <c r="I30" s="94"/>
      <c r="J30" s="94"/>
      <c r="K30" s="94"/>
      <c r="L30" s="94"/>
      <c r="M30" s="94"/>
      <c r="N30" s="94"/>
    </row>
    <row r="31" spans="1:14" s="91" customFormat="1" ht="15" customHeight="1">
      <c r="A31" s="97"/>
      <c r="B31" s="98" t="s">
        <v>183</v>
      </c>
      <c r="C31" s="99">
        <f>SUM(C23:C30)</f>
        <v>100</v>
      </c>
      <c r="D31" s="94">
        <f>SUM(D23:D30)</f>
        <v>87</v>
      </c>
      <c r="E31" s="152"/>
      <c r="F31" s="102"/>
      <c r="G31" s="102"/>
      <c r="H31" s="103"/>
      <c r="I31" s="103"/>
    </row>
    <row r="32" spans="1:14" s="91" customFormat="1">
      <c r="A32" s="104"/>
      <c r="B32" s="98"/>
      <c r="C32" s="98"/>
      <c r="D32" s="94"/>
      <c r="E32" s="152"/>
      <c r="F32" s="103"/>
      <c r="G32" s="103"/>
      <c r="H32" s="103"/>
      <c r="I32" s="103"/>
    </row>
    <row r="33" spans="1:9" s="91" customFormat="1">
      <c r="A33" s="105"/>
      <c r="B33" s="106"/>
      <c r="C33" s="105"/>
      <c r="D33" s="105"/>
      <c r="E33" s="105"/>
    </row>
    <row r="34" spans="1:9" s="91" customFormat="1">
      <c r="A34" s="107" t="s">
        <v>334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24</v>
      </c>
      <c r="B41" s="110"/>
      <c r="C41" s="111">
        <v>43180</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4" spans="1:9">
      <c r="A44" s="130"/>
      <c r="B44" s="130"/>
      <c r="C44" s="130"/>
      <c r="D44" s="130"/>
      <c r="E44" s="130"/>
      <c r="F44" s="130"/>
      <c r="G44" s="130"/>
      <c r="H44" s="130"/>
      <c r="I44" s="112"/>
    </row>
    <row r="46" spans="1:9">
      <c r="A46" s="113" t="s">
        <v>335</v>
      </c>
      <c r="B46" s="114"/>
      <c r="C46" s="114"/>
      <c r="D46" s="114"/>
      <c r="E46" s="114"/>
      <c r="F46" s="114"/>
      <c r="G46" s="114"/>
      <c r="H46" s="115"/>
    </row>
    <row r="47" spans="1:9">
      <c r="A47" s="116"/>
      <c r="B47" s="117"/>
      <c r="C47" s="117"/>
      <c r="D47" s="117"/>
      <c r="E47" s="117"/>
      <c r="F47" s="117"/>
      <c r="G47" s="117"/>
      <c r="H47" s="118"/>
    </row>
    <row r="48" spans="1:9">
      <c r="A48" s="116"/>
      <c r="B48" s="117"/>
      <c r="C48" s="117"/>
      <c r="D48" s="117"/>
      <c r="E48" s="117"/>
      <c r="F48" s="117"/>
      <c r="G48" s="117"/>
      <c r="H48" s="118"/>
    </row>
    <row r="49" spans="1:8">
      <c r="A49" s="116"/>
      <c r="B49" s="117"/>
      <c r="C49" s="117"/>
      <c r="D49" s="117"/>
      <c r="E49" s="117"/>
      <c r="F49" s="117"/>
      <c r="G49" s="117"/>
      <c r="H49" s="118"/>
    </row>
    <row r="50" spans="1:8">
      <c r="A50" s="119"/>
      <c r="B50" s="120"/>
      <c r="C50" s="120"/>
      <c r="D50" s="120"/>
      <c r="E50" s="120"/>
      <c r="F50" s="120"/>
      <c r="G50" s="120"/>
      <c r="H50" s="121"/>
    </row>
    <row r="52" spans="1:8">
      <c r="A52" s="122" t="s">
        <v>336</v>
      </c>
      <c r="B52" s="123"/>
      <c r="C52" s="123"/>
      <c r="D52" s="123"/>
      <c r="E52" s="123"/>
      <c r="F52" s="123"/>
      <c r="G52" s="123"/>
      <c r="H52" s="124"/>
    </row>
    <row r="53" spans="1:8">
      <c r="A53" s="125"/>
      <c r="B53" s="126"/>
      <c r="C53" s="126"/>
      <c r="D53" s="126"/>
      <c r="E53" s="126"/>
      <c r="F53" s="126"/>
      <c r="G53" s="126"/>
      <c r="H53" s="127"/>
    </row>
  </sheetData>
  <mergeCells count="24">
    <mergeCell ref="A40:B40"/>
    <mergeCell ref="C40:H40"/>
    <mergeCell ref="A41:B43"/>
    <mergeCell ref="C41:H43"/>
    <mergeCell ref="A46:H50"/>
    <mergeCell ref="A52:H53"/>
    <mergeCell ref="A31:A32"/>
    <mergeCell ref="B31:B32"/>
    <mergeCell ref="C31:C32"/>
    <mergeCell ref="D31:D32"/>
    <mergeCell ref="E31:E32"/>
    <mergeCell ref="A34:H38"/>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dimension ref="A15:N54"/>
  <sheetViews>
    <sheetView topLeftCell="A28" zoomScale="70" zoomScaleNormal="70" workbookViewId="0">
      <selection activeCell="Q24" sqref="Q24"/>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284</v>
      </c>
      <c r="B15" s="80"/>
      <c r="C15" s="80"/>
      <c r="D15" s="80"/>
      <c r="E15" s="80"/>
      <c r="F15" s="80"/>
      <c r="G15" s="80"/>
      <c r="H15" s="80"/>
      <c r="I15" s="81"/>
    </row>
    <row r="17" spans="1:14">
      <c r="A17" s="82" t="s">
        <v>164</v>
      </c>
      <c r="B17" s="82"/>
      <c r="C17" s="83" t="s">
        <v>337</v>
      </c>
      <c r="F17" s="122" t="s">
        <v>225</v>
      </c>
      <c r="G17" s="123"/>
      <c r="H17" s="123"/>
      <c r="I17" s="123"/>
      <c r="J17" s="123"/>
      <c r="K17" s="123"/>
      <c r="L17" s="123"/>
      <c r="M17" s="123"/>
      <c r="N17" s="124"/>
    </row>
    <row r="18" spans="1:14">
      <c r="A18" s="82" t="s">
        <v>167</v>
      </c>
      <c r="B18" s="82"/>
      <c r="C18" s="83" t="s">
        <v>338</v>
      </c>
      <c r="F18" s="125"/>
      <c r="G18" s="126"/>
      <c r="H18" s="126"/>
      <c r="I18" s="126"/>
      <c r="J18" s="126"/>
      <c r="K18" s="126"/>
      <c r="L18" s="126"/>
      <c r="M18" s="126"/>
      <c r="N18" s="127"/>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287</v>
      </c>
      <c r="C23" s="140">
        <v>15</v>
      </c>
      <c r="D23" s="128">
        <v>10</v>
      </c>
      <c r="E23" s="140">
        <f>D23/C23*$C$31</f>
        <v>66.666666666666657</v>
      </c>
      <c r="F23" s="94"/>
      <c r="G23" s="94"/>
      <c r="H23" s="94"/>
      <c r="I23" s="94"/>
      <c r="J23" s="94"/>
      <c r="K23" s="94"/>
      <c r="L23" s="94"/>
      <c r="M23" s="94"/>
      <c r="N23" s="94"/>
    </row>
    <row r="24" spans="1:14" s="91" customFormat="1" ht="45" customHeight="1">
      <c r="A24" s="92">
        <v>2</v>
      </c>
      <c r="B24" s="141" t="s">
        <v>288</v>
      </c>
      <c r="C24" s="140">
        <v>10</v>
      </c>
      <c r="D24" s="128">
        <v>7</v>
      </c>
      <c r="E24" s="140">
        <f t="shared" ref="E24:E30" si="0">D24/C24*$C$31</f>
        <v>70</v>
      </c>
      <c r="F24" s="94"/>
      <c r="G24" s="94"/>
      <c r="H24" s="94"/>
      <c r="I24" s="94"/>
      <c r="J24" s="94"/>
      <c r="K24" s="94"/>
      <c r="L24" s="94"/>
      <c r="M24" s="94"/>
      <c r="N24" s="94"/>
    </row>
    <row r="25" spans="1:14" s="91" customFormat="1" ht="30" customHeight="1">
      <c r="A25" s="92">
        <v>3</v>
      </c>
      <c r="B25" s="95" t="s">
        <v>176</v>
      </c>
      <c r="C25" s="140">
        <v>10</v>
      </c>
      <c r="D25" s="128">
        <v>7</v>
      </c>
      <c r="E25" s="140">
        <f t="shared" si="0"/>
        <v>70</v>
      </c>
      <c r="F25" s="94"/>
      <c r="G25" s="94"/>
      <c r="H25" s="94"/>
      <c r="I25" s="94"/>
      <c r="J25" s="94"/>
      <c r="K25" s="94"/>
      <c r="L25" s="94"/>
      <c r="M25" s="94"/>
      <c r="N25" s="94"/>
    </row>
    <row r="26" spans="1:14" s="91" customFormat="1" ht="30.75" customHeight="1">
      <c r="A26" s="92">
        <v>4</v>
      </c>
      <c r="B26" s="92" t="s">
        <v>289</v>
      </c>
      <c r="C26" s="140">
        <v>15</v>
      </c>
      <c r="D26" s="128">
        <v>10</v>
      </c>
      <c r="E26" s="140">
        <f t="shared" si="0"/>
        <v>66.666666666666657</v>
      </c>
      <c r="F26" s="94"/>
      <c r="G26" s="94"/>
      <c r="H26" s="94"/>
      <c r="I26" s="94"/>
      <c r="J26" s="94"/>
      <c r="K26" s="94"/>
      <c r="L26" s="94"/>
      <c r="M26" s="94"/>
      <c r="N26" s="94"/>
    </row>
    <row r="27" spans="1:14" s="91" customFormat="1" ht="30" customHeight="1">
      <c r="A27" s="92">
        <v>5</v>
      </c>
      <c r="B27" s="92" t="s">
        <v>182</v>
      </c>
      <c r="C27" s="140">
        <v>10</v>
      </c>
      <c r="D27" s="128">
        <v>10</v>
      </c>
      <c r="E27" s="140">
        <f t="shared" si="0"/>
        <v>100</v>
      </c>
      <c r="F27" s="94"/>
      <c r="G27" s="94"/>
      <c r="H27" s="94"/>
      <c r="I27" s="94"/>
      <c r="J27" s="94"/>
      <c r="K27" s="94"/>
      <c r="L27" s="94"/>
      <c r="M27" s="94"/>
      <c r="N27" s="94"/>
    </row>
    <row r="28" spans="1:14" s="91" customFormat="1" ht="30" customHeight="1">
      <c r="A28" s="92">
        <v>6</v>
      </c>
      <c r="B28" s="92" t="s">
        <v>178</v>
      </c>
      <c r="C28" s="140">
        <v>15</v>
      </c>
      <c r="D28" s="128">
        <v>13</v>
      </c>
      <c r="E28" s="140">
        <f t="shared" si="0"/>
        <v>86.666666666666671</v>
      </c>
      <c r="F28" s="94"/>
      <c r="G28" s="94"/>
      <c r="H28" s="94"/>
      <c r="I28" s="94"/>
      <c r="J28" s="94"/>
      <c r="K28" s="94"/>
      <c r="L28" s="94"/>
      <c r="M28" s="94"/>
      <c r="N28" s="94"/>
    </row>
    <row r="29" spans="1:14" s="91" customFormat="1" ht="30" customHeight="1">
      <c r="A29" s="92">
        <v>7</v>
      </c>
      <c r="B29" s="92" t="s">
        <v>179</v>
      </c>
      <c r="C29" s="140">
        <v>15</v>
      </c>
      <c r="D29" s="128">
        <v>10</v>
      </c>
      <c r="E29" s="140">
        <f t="shared" si="0"/>
        <v>66.666666666666657</v>
      </c>
      <c r="F29" s="94"/>
      <c r="G29" s="94"/>
      <c r="H29" s="94"/>
      <c r="I29" s="94"/>
      <c r="J29" s="94"/>
      <c r="K29" s="94"/>
      <c r="L29" s="94"/>
      <c r="M29" s="94"/>
      <c r="N29" s="94"/>
    </row>
    <row r="30" spans="1:14" s="91" customFormat="1" ht="29.25" customHeight="1">
      <c r="A30" s="92">
        <v>8</v>
      </c>
      <c r="B30" s="92" t="s">
        <v>290</v>
      </c>
      <c r="C30" s="140">
        <v>10</v>
      </c>
      <c r="D30" s="128">
        <v>8</v>
      </c>
      <c r="E30" s="140">
        <f t="shared" si="0"/>
        <v>80</v>
      </c>
      <c r="F30" s="94"/>
      <c r="G30" s="94"/>
      <c r="H30" s="94"/>
      <c r="I30" s="94"/>
      <c r="J30" s="94"/>
      <c r="K30" s="94"/>
      <c r="L30" s="94"/>
      <c r="M30" s="94"/>
      <c r="N30" s="94"/>
    </row>
    <row r="31" spans="1:14" s="91" customFormat="1" ht="15" customHeight="1">
      <c r="A31" s="142" t="s">
        <v>339</v>
      </c>
      <c r="B31" s="143"/>
      <c r="C31" s="153">
        <v>100</v>
      </c>
      <c r="D31" s="154">
        <f>SUM(D23:D30)</f>
        <v>75</v>
      </c>
      <c r="E31" s="155">
        <f>D31/C31</f>
        <v>0.75</v>
      </c>
      <c r="F31" s="101">
        <v>7.5</v>
      </c>
      <c r="G31" s="103"/>
      <c r="H31" s="103"/>
      <c r="I31" s="103"/>
    </row>
    <row r="32" spans="1:14" s="91" customFormat="1">
      <c r="A32" s="144"/>
      <c r="B32" s="145"/>
      <c r="C32" s="153"/>
      <c r="D32" s="154"/>
      <c r="E32" s="155"/>
      <c r="F32" s="101"/>
      <c r="G32" s="103"/>
      <c r="H32" s="103"/>
      <c r="I32" s="103"/>
    </row>
    <row r="33" spans="1:9" s="91" customFormat="1">
      <c r="A33" s="105"/>
      <c r="B33" s="106"/>
      <c r="C33" s="105"/>
      <c r="D33" s="105"/>
      <c r="E33" s="105"/>
    </row>
    <row r="34" spans="1:9" s="91" customFormat="1">
      <c r="A34" s="107" t="s">
        <v>340</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350</v>
      </c>
      <c r="B41" s="110"/>
      <c r="C41" s="111">
        <v>43180</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30"/>
      <c r="B45" s="130"/>
      <c r="C45" s="130"/>
      <c r="D45" s="130"/>
      <c r="E45" s="130"/>
      <c r="F45" s="130"/>
      <c r="G45" s="130"/>
      <c r="H45" s="130"/>
    </row>
    <row r="47" spans="1:9">
      <c r="A47" s="156" t="s">
        <v>198</v>
      </c>
      <c r="B47" s="157"/>
      <c r="C47" s="157"/>
      <c r="D47" s="157"/>
      <c r="E47" s="157"/>
      <c r="F47" s="157"/>
      <c r="G47" s="157"/>
      <c r="H47" s="158"/>
    </row>
    <row r="48" spans="1:9">
      <c r="A48" s="159"/>
      <c r="B48" s="160"/>
      <c r="C48" s="160"/>
      <c r="D48" s="160"/>
      <c r="E48" s="160"/>
      <c r="F48" s="160"/>
      <c r="G48" s="160"/>
      <c r="H48" s="161"/>
    </row>
    <row r="49" spans="1:8">
      <c r="A49" s="159"/>
      <c r="B49" s="160"/>
      <c r="C49" s="160"/>
      <c r="D49" s="160"/>
      <c r="E49" s="160"/>
      <c r="F49" s="160"/>
      <c r="G49" s="160"/>
      <c r="H49" s="161"/>
    </row>
    <row r="50" spans="1:8">
      <c r="A50" s="159"/>
      <c r="B50" s="160"/>
      <c r="C50" s="160"/>
      <c r="D50" s="160"/>
      <c r="E50" s="160"/>
      <c r="F50" s="160"/>
      <c r="G50" s="160"/>
      <c r="H50" s="161"/>
    </row>
    <row r="51" spans="1:8">
      <c r="A51" s="162"/>
      <c r="B51" s="163"/>
      <c r="C51" s="163"/>
      <c r="D51" s="163"/>
      <c r="E51" s="163"/>
      <c r="F51" s="163"/>
      <c r="G51" s="163"/>
      <c r="H51" s="164"/>
    </row>
    <row r="53" spans="1:8">
      <c r="A53" s="122" t="s">
        <v>189</v>
      </c>
      <c r="B53" s="123"/>
      <c r="C53" s="123"/>
      <c r="D53" s="123"/>
      <c r="E53" s="123"/>
      <c r="F53" s="123"/>
      <c r="G53" s="123"/>
      <c r="H53" s="124"/>
    </row>
    <row r="54" spans="1:8">
      <c r="A54" s="125"/>
      <c r="B54" s="126"/>
      <c r="C54" s="126"/>
      <c r="D54" s="126"/>
      <c r="E54" s="126"/>
      <c r="F54" s="126"/>
      <c r="G54" s="126"/>
      <c r="H54" s="127"/>
    </row>
  </sheetData>
  <mergeCells count="24">
    <mergeCell ref="A40:B40"/>
    <mergeCell ref="C40:H40"/>
    <mergeCell ref="A41:B43"/>
    <mergeCell ref="C41:H43"/>
    <mergeCell ref="A47:H51"/>
    <mergeCell ref="A53:H54"/>
    <mergeCell ref="A31:B32"/>
    <mergeCell ref="C31:C32"/>
    <mergeCell ref="D31:D32"/>
    <mergeCell ref="E31:E32"/>
    <mergeCell ref="F31:F32"/>
    <mergeCell ref="A34:H38"/>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dimension ref="A15:N52"/>
  <sheetViews>
    <sheetView zoomScale="70" zoomScaleNormal="70" workbookViewId="0">
      <selection activeCell="Q24" sqref="Q24"/>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163</v>
      </c>
      <c r="B15" s="80"/>
      <c r="C15" s="80"/>
      <c r="D15" s="80"/>
      <c r="E15" s="80"/>
      <c r="F15" s="80"/>
      <c r="G15" s="80"/>
      <c r="H15" s="80"/>
      <c r="I15" s="81"/>
    </row>
    <row r="17" spans="1:14">
      <c r="A17" s="82" t="s">
        <v>164</v>
      </c>
      <c r="B17" s="82"/>
      <c r="C17" s="83" t="s">
        <v>325</v>
      </c>
      <c r="F17" s="84" t="s">
        <v>61</v>
      </c>
      <c r="G17" s="84"/>
      <c r="H17" s="84"/>
      <c r="I17" s="84"/>
      <c r="J17" s="84"/>
      <c r="K17" s="84"/>
      <c r="L17" s="84"/>
      <c r="M17" s="84"/>
      <c r="N17" s="84"/>
    </row>
    <row r="18" spans="1:14">
      <c r="A18" s="82" t="s">
        <v>167</v>
      </c>
      <c r="B18" s="82"/>
      <c r="C18" s="83" t="s">
        <v>326</v>
      </c>
      <c r="F18" s="84"/>
      <c r="G18" s="84"/>
      <c r="H18" s="84"/>
      <c r="I18" s="84"/>
      <c r="J18" s="84"/>
      <c r="K18" s="84"/>
      <c r="L18" s="84"/>
      <c r="M18" s="84"/>
      <c r="N18" s="84"/>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175</v>
      </c>
      <c r="C23" s="93">
        <v>15</v>
      </c>
      <c r="D23" s="128">
        <v>11</v>
      </c>
      <c r="E23" s="93">
        <f>D23/C23*C31</f>
        <v>73.333333333333329</v>
      </c>
      <c r="F23" s="94"/>
      <c r="G23" s="94"/>
      <c r="H23" s="94"/>
      <c r="I23" s="94"/>
      <c r="J23" s="94"/>
      <c r="K23" s="94"/>
      <c r="L23" s="94"/>
      <c r="M23" s="94"/>
      <c r="N23" s="94"/>
    </row>
    <row r="24" spans="1:14" s="91" customFormat="1" ht="30" customHeight="1">
      <c r="A24" s="92">
        <v>2</v>
      </c>
      <c r="B24" s="95" t="s">
        <v>176</v>
      </c>
      <c r="C24" s="93">
        <v>15</v>
      </c>
      <c r="D24" s="128">
        <v>11</v>
      </c>
      <c r="E24" s="93">
        <f>D24/C24*$C$31</f>
        <v>73.333333333333329</v>
      </c>
      <c r="F24" s="94"/>
      <c r="G24" s="94"/>
      <c r="H24" s="94"/>
      <c r="I24" s="94"/>
      <c r="J24" s="94"/>
      <c r="K24" s="94"/>
      <c r="L24" s="94"/>
      <c r="M24" s="94"/>
      <c r="N24" s="94"/>
    </row>
    <row r="25" spans="1:14" s="91" customFormat="1" ht="30" customHeight="1">
      <c r="A25" s="92">
        <v>3</v>
      </c>
      <c r="B25" s="92" t="s">
        <v>177</v>
      </c>
      <c r="C25" s="93">
        <v>10</v>
      </c>
      <c r="D25" s="128">
        <v>7</v>
      </c>
      <c r="E25" s="93">
        <f t="shared" ref="E25:E30" si="0">D25/C25*$C$31</f>
        <v>70</v>
      </c>
      <c r="F25" s="94" t="s">
        <v>327</v>
      </c>
      <c r="G25" s="94"/>
      <c r="H25" s="94"/>
      <c r="I25" s="94"/>
      <c r="J25" s="94"/>
      <c r="K25" s="94"/>
      <c r="L25" s="94"/>
      <c r="M25" s="94"/>
      <c r="N25" s="94"/>
    </row>
    <row r="26" spans="1:14" s="91" customFormat="1" ht="30.75" customHeight="1">
      <c r="A26" s="92">
        <v>4</v>
      </c>
      <c r="B26" s="92" t="s">
        <v>178</v>
      </c>
      <c r="C26" s="93">
        <v>15</v>
      </c>
      <c r="D26" s="128">
        <v>12</v>
      </c>
      <c r="E26" s="93">
        <f t="shared" si="0"/>
        <v>80</v>
      </c>
      <c r="F26" s="94"/>
      <c r="G26" s="94"/>
      <c r="H26" s="94"/>
      <c r="I26" s="94"/>
      <c r="J26" s="94"/>
      <c r="K26" s="94"/>
      <c r="L26" s="94"/>
      <c r="M26" s="94"/>
      <c r="N26" s="94"/>
    </row>
    <row r="27" spans="1:14" s="91" customFormat="1" ht="30" customHeight="1">
      <c r="A27" s="92">
        <v>5</v>
      </c>
      <c r="B27" s="92" t="s">
        <v>179</v>
      </c>
      <c r="C27" s="93">
        <v>15</v>
      </c>
      <c r="D27" s="128">
        <v>13</v>
      </c>
      <c r="E27" s="93">
        <f t="shared" si="0"/>
        <v>86.666666666666671</v>
      </c>
      <c r="F27" s="94"/>
      <c r="G27" s="94"/>
      <c r="H27" s="94"/>
      <c r="I27" s="94"/>
      <c r="J27" s="94"/>
      <c r="K27" s="94"/>
      <c r="L27" s="94"/>
      <c r="M27" s="94"/>
      <c r="N27" s="94"/>
    </row>
    <row r="28" spans="1:14" s="91" customFormat="1" ht="30" customHeight="1">
      <c r="A28" s="92">
        <v>6</v>
      </c>
      <c r="B28" s="92" t="s">
        <v>180</v>
      </c>
      <c r="C28" s="93">
        <v>10</v>
      </c>
      <c r="D28" s="128">
        <v>8</v>
      </c>
      <c r="E28" s="93">
        <f t="shared" si="0"/>
        <v>80</v>
      </c>
      <c r="F28" s="94"/>
      <c r="G28" s="94"/>
      <c r="H28" s="94"/>
      <c r="I28" s="94"/>
      <c r="J28" s="94"/>
      <c r="K28" s="94"/>
      <c r="L28" s="94"/>
      <c r="M28" s="94"/>
      <c r="N28" s="94"/>
    </row>
    <row r="29" spans="1:14" s="91" customFormat="1" ht="29.25" customHeight="1">
      <c r="A29" s="92">
        <v>7</v>
      </c>
      <c r="B29" s="92" t="s">
        <v>181</v>
      </c>
      <c r="C29" s="93">
        <v>10</v>
      </c>
      <c r="D29" s="128">
        <v>8</v>
      </c>
      <c r="E29" s="93">
        <f t="shared" si="0"/>
        <v>80</v>
      </c>
      <c r="F29" s="94"/>
      <c r="G29" s="94"/>
      <c r="H29" s="94"/>
      <c r="I29" s="94"/>
      <c r="J29" s="94"/>
      <c r="K29" s="94"/>
      <c r="L29" s="94"/>
      <c r="M29" s="94"/>
      <c r="N29" s="94"/>
    </row>
    <row r="30" spans="1:14" s="96" customFormat="1" ht="30.75" customHeight="1">
      <c r="A30" s="92">
        <v>8</v>
      </c>
      <c r="B30" s="92" t="s">
        <v>182</v>
      </c>
      <c r="C30" s="93">
        <v>10</v>
      </c>
      <c r="D30" s="128">
        <v>8</v>
      </c>
      <c r="E30" s="93">
        <f t="shared" si="0"/>
        <v>80</v>
      </c>
      <c r="F30" s="94"/>
      <c r="G30" s="94"/>
      <c r="H30" s="94"/>
      <c r="I30" s="94"/>
      <c r="J30" s="94"/>
      <c r="K30" s="94"/>
      <c r="L30" s="94"/>
      <c r="M30" s="94"/>
      <c r="N30" s="94"/>
    </row>
    <row r="31" spans="1:14" s="91" customFormat="1" ht="15" customHeight="1">
      <c r="A31" s="97"/>
      <c r="B31" s="98" t="s">
        <v>183</v>
      </c>
      <c r="C31" s="99">
        <f>SUM(C23:C30)</f>
        <v>100</v>
      </c>
      <c r="D31" s="94">
        <f>SUM(D23:D30)</f>
        <v>78</v>
      </c>
      <c r="E31" s="100">
        <f>D31/C31</f>
        <v>0.78</v>
      </c>
      <c r="F31" s="101">
        <v>7.8</v>
      </c>
      <c r="G31" s="102"/>
      <c r="H31" s="103"/>
      <c r="I31" s="103"/>
    </row>
    <row r="32" spans="1:14" s="91" customFormat="1">
      <c r="A32" s="104"/>
      <c r="B32" s="98"/>
      <c r="C32" s="98"/>
      <c r="D32" s="94"/>
      <c r="E32" s="100"/>
      <c r="F32" s="101"/>
      <c r="G32" s="103"/>
      <c r="H32" s="103"/>
      <c r="I32" s="103"/>
    </row>
    <row r="33" spans="1:9" s="91" customFormat="1">
      <c r="A33" s="105"/>
      <c r="B33" s="106"/>
      <c r="C33" s="105"/>
      <c r="D33" s="105"/>
      <c r="E33" s="129"/>
    </row>
    <row r="34" spans="1:9" s="91" customFormat="1">
      <c r="A34" s="107" t="s">
        <v>328</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324</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13" t="s">
        <v>188</v>
      </c>
      <c r="B45" s="114"/>
      <c r="C45" s="114"/>
      <c r="D45" s="114"/>
      <c r="E45" s="114"/>
      <c r="F45" s="114"/>
      <c r="G45" s="114"/>
      <c r="H45" s="115"/>
    </row>
    <row r="46" spans="1:9">
      <c r="A46" s="116"/>
      <c r="B46" s="117"/>
      <c r="C46" s="117"/>
      <c r="D46" s="117"/>
      <c r="E46" s="117"/>
      <c r="F46" s="117"/>
      <c r="G46" s="117"/>
      <c r="H46" s="118"/>
    </row>
    <row r="47" spans="1:9">
      <c r="A47" s="116"/>
      <c r="B47" s="117"/>
      <c r="C47" s="117"/>
      <c r="D47" s="117"/>
      <c r="E47" s="117"/>
      <c r="F47" s="117"/>
      <c r="G47" s="117"/>
      <c r="H47" s="118"/>
    </row>
    <row r="48" spans="1:9">
      <c r="A48" s="116"/>
      <c r="B48" s="117"/>
      <c r="C48" s="117"/>
      <c r="D48" s="117"/>
      <c r="E48" s="117"/>
      <c r="F48" s="117"/>
      <c r="G48" s="117"/>
      <c r="H48" s="118"/>
    </row>
    <row r="49" spans="1:8">
      <c r="A49" s="119"/>
      <c r="B49" s="120"/>
      <c r="C49" s="120"/>
      <c r="D49" s="120"/>
      <c r="E49" s="120"/>
      <c r="F49" s="120"/>
      <c r="G49" s="120"/>
      <c r="H49" s="121"/>
    </row>
    <row r="51" spans="1:8">
      <c r="A51" s="122" t="s">
        <v>189</v>
      </c>
      <c r="B51" s="123"/>
      <c r="C51" s="123"/>
      <c r="D51" s="123"/>
      <c r="E51" s="123"/>
      <c r="F51" s="123"/>
      <c r="G51" s="123"/>
      <c r="H51" s="124"/>
    </row>
    <row r="52" spans="1:8">
      <c r="A52" s="125"/>
      <c r="B52" s="126"/>
      <c r="C52" s="126"/>
      <c r="D52" s="126"/>
      <c r="E52" s="126"/>
      <c r="F52" s="126"/>
      <c r="G52" s="126"/>
      <c r="H52" s="127"/>
    </row>
  </sheetData>
  <mergeCells count="25">
    <mergeCell ref="A51:H52"/>
    <mergeCell ref="A34:H38"/>
    <mergeCell ref="A40:B40"/>
    <mergeCell ref="C40:H40"/>
    <mergeCell ref="A41:B43"/>
    <mergeCell ref="C41:H43"/>
    <mergeCell ref="A45:H49"/>
    <mergeCell ref="A31:A32"/>
    <mergeCell ref="B31:B32"/>
    <mergeCell ref="C31:C32"/>
    <mergeCell ref="D31:D32"/>
    <mergeCell ref="E31:E32"/>
    <mergeCell ref="F31:F32"/>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dimension ref="A15:N52"/>
  <sheetViews>
    <sheetView zoomScale="70" zoomScaleNormal="70" workbookViewId="0">
      <selection activeCell="Q24" sqref="Q24"/>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163</v>
      </c>
      <c r="B15" s="80"/>
      <c r="C15" s="80"/>
      <c r="D15" s="80"/>
      <c r="E15" s="80"/>
      <c r="F15" s="80"/>
      <c r="G15" s="80"/>
      <c r="H15" s="80"/>
      <c r="I15" s="81"/>
    </row>
    <row r="17" spans="1:14">
      <c r="A17" s="82" t="s">
        <v>164</v>
      </c>
      <c r="B17" s="82"/>
      <c r="C17" s="83" t="s">
        <v>322</v>
      </c>
      <c r="F17" s="84" t="s">
        <v>61</v>
      </c>
      <c r="G17" s="84"/>
      <c r="H17" s="84"/>
      <c r="I17" s="84"/>
      <c r="J17" s="84"/>
      <c r="K17" s="84"/>
      <c r="L17" s="84"/>
      <c r="M17" s="84"/>
      <c r="N17" s="84"/>
    </row>
    <row r="18" spans="1:14">
      <c r="A18" s="82" t="s">
        <v>167</v>
      </c>
      <c r="B18" s="82"/>
      <c r="C18" s="83" t="s">
        <v>323</v>
      </c>
      <c r="F18" s="84"/>
      <c r="G18" s="84"/>
      <c r="H18" s="84"/>
      <c r="I18" s="84"/>
      <c r="J18" s="84"/>
      <c r="K18" s="84"/>
      <c r="L18" s="84"/>
      <c r="M18" s="84"/>
      <c r="N18" s="84"/>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175</v>
      </c>
      <c r="C23" s="93">
        <v>15</v>
      </c>
      <c r="D23" s="128">
        <v>13</v>
      </c>
      <c r="E23" s="93">
        <f>D23/C23*C31</f>
        <v>86.666666666666671</v>
      </c>
      <c r="F23" s="94"/>
      <c r="G23" s="94"/>
      <c r="H23" s="94"/>
      <c r="I23" s="94"/>
      <c r="J23" s="94"/>
      <c r="K23" s="94"/>
      <c r="L23" s="94"/>
      <c r="M23" s="94"/>
      <c r="N23" s="94"/>
    </row>
    <row r="24" spans="1:14" s="91" customFormat="1" ht="30" customHeight="1">
      <c r="A24" s="92">
        <v>2</v>
      </c>
      <c r="B24" s="95" t="s">
        <v>176</v>
      </c>
      <c r="C24" s="93">
        <v>15</v>
      </c>
      <c r="D24" s="128">
        <v>13</v>
      </c>
      <c r="E24" s="93">
        <f>D24/C24*$C$31</f>
        <v>86.666666666666671</v>
      </c>
      <c r="F24" s="94"/>
      <c r="G24" s="94"/>
      <c r="H24" s="94"/>
      <c r="I24" s="94"/>
      <c r="J24" s="94"/>
      <c r="K24" s="94"/>
      <c r="L24" s="94"/>
      <c r="M24" s="94"/>
      <c r="N24" s="94"/>
    </row>
    <row r="25" spans="1:14" s="91" customFormat="1" ht="30" customHeight="1">
      <c r="A25" s="92">
        <v>3</v>
      </c>
      <c r="B25" s="92" t="s">
        <v>177</v>
      </c>
      <c r="C25" s="93">
        <v>10</v>
      </c>
      <c r="D25" s="128">
        <v>8</v>
      </c>
      <c r="E25" s="93">
        <f t="shared" ref="E25:E30" si="0">D25/C25*$C$31</f>
        <v>80</v>
      </c>
      <c r="F25" s="94"/>
      <c r="G25" s="94"/>
      <c r="H25" s="94"/>
      <c r="I25" s="94"/>
      <c r="J25" s="94"/>
      <c r="K25" s="94"/>
      <c r="L25" s="94"/>
      <c r="M25" s="94"/>
      <c r="N25" s="94"/>
    </row>
    <row r="26" spans="1:14" s="91" customFormat="1" ht="30.75" customHeight="1">
      <c r="A26" s="92">
        <v>4</v>
      </c>
      <c r="B26" s="92" t="s">
        <v>178</v>
      </c>
      <c r="C26" s="93">
        <v>15</v>
      </c>
      <c r="D26" s="128">
        <v>13</v>
      </c>
      <c r="E26" s="93">
        <f t="shared" si="0"/>
        <v>86.666666666666671</v>
      </c>
      <c r="F26" s="94"/>
      <c r="G26" s="94"/>
      <c r="H26" s="94"/>
      <c r="I26" s="94"/>
      <c r="J26" s="94"/>
      <c r="K26" s="94"/>
      <c r="L26" s="94"/>
      <c r="M26" s="94"/>
      <c r="N26" s="94"/>
    </row>
    <row r="27" spans="1:14" s="91" customFormat="1" ht="30" customHeight="1">
      <c r="A27" s="92">
        <v>5</v>
      </c>
      <c r="B27" s="92" t="s">
        <v>179</v>
      </c>
      <c r="C27" s="93">
        <v>15</v>
      </c>
      <c r="D27" s="128">
        <v>12</v>
      </c>
      <c r="E27" s="93">
        <f t="shared" si="0"/>
        <v>80</v>
      </c>
      <c r="F27" s="94"/>
      <c r="G27" s="94"/>
      <c r="H27" s="94"/>
      <c r="I27" s="94"/>
      <c r="J27" s="94"/>
      <c r="K27" s="94"/>
      <c r="L27" s="94"/>
      <c r="M27" s="94"/>
      <c r="N27" s="94"/>
    </row>
    <row r="28" spans="1:14" s="91" customFormat="1" ht="30" customHeight="1">
      <c r="A28" s="92">
        <v>6</v>
      </c>
      <c r="B28" s="92" t="s">
        <v>180</v>
      </c>
      <c r="C28" s="93">
        <v>10</v>
      </c>
      <c r="D28" s="128">
        <v>8</v>
      </c>
      <c r="E28" s="93">
        <f t="shared" si="0"/>
        <v>80</v>
      </c>
      <c r="F28" s="94"/>
      <c r="G28" s="94"/>
      <c r="H28" s="94"/>
      <c r="I28" s="94"/>
      <c r="J28" s="94"/>
      <c r="K28" s="94"/>
      <c r="L28" s="94"/>
      <c r="M28" s="94"/>
      <c r="N28" s="94"/>
    </row>
    <row r="29" spans="1:14" s="91" customFormat="1" ht="29.25" customHeight="1">
      <c r="A29" s="92">
        <v>7</v>
      </c>
      <c r="B29" s="92" t="s">
        <v>181</v>
      </c>
      <c r="C29" s="93">
        <v>10</v>
      </c>
      <c r="D29" s="128">
        <v>8</v>
      </c>
      <c r="E29" s="93">
        <f t="shared" si="0"/>
        <v>80</v>
      </c>
      <c r="F29" s="94"/>
      <c r="G29" s="94"/>
      <c r="H29" s="94"/>
      <c r="I29" s="94"/>
      <c r="J29" s="94"/>
      <c r="K29" s="94"/>
      <c r="L29" s="94"/>
      <c r="M29" s="94"/>
      <c r="N29" s="94"/>
    </row>
    <row r="30" spans="1:14" s="96" customFormat="1" ht="30.75" customHeight="1">
      <c r="A30" s="92">
        <v>8</v>
      </c>
      <c r="B30" s="92" t="s">
        <v>182</v>
      </c>
      <c r="C30" s="93">
        <v>10</v>
      </c>
      <c r="D30" s="128">
        <v>8</v>
      </c>
      <c r="E30" s="93">
        <f t="shared" si="0"/>
        <v>80</v>
      </c>
      <c r="F30" s="94"/>
      <c r="G30" s="94"/>
      <c r="H30" s="94"/>
      <c r="I30" s="94"/>
      <c r="J30" s="94"/>
      <c r="K30" s="94"/>
      <c r="L30" s="94"/>
      <c r="M30" s="94"/>
      <c r="N30" s="94"/>
    </row>
    <row r="31" spans="1:14" s="91" customFormat="1" ht="15" customHeight="1">
      <c r="A31" s="97"/>
      <c r="B31" s="98" t="s">
        <v>183</v>
      </c>
      <c r="C31" s="99">
        <f>SUM(C23:C30)</f>
        <v>100</v>
      </c>
      <c r="D31" s="94">
        <f>SUM(D23:D30)</f>
        <v>83</v>
      </c>
      <c r="E31" s="100">
        <f>D31/C31</f>
        <v>0.83</v>
      </c>
      <c r="F31" s="101">
        <v>8.3000000000000007</v>
      </c>
      <c r="G31" s="102"/>
      <c r="H31" s="103"/>
      <c r="I31" s="103"/>
    </row>
    <row r="32" spans="1:14" s="91" customFormat="1">
      <c r="A32" s="104"/>
      <c r="B32" s="98"/>
      <c r="C32" s="98"/>
      <c r="D32" s="94"/>
      <c r="E32" s="100"/>
      <c r="F32" s="101"/>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324</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13" t="s">
        <v>188</v>
      </c>
      <c r="B45" s="114"/>
      <c r="C45" s="114"/>
      <c r="D45" s="114"/>
      <c r="E45" s="114"/>
      <c r="F45" s="114"/>
      <c r="G45" s="114"/>
      <c r="H45" s="115"/>
    </row>
    <row r="46" spans="1:9">
      <c r="A46" s="116"/>
      <c r="B46" s="117"/>
      <c r="C46" s="117"/>
      <c r="D46" s="117"/>
      <c r="E46" s="117"/>
      <c r="F46" s="117"/>
      <c r="G46" s="117"/>
      <c r="H46" s="118"/>
    </row>
    <row r="47" spans="1:9">
      <c r="A47" s="116"/>
      <c r="B47" s="117"/>
      <c r="C47" s="117"/>
      <c r="D47" s="117"/>
      <c r="E47" s="117"/>
      <c r="F47" s="117"/>
      <c r="G47" s="117"/>
      <c r="H47" s="118"/>
    </row>
    <row r="48" spans="1:9">
      <c r="A48" s="116"/>
      <c r="B48" s="117"/>
      <c r="C48" s="117"/>
      <c r="D48" s="117"/>
      <c r="E48" s="117"/>
      <c r="F48" s="117"/>
      <c r="G48" s="117"/>
      <c r="H48" s="118"/>
    </row>
    <row r="49" spans="1:8">
      <c r="A49" s="119"/>
      <c r="B49" s="120"/>
      <c r="C49" s="120"/>
      <c r="D49" s="120"/>
      <c r="E49" s="120"/>
      <c r="F49" s="120"/>
      <c r="G49" s="120"/>
      <c r="H49" s="121"/>
    </row>
    <row r="51" spans="1:8">
      <c r="A51" s="122" t="s">
        <v>189</v>
      </c>
      <c r="B51" s="123"/>
      <c r="C51" s="123"/>
      <c r="D51" s="123"/>
      <c r="E51" s="123"/>
      <c r="F51" s="123"/>
      <c r="G51" s="123"/>
      <c r="H51" s="124"/>
    </row>
    <row r="52" spans="1:8">
      <c r="A52" s="125"/>
      <c r="B52" s="126"/>
      <c r="C52" s="126"/>
      <c r="D52" s="126"/>
      <c r="E52" s="126"/>
      <c r="F52" s="126"/>
      <c r="G52" s="126"/>
      <c r="H52" s="127"/>
    </row>
  </sheetData>
  <mergeCells count="25">
    <mergeCell ref="A51:H52"/>
    <mergeCell ref="A34:H38"/>
    <mergeCell ref="A40:B40"/>
    <mergeCell ref="C40:H40"/>
    <mergeCell ref="A41:B43"/>
    <mergeCell ref="C41:H43"/>
    <mergeCell ref="A45:H49"/>
    <mergeCell ref="A31:A32"/>
    <mergeCell ref="B31:B32"/>
    <mergeCell ref="C31:C32"/>
    <mergeCell ref="D31:D32"/>
    <mergeCell ref="E31:E32"/>
    <mergeCell ref="F31:F32"/>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dimension ref="A15:N54"/>
  <sheetViews>
    <sheetView topLeftCell="A28" zoomScale="70" zoomScaleNormal="70" workbookViewId="0">
      <selection activeCell="Q24" sqref="Q24"/>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284</v>
      </c>
      <c r="B15" s="80"/>
      <c r="C15" s="80"/>
      <c r="D15" s="80"/>
      <c r="E15" s="80"/>
      <c r="F15" s="80"/>
      <c r="G15" s="80"/>
      <c r="H15" s="80"/>
      <c r="I15" s="81"/>
    </row>
    <row r="17" spans="1:14">
      <c r="A17" s="82" t="s">
        <v>164</v>
      </c>
      <c r="B17" s="82"/>
      <c r="C17" s="83" t="s">
        <v>341</v>
      </c>
      <c r="F17" s="165"/>
      <c r="G17" s="165"/>
      <c r="H17" s="165"/>
      <c r="I17" s="165"/>
      <c r="J17" s="165"/>
      <c r="K17" s="165"/>
      <c r="L17" s="165"/>
      <c r="M17" s="165"/>
      <c r="N17" s="165"/>
    </row>
    <row r="18" spans="1:14">
      <c r="A18" s="82" t="s">
        <v>167</v>
      </c>
      <c r="B18" s="82"/>
      <c r="C18" s="83" t="s">
        <v>342</v>
      </c>
      <c r="F18" s="165"/>
      <c r="G18" s="165"/>
      <c r="H18" s="165"/>
      <c r="I18" s="165"/>
      <c r="J18" s="165"/>
      <c r="K18" s="165"/>
      <c r="L18" s="165"/>
      <c r="M18" s="165"/>
      <c r="N18" s="165"/>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287</v>
      </c>
      <c r="C23" s="140">
        <v>15</v>
      </c>
      <c r="D23" s="128"/>
      <c r="E23" s="140">
        <f>D23/C23*$C$31</f>
        <v>0</v>
      </c>
      <c r="F23" s="94"/>
      <c r="G23" s="94"/>
      <c r="H23" s="94"/>
      <c r="I23" s="94"/>
      <c r="J23" s="94"/>
      <c r="K23" s="94"/>
      <c r="L23" s="94"/>
      <c r="M23" s="94"/>
      <c r="N23" s="94"/>
    </row>
    <row r="24" spans="1:14" s="91" customFormat="1" ht="45" customHeight="1">
      <c r="A24" s="92">
        <v>2</v>
      </c>
      <c r="B24" s="141" t="s">
        <v>288</v>
      </c>
      <c r="C24" s="140">
        <v>10</v>
      </c>
      <c r="D24" s="128"/>
      <c r="E24" s="140">
        <f t="shared" ref="E24:E30" si="0">D24/C24*$C$31</f>
        <v>0</v>
      </c>
      <c r="F24" s="94"/>
      <c r="G24" s="94"/>
      <c r="H24" s="94"/>
      <c r="I24" s="94"/>
      <c r="J24" s="94"/>
      <c r="K24" s="94"/>
      <c r="L24" s="94"/>
      <c r="M24" s="94"/>
      <c r="N24" s="94"/>
    </row>
    <row r="25" spans="1:14" s="91" customFormat="1" ht="30" customHeight="1">
      <c r="A25" s="92">
        <v>3</v>
      </c>
      <c r="B25" s="95" t="s">
        <v>176</v>
      </c>
      <c r="C25" s="140">
        <v>10</v>
      </c>
      <c r="D25" s="128"/>
      <c r="E25" s="140">
        <f t="shared" si="0"/>
        <v>0</v>
      </c>
      <c r="F25" s="94"/>
      <c r="G25" s="94"/>
      <c r="H25" s="94"/>
      <c r="I25" s="94"/>
      <c r="J25" s="94"/>
      <c r="K25" s="94"/>
      <c r="L25" s="94"/>
      <c r="M25" s="94"/>
      <c r="N25" s="94"/>
    </row>
    <row r="26" spans="1:14" s="91" customFormat="1" ht="30.75" customHeight="1">
      <c r="A26" s="92">
        <v>4</v>
      </c>
      <c r="B26" s="92" t="s">
        <v>289</v>
      </c>
      <c r="C26" s="140">
        <v>15</v>
      </c>
      <c r="D26" s="128"/>
      <c r="E26" s="140">
        <f t="shared" si="0"/>
        <v>0</v>
      </c>
      <c r="F26" s="94"/>
      <c r="G26" s="94"/>
      <c r="H26" s="94"/>
      <c r="I26" s="94"/>
      <c r="J26" s="94"/>
      <c r="K26" s="94"/>
      <c r="L26" s="94"/>
      <c r="M26" s="94"/>
      <c r="N26" s="94"/>
    </row>
    <row r="27" spans="1:14" s="91" customFormat="1" ht="30" customHeight="1">
      <c r="A27" s="92">
        <v>5</v>
      </c>
      <c r="B27" s="92" t="s">
        <v>182</v>
      </c>
      <c r="C27" s="140">
        <v>10</v>
      </c>
      <c r="D27" s="128"/>
      <c r="E27" s="140">
        <f t="shared" si="0"/>
        <v>0</v>
      </c>
      <c r="F27" s="94"/>
      <c r="G27" s="94"/>
      <c r="H27" s="94"/>
      <c r="I27" s="94"/>
      <c r="J27" s="94"/>
      <c r="K27" s="94"/>
      <c r="L27" s="94"/>
      <c r="M27" s="94"/>
      <c r="N27" s="94"/>
    </row>
    <row r="28" spans="1:14" s="91" customFormat="1" ht="30" customHeight="1">
      <c r="A28" s="92">
        <v>6</v>
      </c>
      <c r="B28" s="92" t="s">
        <v>178</v>
      </c>
      <c r="C28" s="140">
        <v>15</v>
      </c>
      <c r="D28" s="128"/>
      <c r="E28" s="140">
        <f t="shared" si="0"/>
        <v>0</v>
      </c>
      <c r="F28" s="94"/>
      <c r="G28" s="94"/>
      <c r="H28" s="94"/>
      <c r="I28" s="94"/>
      <c r="J28" s="94"/>
      <c r="K28" s="94"/>
      <c r="L28" s="94"/>
      <c r="M28" s="94"/>
      <c r="N28" s="94"/>
    </row>
    <row r="29" spans="1:14" s="91" customFormat="1" ht="30" customHeight="1">
      <c r="A29" s="92">
        <v>7</v>
      </c>
      <c r="B29" s="92" t="s">
        <v>179</v>
      </c>
      <c r="C29" s="140">
        <v>15</v>
      </c>
      <c r="D29" s="128"/>
      <c r="E29" s="140">
        <f t="shared" si="0"/>
        <v>0</v>
      </c>
      <c r="F29" s="94"/>
      <c r="G29" s="94"/>
      <c r="H29" s="94"/>
      <c r="I29" s="94"/>
      <c r="J29" s="94"/>
      <c r="K29" s="94"/>
      <c r="L29" s="94"/>
      <c r="M29" s="94"/>
      <c r="N29" s="94"/>
    </row>
    <row r="30" spans="1:14" s="91" customFormat="1" ht="29.25" customHeight="1">
      <c r="A30" s="92">
        <v>8</v>
      </c>
      <c r="B30" s="92" t="s">
        <v>290</v>
      </c>
      <c r="C30" s="140">
        <v>10</v>
      </c>
      <c r="D30" s="128"/>
      <c r="E30" s="140">
        <f t="shared" si="0"/>
        <v>0</v>
      </c>
      <c r="F30" s="94"/>
      <c r="G30" s="94"/>
      <c r="H30" s="94"/>
      <c r="I30" s="94"/>
      <c r="J30" s="94"/>
      <c r="K30" s="94"/>
      <c r="L30" s="94"/>
      <c r="M30" s="94"/>
      <c r="N30" s="94"/>
    </row>
    <row r="31" spans="1:14" s="91" customFormat="1" ht="15" customHeight="1">
      <c r="A31" s="142" t="s">
        <v>183</v>
      </c>
      <c r="B31" s="143"/>
      <c r="C31" s="98">
        <v>100</v>
      </c>
      <c r="D31" s="153">
        <f>SUM(D23:D30)</f>
        <v>0</v>
      </c>
      <c r="E31" s="155">
        <f>D31/C31</f>
        <v>0</v>
      </c>
      <c r="F31" s="166"/>
      <c r="G31" s="103"/>
      <c r="H31" s="103"/>
      <c r="I31" s="103"/>
    </row>
    <row r="32" spans="1:14" s="91" customFormat="1">
      <c r="A32" s="144"/>
      <c r="B32" s="145"/>
      <c r="C32" s="98"/>
      <c r="D32" s="153"/>
      <c r="E32" s="155"/>
      <c r="F32" s="166"/>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156</v>
      </c>
      <c r="B41" s="110"/>
      <c r="C41" s="110"/>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30"/>
      <c r="B45" s="130"/>
      <c r="C45" s="130"/>
      <c r="D45" s="130"/>
      <c r="E45" s="130"/>
      <c r="F45" s="130"/>
      <c r="G45" s="130"/>
      <c r="H45" s="130"/>
    </row>
    <row r="47" spans="1:9">
      <c r="A47" s="113" t="s">
        <v>309</v>
      </c>
      <c r="B47" s="114"/>
      <c r="C47" s="114"/>
      <c r="D47" s="114"/>
      <c r="E47" s="114"/>
      <c r="F47" s="114"/>
      <c r="G47" s="114"/>
      <c r="H47" s="115"/>
    </row>
    <row r="48" spans="1:9">
      <c r="A48" s="116"/>
      <c r="B48" s="117"/>
      <c r="C48" s="117"/>
      <c r="D48" s="117"/>
      <c r="E48" s="117"/>
      <c r="F48" s="117"/>
      <c r="G48" s="117"/>
      <c r="H48" s="118"/>
    </row>
    <row r="49" spans="1:8">
      <c r="A49" s="116"/>
      <c r="B49" s="117"/>
      <c r="C49" s="117"/>
      <c r="D49" s="117"/>
      <c r="E49" s="117"/>
      <c r="F49" s="117"/>
      <c r="G49" s="117"/>
      <c r="H49" s="118"/>
    </row>
    <row r="50" spans="1:8">
      <c r="A50" s="116"/>
      <c r="B50" s="117"/>
      <c r="C50" s="117"/>
      <c r="D50" s="117"/>
      <c r="E50" s="117"/>
      <c r="F50" s="117"/>
      <c r="G50" s="117"/>
      <c r="H50" s="118"/>
    </row>
    <row r="51" spans="1:8">
      <c r="A51" s="119"/>
      <c r="B51" s="120"/>
      <c r="C51" s="120"/>
      <c r="D51" s="120"/>
      <c r="E51" s="120"/>
      <c r="F51" s="120"/>
      <c r="G51" s="120"/>
      <c r="H51" s="121"/>
    </row>
    <row r="53" spans="1:8">
      <c r="A53" s="122" t="s">
        <v>189</v>
      </c>
      <c r="B53" s="123"/>
      <c r="C53" s="123"/>
      <c r="D53" s="123"/>
      <c r="E53" s="123"/>
      <c r="F53" s="123"/>
      <c r="G53" s="123"/>
      <c r="H53" s="124"/>
    </row>
    <row r="54" spans="1:8">
      <c r="A54" s="125"/>
      <c r="B54" s="126"/>
      <c r="C54" s="126"/>
      <c r="D54" s="126"/>
      <c r="E54" s="126"/>
      <c r="F54" s="126"/>
      <c r="G54" s="126"/>
      <c r="H54" s="127"/>
    </row>
  </sheetData>
  <mergeCells count="24">
    <mergeCell ref="A40:B40"/>
    <mergeCell ref="C40:H40"/>
    <mergeCell ref="A41:B43"/>
    <mergeCell ref="C41:H43"/>
    <mergeCell ref="A47:H51"/>
    <mergeCell ref="A53:H54"/>
    <mergeCell ref="A31:B32"/>
    <mergeCell ref="C31:C32"/>
    <mergeCell ref="D31:D32"/>
    <mergeCell ref="E31:E32"/>
    <mergeCell ref="F31:F32"/>
    <mergeCell ref="A34:H38"/>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dimension ref="A15:N52"/>
  <sheetViews>
    <sheetView zoomScale="70" zoomScaleNormal="70" workbookViewId="0">
      <selection activeCell="Q24" sqref="Q24"/>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163</v>
      </c>
      <c r="B15" s="80"/>
      <c r="C15" s="80"/>
      <c r="D15" s="80"/>
      <c r="E15" s="80"/>
      <c r="F15" s="80"/>
      <c r="G15" s="80"/>
      <c r="H15" s="80"/>
      <c r="I15" s="81"/>
    </row>
    <row r="17" spans="1:14">
      <c r="A17" s="82" t="s">
        <v>164</v>
      </c>
      <c r="B17" s="82"/>
      <c r="C17" s="83" t="s">
        <v>165</v>
      </c>
      <c r="F17" s="84" t="s">
        <v>166</v>
      </c>
      <c r="G17" s="84"/>
      <c r="H17" s="84"/>
      <c r="I17" s="84"/>
      <c r="J17" s="84"/>
      <c r="K17" s="84"/>
      <c r="L17" s="84"/>
      <c r="M17" s="84"/>
      <c r="N17" s="84"/>
    </row>
    <row r="18" spans="1:14">
      <c r="A18" s="82" t="s">
        <v>167</v>
      </c>
      <c r="B18" s="82"/>
      <c r="C18" s="83" t="s">
        <v>168</v>
      </c>
      <c r="F18" s="84"/>
      <c r="G18" s="84"/>
      <c r="H18" s="84"/>
      <c r="I18" s="84"/>
      <c r="J18" s="84"/>
      <c r="K18" s="84"/>
      <c r="L18" s="84"/>
      <c r="M18" s="84"/>
      <c r="N18" s="84"/>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175</v>
      </c>
      <c r="C23" s="93">
        <v>15</v>
      </c>
      <c r="D23" s="93">
        <v>14</v>
      </c>
      <c r="E23" s="93">
        <f>D23/C23*100</f>
        <v>93.333333333333329</v>
      </c>
      <c r="F23" s="94"/>
      <c r="G23" s="94"/>
      <c r="H23" s="94"/>
      <c r="I23" s="94"/>
      <c r="J23" s="94"/>
      <c r="K23" s="94"/>
      <c r="L23" s="94"/>
      <c r="M23" s="94"/>
      <c r="N23" s="94"/>
    </row>
    <row r="24" spans="1:14" s="91" customFormat="1" ht="30" customHeight="1">
      <c r="A24" s="92">
        <v>2</v>
      </c>
      <c r="B24" s="95" t="s">
        <v>176</v>
      </c>
      <c r="C24" s="93">
        <v>15</v>
      </c>
      <c r="D24" s="93">
        <v>13</v>
      </c>
      <c r="E24" s="93">
        <f>D24/C24*100</f>
        <v>86.666666666666671</v>
      </c>
      <c r="F24" s="94"/>
      <c r="G24" s="94"/>
      <c r="H24" s="94"/>
      <c r="I24" s="94"/>
      <c r="J24" s="94"/>
      <c r="K24" s="94"/>
      <c r="L24" s="94"/>
      <c r="M24" s="94"/>
      <c r="N24" s="94"/>
    </row>
    <row r="25" spans="1:14" s="91" customFormat="1" ht="30" customHeight="1">
      <c r="A25" s="92">
        <v>3</v>
      </c>
      <c r="B25" s="92" t="s">
        <v>177</v>
      </c>
      <c r="C25" s="93">
        <v>10</v>
      </c>
      <c r="D25" s="93">
        <v>9</v>
      </c>
      <c r="E25" s="93">
        <f t="shared" ref="E25:E28" si="0">D25/C25*100</f>
        <v>90</v>
      </c>
      <c r="F25" s="94"/>
      <c r="G25" s="94"/>
      <c r="H25" s="94"/>
      <c r="I25" s="94"/>
      <c r="J25" s="94"/>
      <c r="K25" s="94"/>
      <c r="L25" s="94"/>
      <c r="M25" s="94"/>
      <c r="N25" s="94"/>
    </row>
    <row r="26" spans="1:14" s="91" customFormat="1" ht="30.75" customHeight="1">
      <c r="A26" s="92">
        <v>4</v>
      </c>
      <c r="B26" s="92" t="s">
        <v>178</v>
      </c>
      <c r="C26" s="93">
        <v>15</v>
      </c>
      <c r="D26" s="93">
        <v>9</v>
      </c>
      <c r="E26" s="93">
        <f>D26/C26*100</f>
        <v>60</v>
      </c>
      <c r="F26" s="94"/>
      <c r="G26" s="94"/>
      <c r="H26" s="94"/>
      <c r="I26" s="94"/>
      <c r="J26" s="94"/>
      <c r="K26" s="94"/>
      <c r="L26" s="94"/>
      <c r="M26" s="94"/>
      <c r="N26" s="94"/>
    </row>
    <row r="27" spans="1:14" s="91" customFormat="1" ht="30" customHeight="1">
      <c r="A27" s="92">
        <v>5</v>
      </c>
      <c r="B27" s="92" t="s">
        <v>179</v>
      </c>
      <c r="C27" s="93">
        <v>15</v>
      </c>
      <c r="D27" s="93">
        <v>8</v>
      </c>
      <c r="E27" s="93">
        <f t="shared" si="0"/>
        <v>53.333333333333336</v>
      </c>
      <c r="F27" s="94"/>
      <c r="G27" s="94"/>
      <c r="H27" s="94"/>
      <c r="I27" s="94"/>
      <c r="J27" s="94"/>
      <c r="K27" s="94"/>
      <c r="L27" s="94"/>
      <c r="M27" s="94"/>
      <c r="N27" s="94"/>
    </row>
    <row r="28" spans="1:14" s="91" customFormat="1" ht="30" customHeight="1">
      <c r="A28" s="92">
        <v>6</v>
      </c>
      <c r="B28" s="92" t="s">
        <v>180</v>
      </c>
      <c r="C28" s="93">
        <v>10</v>
      </c>
      <c r="D28" s="93">
        <v>9</v>
      </c>
      <c r="E28" s="93">
        <f t="shared" si="0"/>
        <v>90</v>
      </c>
      <c r="F28" s="94"/>
      <c r="G28" s="94"/>
      <c r="H28" s="94"/>
      <c r="I28" s="94"/>
      <c r="J28" s="94"/>
      <c r="K28" s="94"/>
      <c r="L28" s="94"/>
      <c r="M28" s="94"/>
      <c r="N28" s="94"/>
    </row>
    <row r="29" spans="1:14" s="91" customFormat="1" ht="29.25" customHeight="1">
      <c r="A29" s="92">
        <v>7</v>
      </c>
      <c r="B29" s="92" t="s">
        <v>181</v>
      </c>
      <c r="C29" s="93">
        <v>10</v>
      </c>
      <c r="D29" s="93">
        <v>9</v>
      </c>
      <c r="E29" s="93">
        <f>D29/C29*100</f>
        <v>90</v>
      </c>
      <c r="F29" s="94"/>
      <c r="G29" s="94"/>
      <c r="H29" s="94"/>
      <c r="I29" s="94"/>
      <c r="J29" s="94"/>
      <c r="K29" s="94"/>
      <c r="L29" s="94"/>
      <c r="M29" s="94"/>
      <c r="N29" s="94"/>
    </row>
    <row r="30" spans="1:14" s="96" customFormat="1" ht="30.75" customHeight="1">
      <c r="A30" s="92">
        <v>8</v>
      </c>
      <c r="B30" s="92" t="s">
        <v>182</v>
      </c>
      <c r="C30" s="93">
        <v>10</v>
      </c>
      <c r="D30" s="93">
        <v>9</v>
      </c>
      <c r="E30" s="93">
        <f>D30/C30*100</f>
        <v>90</v>
      </c>
      <c r="F30" s="94"/>
      <c r="G30" s="94"/>
      <c r="H30" s="94"/>
      <c r="I30" s="94"/>
      <c r="J30" s="94"/>
      <c r="K30" s="94"/>
      <c r="L30" s="94"/>
      <c r="M30" s="94"/>
      <c r="N30" s="94"/>
    </row>
    <row r="31" spans="1:14" s="91" customFormat="1" ht="15" customHeight="1">
      <c r="A31" s="97"/>
      <c r="B31" s="98" t="s">
        <v>183</v>
      </c>
      <c r="C31" s="99">
        <f>SUM(C23:C30)</f>
        <v>100</v>
      </c>
      <c r="D31" s="94">
        <f>SUM(D23:D30)</f>
        <v>80</v>
      </c>
      <c r="E31" s="100">
        <f>D31/C31</f>
        <v>0.8</v>
      </c>
      <c r="F31" s="101">
        <v>80</v>
      </c>
      <c r="G31" s="102"/>
      <c r="H31" s="103"/>
      <c r="I31" s="103"/>
    </row>
    <row r="32" spans="1:14" s="91" customFormat="1">
      <c r="A32" s="104"/>
      <c r="B32" s="98"/>
      <c r="C32" s="98"/>
      <c r="D32" s="94"/>
      <c r="E32" s="100"/>
      <c r="F32" s="101"/>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187</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13" t="s">
        <v>188</v>
      </c>
      <c r="B45" s="114"/>
      <c r="C45" s="114"/>
      <c r="D45" s="114"/>
      <c r="E45" s="114"/>
      <c r="F45" s="114"/>
      <c r="G45" s="114"/>
      <c r="H45" s="115"/>
    </row>
    <row r="46" spans="1:9">
      <c r="A46" s="116"/>
      <c r="B46" s="117"/>
      <c r="C46" s="117"/>
      <c r="D46" s="117"/>
      <c r="E46" s="117"/>
      <c r="F46" s="117"/>
      <c r="G46" s="117"/>
      <c r="H46" s="118"/>
    </row>
    <row r="47" spans="1:9">
      <c r="A47" s="116"/>
      <c r="B47" s="117"/>
      <c r="C47" s="117"/>
      <c r="D47" s="117"/>
      <c r="E47" s="117"/>
      <c r="F47" s="117"/>
      <c r="G47" s="117"/>
      <c r="H47" s="118"/>
    </row>
    <row r="48" spans="1:9">
      <c r="A48" s="116"/>
      <c r="B48" s="117"/>
      <c r="C48" s="117"/>
      <c r="D48" s="117"/>
      <c r="E48" s="117"/>
      <c r="F48" s="117"/>
      <c r="G48" s="117"/>
      <c r="H48" s="118"/>
    </row>
    <row r="49" spans="1:8">
      <c r="A49" s="119"/>
      <c r="B49" s="120"/>
      <c r="C49" s="120"/>
      <c r="D49" s="120"/>
      <c r="E49" s="120"/>
      <c r="F49" s="120"/>
      <c r="G49" s="120"/>
      <c r="H49" s="121"/>
    </row>
    <row r="51" spans="1:8">
      <c r="A51" s="122" t="s">
        <v>189</v>
      </c>
      <c r="B51" s="123"/>
      <c r="C51" s="123"/>
      <c r="D51" s="123"/>
      <c r="E51" s="123"/>
      <c r="F51" s="123"/>
      <c r="G51" s="123"/>
      <c r="H51" s="124"/>
    </row>
    <row r="52" spans="1:8">
      <c r="A52" s="125"/>
      <c r="B52" s="126"/>
      <c r="C52" s="126"/>
      <c r="D52" s="126"/>
      <c r="E52" s="126"/>
      <c r="F52" s="126"/>
      <c r="G52" s="126"/>
      <c r="H52" s="127"/>
    </row>
  </sheetData>
  <mergeCells count="25">
    <mergeCell ref="A51:H52"/>
    <mergeCell ref="A34:H38"/>
    <mergeCell ref="A40:B40"/>
    <mergeCell ref="C40:H40"/>
    <mergeCell ref="A41:B43"/>
    <mergeCell ref="C41:H43"/>
    <mergeCell ref="A45:H49"/>
    <mergeCell ref="A31:A32"/>
    <mergeCell ref="B31:B32"/>
    <mergeCell ref="C31:C32"/>
    <mergeCell ref="D31:D32"/>
    <mergeCell ref="E31:E32"/>
    <mergeCell ref="F31:F32"/>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5:N54"/>
  <sheetViews>
    <sheetView topLeftCell="A25" zoomScale="70" zoomScaleNormal="70" workbookViewId="0">
      <selection activeCell="L49" sqref="L49"/>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284</v>
      </c>
      <c r="B15" s="80"/>
      <c r="C15" s="80"/>
      <c r="D15" s="80"/>
      <c r="E15" s="80"/>
      <c r="F15" s="80"/>
      <c r="G15" s="80"/>
      <c r="H15" s="80"/>
      <c r="I15" s="81"/>
    </row>
    <row r="17" spans="1:14">
      <c r="A17" s="82" t="s">
        <v>164</v>
      </c>
      <c r="B17" s="82"/>
      <c r="C17" s="83" t="s">
        <v>351</v>
      </c>
      <c r="F17" s="165"/>
      <c r="G17" s="165"/>
      <c r="H17" s="165"/>
      <c r="I17" s="165"/>
      <c r="J17" s="165"/>
      <c r="K17" s="165"/>
      <c r="L17" s="165"/>
      <c r="M17" s="165"/>
      <c r="N17" s="165"/>
    </row>
    <row r="18" spans="1:14">
      <c r="A18" s="82" t="s">
        <v>167</v>
      </c>
      <c r="B18" s="82"/>
      <c r="C18" s="83" t="s">
        <v>352</v>
      </c>
      <c r="F18" s="165"/>
      <c r="G18" s="165"/>
      <c r="H18" s="165"/>
      <c r="I18" s="165"/>
      <c r="J18" s="165"/>
      <c r="K18" s="165"/>
      <c r="L18" s="165"/>
      <c r="M18" s="165"/>
      <c r="N18" s="165"/>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287</v>
      </c>
      <c r="C23" s="140">
        <v>15</v>
      </c>
      <c r="D23" s="128"/>
      <c r="E23" s="140">
        <f>D23/C23*$C$31</f>
        <v>0</v>
      </c>
      <c r="F23" s="94"/>
      <c r="G23" s="94"/>
      <c r="H23" s="94"/>
      <c r="I23" s="94"/>
      <c r="J23" s="94"/>
      <c r="K23" s="94"/>
      <c r="L23" s="94"/>
      <c r="M23" s="94"/>
      <c r="N23" s="94"/>
    </row>
    <row r="24" spans="1:14" s="91" customFormat="1" ht="45" customHeight="1">
      <c r="A24" s="92">
        <v>2</v>
      </c>
      <c r="B24" s="141" t="s">
        <v>288</v>
      </c>
      <c r="C24" s="140">
        <v>10</v>
      </c>
      <c r="D24" s="128"/>
      <c r="E24" s="140">
        <f t="shared" ref="E24:E30" si="0">D24/C24*$C$31</f>
        <v>0</v>
      </c>
      <c r="F24" s="94"/>
      <c r="G24" s="94"/>
      <c r="H24" s="94"/>
      <c r="I24" s="94"/>
      <c r="J24" s="94"/>
      <c r="K24" s="94"/>
      <c r="L24" s="94"/>
      <c r="M24" s="94"/>
      <c r="N24" s="94"/>
    </row>
    <row r="25" spans="1:14" s="91" customFormat="1" ht="30" customHeight="1">
      <c r="A25" s="92">
        <v>3</v>
      </c>
      <c r="B25" s="95" t="s">
        <v>176</v>
      </c>
      <c r="C25" s="140">
        <v>10</v>
      </c>
      <c r="D25" s="128"/>
      <c r="E25" s="140">
        <f t="shared" si="0"/>
        <v>0</v>
      </c>
      <c r="F25" s="94"/>
      <c r="G25" s="94"/>
      <c r="H25" s="94"/>
      <c r="I25" s="94"/>
      <c r="J25" s="94"/>
      <c r="K25" s="94"/>
      <c r="L25" s="94"/>
      <c r="M25" s="94"/>
      <c r="N25" s="94"/>
    </row>
    <row r="26" spans="1:14" s="91" customFormat="1" ht="30.75" customHeight="1">
      <c r="A26" s="92">
        <v>4</v>
      </c>
      <c r="B26" s="92" t="s">
        <v>289</v>
      </c>
      <c r="C26" s="140">
        <v>15</v>
      </c>
      <c r="D26" s="128"/>
      <c r="E26" s="140">
        <f t="shared" si="0"/>
        <v>0</v>
      </c>
      <c r="F26" s="94"/>
      <c r="G26" s="94"/>
      <c r="H26" s="94"/>
      <c r="I26" s="94"/>
      <c r="J26" s="94"/>
      <c r="K26" s="94"/>
      <c r="L26" s="94"/>
      <c r="M26" s="94"/>
      <c r="N26" s="94"/>
    </row>
    <row r="27" spans="1:14" s="91" customFormat="1" ht="30" customHeight="1">
      <c r="A27" s="92">
        <v>5</v>
      </c>
      <c r="B27" s="92" t="s">
        <v>182</v>
      </c>
      <c r="C27" s="140">
        <v>10</v>
      </c>
      <c r="D27" s="128"/>
      <c r="E27" s="140">
        <f t="shared" si="0"/>
        <v>0</v>
      </c>
      <c r="F27" s="94"/>
      <c r="G27" s="94"/>
      <c r="H27" s="94"/>
      <c r="I27" s="94"/>
      <c r="J27" s="94"/>
      <c r="K27" s="94"/>
      <c r="L27" s="94"/>
      <c r="M27" s="94"/>
      <c r="N27" s="94"/>
    </row>
    <row r="28" spans="1:14" s="91" customFormat="1" ht="30" customHeight="1">
      <c r="A28" s="92">
        <v>6</v>
      </c>
      <c r="B28" s="92" t="s">
        <v>178</v>
      </c>
      <c r="C28" s="140">
        <v>15</v>
      </c>
      <c r="D28" s="128"/>
      <c r="E28" s="140">
        <f t="shared" si="0"/>
        <v>0</v>
      </c>
      <c r="F28" s="94"/>
      <c r="G28" s="94"/>
      <c r="H28" s="94"/>
      <c r="I28" s="94"/>
      <c r="J28" s="94"/>
      <c r="K28" s="94"/>
      <c r="L28" s="94"/>
      <c r="M28" s="94"/>
      <c r="N28" s="94"/>
    </row>
    <row r="29" spans="1:14" s="91" customFormat="1" ht="30" customHeight="1">
      <c r="A29" s="92">
        <v>7</v>
      </c>
      <c r="B29" s="92" t="s">
        <v>179</v>
      </c>
      <c r="C29" s="140">
        <v>15</v>
      </c>
      <c r="D29" s="128"/>
      <c r="E29" s="140">
        <f t="shared" si="0"/>
        <v>0</v>
      </c>
      <c r="F29" s="94"/>
      <c r="G29" s="94"/>
      <c r="H29" s="94"/>
      <c r="I29" s="94"/>
      <c r="J29" s="94"/>
      <c r="K29" s="94"/>
      <c r="L29" s="94"/>
      <c r="M29" s="94"/>
      <c r="N29" s="94"/>
    </row>
    <row r="30" spans="1:14" s="91" customFormat="1" ht="29.25" customHeight="1">
      <c r="A30" s="92">
        <v>8</v>
      </c>
      <c r="B30" s="92" t="s">
        <v>290</v>
      </c>
      <c r="C30" s="140">
        <v>10</v>
      </c>
      <c r="D30" s="128"/>
      <c r="E30" s="140">
        <f t="shared" si="0"/>
        <v>0</v>
      </c>
      <c r="F30" s="94"/>
      <c r="G30" s="94"/>
      <c r="H30" s="94"/>
      <c r="I30" s="94"/>
      <c r="J30" s="94"/>
      <c r="K30" s="94"/>
      <c r="L30" s="94"/>
      <c r="M30" s="94"/>
      <c r="N30" s="94"/>
    </row>
    <row r="31" spans="1:14" s="91" customFormat="1" ht="15" customHeight="1">
      <c r="A31" s="142" t="s">
        <v>183</v>
      </c>
      <c r="B31" s="143"/>
      <c r="C31" s="98">
        <v>100</v>
      </c>
      <c r="D31" s="153">
        <f>SUM(D23:D30)</f>
        <v>0</v>
      </c>
      <c r="E31" s="155">
        <f>D31/C31</f>
        <v>0</v>
      </c>
      <c r="F31" s="166"/>
      <c r="G31" s="103"/>
      <c r="H31" s="103"/>
      <c r="I31" s="103"/>
    </row>
    <row r="32" spans="1:14" s="91" customFormat="1">
      <c r="A32" s="144"/>
      <c r="B32" s="145"/>
      <c r="C32" s="98"/>
      <c r="D32" s="153"/>
      <c r="E32" s="155"/>
      <c r="F32" s="166"/>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156</v>
      </c>
      <c r="B41" s="110"/>
      <c r="C41" s="110"/>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30"/>
      <c r="B45" s="130"/>
      <c r="C45" s="130"/>
      <c r="D45" s="130"/>
      <c r="E45" s="130"/>
      <c r="F45" s="130"/>
      <c r="G45" s="130"/>
      <c r="H45" s="130"/>
    </row>
    <row r="47" spans="1:9">
      <c r="A47" s="113" t="s">
        <v>309</v>
      </c>
      <c r="B47" s="114"/>
      <c r="C47" s="114"/>
      <c r="D47" s="114"/>
      <c r="E47" s="114"/>
      <c r="F47" s="114"/>
      <c r="G47" s="114"/>
      <c r="H47" s="115"/>
    </row>
    <row r="48" spans="1:9">
      <c r="A48" s="116"/>
      <c r="B48" s="117"/>
      <c r="C48" s="117"/>
      <c r="D48" s="117"/>
      <c r="E48" s="117"/>
      <c r="F48" s="117"/>
      <c r="G48" s="117"/>
      <c r="H48" s="118"/>
    </row>
    <row r="49" spans="1:8">
      <c r="A49" s="116"/>
      <c r="B49" s="117"/>
      <c r="C49" s="117"/>
      <c r="D49" s="117"/>
      <c r="E49" s="117"/>
      <c r="F49" s="117"/>
      <c r="G49" s="117"/>
      <c r="H49" s="118"/>
    </row>
    <row r="50" spans="1:8">
      <c r="A50" s="116"/>
      <c r="B50" s="117"/>
      <c r="C50" s="117"/>
      <c r="D50" s="117"/>
      <c r="E50" s="117"/>
      <c r="F50" s="117"/>
      <c r="G50" s="117"/>
      <c r="H50" s="118"/>
    </row>
    <row r="51" spans="1:8">
      <c r="A51" s="119"/>
      <c r="B51" s="120"/>
      <c r="C51" s="120"/>
      <c r="D51" s="120"/>
      <c r="E51" s="120"/>
      <c r="F51" s="120"/>
      <c r="G51" s="120"/>
      <c r="H51" s="121"/>
    </row>
    <row r="53" spans="1:8">
      <c r="A53" s="122" t="s">
        <v>189</v>
      </c>
      <c r="B53" s="123"/>
      <c r="C53" s="123"/>
      <c r="D53" s="123"/>
      <c r="E53" s="123"/>
      <c r="F53" s="123"/>
      <c r="G53" s="123"/>
      <c r="H53" s="124"/>
    </row>
    <row r="54" spans="1:8">
      <c r="A54" s="125"/>
      <c r="B54" s="126"/>
      <c r="C54" s="126"/>
      <c r="D54" s="126"/>
      <c r="E54" s="126"/>
      <c r="F54" s="126"/>
      <c r="G54" s="126"/>
      <c r="H54" s="127"/>
    </row>
  </sheetData>
  <mergeCells count="24">
    <mergeCell ref="A40:B40"/>
    <mergeCell ref="C40:H40"/>
    <mergeCell ref="A41:B43"/>
    <mergeCell ref="C41:H43"/>
    <mergeCell ref="A47:H51"/>
    <mergeCell ref="A53:H54"/>
    <mergeCell ref="A31:B32"/>
    <mergeCell ref="C31:C32"/>
    <mergeCell ref="D31:D32"/>
    <mergeCell ref="E31:E32"/>
    <mergeCell ref="F31:F32"/>
    <mergeCell ref="A34:H38"/>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dimension ref="A15:N54"/>
  <sheetViews>
    <sheetView topLeftCell="A19" zoomScale="70" zoomScaleNormal="70" workbookViewId="0">
      <selection activeCell="M42" sqref="M42"/>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284</v>
      </c>
      <c r="B15" s="80"/>
      <c r="C15" s="80"/>
      <c r="D15" s="80"/>
      <c r="E15" s="80"/>
      <c r="F15" s="80"/>
      <c r="G15" s="80"/>
      <c r="H15" s="80"/>
      <c r="I15" s="81"/>
    </row>
    <row r="17" spans="1:14">
      <c r="A17" s="82" t="s">
        <v>164</v>
      </c>
      <c r="B17" s="82"/>
      <c r="C17" s="83" t="s">
        <v>345</v>
      </c>
      <c r="F17" s="122" t="s">
        <v>227</v>
      </c>
      <c r="G17" s="123"/>
      <c r="H17" s="123"/>
      <c r="I17" s="123"/>
      <c r="J17" s="123"/>
      <c r="K17" s="123"/>
      <c r="L17" s="123"/>
      <c r="M17" s="123"/>
      <c r="N17" s="124"/>
    </row>
    <row r="18" spans="1:14">
      <c r="A18" s="82" t="s">
        <v>167</v>
      </c>
      <c r="B18" s="82"/>
      <c r="C18" s="83" t="s">
        <v>346</v>
      </c>
      <c r="F18" s="125"/>
      <c r="G18" s="126"/>
      <c r="H18" s="126"/>
      <c r="I18" s="126"/>
      <c r="J18" s="126"/>
      <c r="K18" s="126"/>
      <c r="L18" s="126"/>
      <c r="M18" s="126"/>
      <c r="N18" s="127"/>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287</v>
      </c>
      <c r="C23" s="140">
        <v>15</v>
      </c>
      <c r="D23" s="128">
        <v>5</v>
      </c>
      <c r="E23" s="140">
        <f>D23/C23*$C$31</f>
        <v>33.333333333333329</v>
      </c>
      <c r="F23" s="94"/>
      <c r="G23" s="94"/>
      <c r="H23" s="94"/>
      <c r="I23" s="94"/>
      <c r="J23" s="94"/>
      <c r="K23" s="94"/>
      <c r="L23" s="94"/>
      <c r="M23" s="94"/>
      <c r="N23" s="94"/>
    </row>
    <row r="24" spans="1:14" s="91" customFormat="1" ht="45" customHeight="1">
      <c r="A24" s="92">
        <v>2</v>
      </c>
      <c r="B24" s="141" t="s">
        <v>288</v>
      </c>
      <c r="C24" s="140">
        <v>10</v>
      </c>
      <c r="D24" s="128">
        <v>5</v>
      </c>
      <c r="E24" s="140">
        <f t="shared" ref="E24:E30" si="0">D24/C24*$C$31</f>
        <v>50</v>
      </c>
      <c r="F24" s="94"/>
      <c r="G24" s="94"/>
      <c r="H24" s="94"/>
      <c r="I24" s="94"/>
      <c r="J24" s="94"/>
      <c r="K24" s="94"/>
      <c r="L24" s="94"/>
      <c r="M24" s="94"/>
      <c r="N24" s="94"/>
    </row>
    <row r="25" spans="1:14" s="91" customFormat="1" ht="30" customHeight="1">
      <c r="A25" s="92">
        <v>3</v>
      </c>
      <c r="B25" s="95" t="s">
        <v>176</v>
      </c>
      <c r="C25" s="140">
        <v>10</v>
      </c>
      <c r="D25" s="128">
        <v>5</v>
      </c>
      <c r="E25" s="140">
        <f t="shared" si="0"/>
        <v>50</v>
      </c>
      <c r="F25" s="94"/>
      <c r="G25" s="94"/>
      <c r="H25" s="94"/>
      <c r="I25" s="94"/>
      <c r="J25" s="94"/>
      <c r="K25" s="94"/>
      <c r="L25" s="94"/>
      <c r="M25" s="94"/>
      <c r="N25" s="94"/>
    </row>
    <row r="26" spans="1:14" s="91" customFormat="1" ht="30.75" customHeight="1">
      <c r="A26" s="92">
        <v>4</v>
      </c>
      <c r="B26" s="92" t="s">
        <v>289</v>
      </c>
      <c r="C26" s="140">
        <v>15</v>
      </c>
      <c r="D26" s="128">
        <v>6</v>
      </c>
      <c r="E26" s="140">
        <f t="shared" si="0"/>
        <v>40</v>
      </c>
      <c r="F26" s="94"/>
      <c r="G26" s="94"/>
      <c r="H26" s="94"/>
      <c r="I26" s="94"/>
      <c r="J26" s="94"/>
      <c r="K26" s="94"/>
      <c r="L26" s="94"/>
      <c r="M26" s="94"/>
      <c r="N26" s="94"/>
    </row>
    <row r="27" spans="1:14" s="91" customFormat="1" ht="30" customHeight="1">
      <c r="A27" s="92">
        <v>5</v>
      </c>
      <c r="B27" s="92" t="s">
        <v>182</v>
      </c>
      <c r="C27" s="140">
        <v>10</v>
      </c>
      <c r="D27" s="128">
        <v>5</v>
      </c>
      <c r="E27" s="140">
        <f t="shared" si="0"/>
        <v>50</v>
      </c>
      <c r="F27" s="94"/>
      <c r="G27" s="94"/>
      <c r="H27" s="94"/>
      <c r="I27" s="94"/>
      <c r="J27" s="94"/>
      <c r="K27" s="94"/>
      <c r="L27" s="94"/>
      <c r="M27" s="94"/>
      <c r="N27" s="94"/>
    </row>
    <row r="28" spans="1:14" s="91" customFormat="1" ht="30" customHeight="1">
      <c r="A28" s="92">
        <v>6</v>
      </c>
      <c r="B28" s="92" t="s">
        <v>178</v>
      </c>
      <c r="C28" s="140">
        <v>15</v>
      </c>
      <c r="D28" s="128">
        <v>8</v>
      </c>
      <c r="E28" s="140">
        <f t="shared" si="0"/>
        <v>53.333333333333336</v>
      </c>
      <c r="F28" s="94"/>
      <c r="G28" s="94"/>
      <c r="H28" s="94"/>
      <c r="I28" s="94"/>
      <c r="J28" s="94"/>
      <c r="K28" s="94"/>
      <c r="L28" s="94"/>
      <c r="M28" s="94"/>
      <c r="N28" s="94"/>
    </row>
    <row r="29" spans="1:14" s="91" customFormat="1" ht="30" customHeight="1">
      <c r="A29" s="92">
        <v>7</v>
      </c>
      <c r="B29" s="92" t="s">
        <v>179</v>
      </c>
      <c r="C29" s="140">
        <v>15</v>
      </c>
      <c r="D29" s="128">
        <v>12</v>
      </c>
      <c r="E29" s="140">
        <f t="shared" si="0"/>
        <v>80</v>
      </c>
      <c r="F29" s="94"/>
      <c r="G29" s="94"/>
      <c r="H29" s="94"/>
      <c r="I29" s="94"/>
      <c r="J29" s="94"/>
      <c r="K29" s="94"/>
      <c r="L29" s="94"/>
      <c r="M29" s="94"/>
      <c r="N29" s="94"/>
    </row>
    <row r="30" spans="1:14" s="91" customFormat="1" ht="29.25" customHeight="1">
      <c r="A30" s="92">
        <v>8</v>
      </c>
      <c r="B30" s="92" t="s">
        <v>290</v>
      </c>
      <c r="C30" s="140">
        <v>10</v>
      </c>
      <c r="D30" s="128">
        <v>6</v>
      </c>
      <c r="E30" s="140">
        <f t="shared" si="0"/>
        <v>60</v>
      </c>
      <c r="F30" s="94"/>
      <c r="G30" s="94"/>
      <c r="H30" s="94"/>
      <c r="I30" s="94"/>
      <c r="J30" s="94"/>
      <c r="K30" s="94"/>
      <c r="L30" s="94"/>
      <c r="M30" s="94"/>
      <c r="N30" s="94"/>
    </row>
    <row r="31" spans="1:14" s="91" customFormat="1" ht="15" customHeight="1">
      <c r="A31" s="142" t="s">
        <v>183</v>
      </c>
      <c r="B31" s="143"/>
      <c r="C31" s="98">
        <v>100</v>
      </c>
      <c r="D31" s="97">
        <f>SUM(D23:D30)</f>
        <v>52</v>
      </c>
      <c r="E31" s="100">
        <f>D31/C31</f>
        <v>0.52</v>
      </c>
      <c r="F31" s="101">
        <v>5.2</v>
      </c>
      <c r="G31" s="103"/>
      <c r="H31" s="103"/>
      <c r="I31" s="103"/>
    </row>
    <row r="32" spans="1:14" s="91" customFormat="1">
      <c r="A32" s="144"/>
      <c r="B32" s="145"/>
      <c r="C32" s="98"/>
      <c r="D32" s="104"/>
      <c r="E32" s="100"/>
      <c r="F32" s="101"/>
      <c r="G32" s="103"/>
      <c r="H32" s="103"/>
      <c r="I32" s="103"/>
    </row>
    <row r="33" spans="1:9" s="91" customFormat="1">
      <c r="A33" s="105"/>
      <c r="B33" s="106"/>
      <c r="C33" s="105"/>
      <c r="D33" s="105"/>
      <c r="E33" s="105"/>
    </row>
    <row r="34" spans="1:9" s="91" customFormat="1">
      <c r="A34" s="107" t="s">
        <v>347</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350</v>
      </c>
      <c r="B41" s="110"/>
      <c r="C41" s="111">
        <v>43180</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30"/>
      <c r="B45" s="130"/>
      <c r="C45" s="130"/>
      <c r="D45" s="130"/>
      <c r="E45" s="130"/>
      <c r="F45" s="130"/>
      <c r="G45" s="130"/>
      <c r="H45" s="130"/>
    </row>
    <row r="47" spans="1:9">
      <c r="A47" s="113" t="s">
        <v>309</v>
      </c>
      <c r="B47" s="114"/>
      <c r="C47" s="114"/>
      <c r="D47" s="114"/>
      <c r="E47" s="114"/>
      <c r="F47" s="114"/>
      <c r="G47" s="114"/>
      <c r="H47" s="115"/>
    </row>
    <row r="48" spans="1:9">
      <c r="A48" s="116"/>
      <c r="B48" s="117"/>
      <c r="C48" s="117"/>
      <c r="D48" s="117"/>
      <c r="E48" s="117"/>
      <c r="F48" s="117"/>
      <c r="G48" s="117"/>
      <c r="H48" s="118"/>
    </row>
    <row r="49" spans="1:8">
      <c r="A49" s="116"/>
      <c r="B49" s="117"/>
      <c r="C49" s="117"/>
      <c r="D49" s="117"/>
      <c r="E49" s="117"/>
      <c r="F49" s="117"/>
      <c r="G49" s="117"/>
      <c r="H49" s="118"/>
    </row>
    <row r="50" spans="1:8">
      <c r="A50" s="116"/>
      <c r="B50" s="117"/>
      <c r="C50" s="117"/>
      <c r="D50" s="117"/>
      <c r="E50" s="117"/>
      <c r="F50" s="117"/>
      <c r="G50" s="117"/>
      <c r="H50" s="118"/>
    </row>
    <row r="51" spans="1:8">
      <c r="A51" s="119"/>
      <c r="B51" s="120"/>
      <c r="C51" s="120"/>
      <c r="D51" s="120"/>
      <c r="E51" s="120"/>
      <c r="F51" s="120"/>
      <c r="G51" s="120"/>
      <c r="H51" s="121"/>
    </row>
    <row r="53" spans="1:8">
      <c r="A53" s="122" t="s">
        <v>189</v>
      </c>
      <c r="B53" s="123"/>
      <c r="C53" s="123"/>
      <c r="D53" s="123"/>
      <c r="E53" s="123"/>
      <c r="F53" s="123"/>
      <c r="G53" s="123"/>
      <c r="H53" s="124"/>
    </row>
    <row r="54" spans="1:8">
      <c r="A54" s="125"/>
      <c r="B54" s="126"/>
      <c r="C54" s="126"/>
      <c r="D54" s="126"/>
      <c r="E54" s="126"/>
      <c r="F54" s="126"/>
      <c r="G54" s="126"/>
      <c r="H54" s="127"/>
    </row>
  </sheetData>
  <mergeCells count="24">
    <mergeCell ref="A40:B40"/>
    <mergeCell ref="C40:H40"/>
    <mergeCell ref="A41:B43"/>
    <mergeCell ref="C41:H43"/>
    <mergeCell ref="A47:H51"/>
    <mergeCell ref="A53:H54"/>
    <mergeCell ref="A31:B32"/>
    <mergeCell ref="C31:C32"/>
    <mergeCell ref="D31:D32"/>
    <mergeCell ref="E31:E32"/>
    <mergeCell ref="F31:F32"/>
    <mergeCell ref="A34:H38"/>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dimension ref="A15:N54"/>
  <sheetViews>
    <sheetView zoomScale="70" zoomScaleNormal="70" workbookViewId="0">
      <selection activeCell="M8" sqref="M8"/>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284</v>
      </c>
      <c r="B15" s="80"/>
      <c r="C15" s="80"/>
      <c r="D15" s="80"/>
      <c r="E15" s="80"/>
      <c r="F15" s="80"/>
      <c r="G15" s="80"/>
      <c r="H15" s="80"/>
      <c r="I15" s="81"/>
    </row>
    <row r="17" spans="1:14">
      <c r="A17" s="82" t="s">
        <v>164</v>
      </c>
      <c r="B17" s="82"/>
      <c r="C17" s="83" t="s">
        <v>316</v>
      </c>
      <c r="F17" s="122" t="s">
        <v>166</v>
      </c>
      <c r="G17" s="123"/>
      <c r="H17" s="123"/>
      <c r="I17" s="123"/>
      <c r="J17" s="123"/>
      <c r="K17" s="123"/>
      <c r="L17" s="123"/>
      <c r="M17" s="123"/>
      <c r="N17" s="124"/>
    </row>
    <row r="18" spans="1:14">
      <c r="A18" s="82" t="s">
        <v>167</v>
      </c>
      <c r="B18" s="82"/>
      <c r="C18" s="83" t="s">
        <v>317</v>
      </c>
      <c r="F18" s="125"/>
      <c r="G18" s="126"/>
      <c r="H18" s="126"/>
      <c r="I18" s="126"/>
      <c r="J18" s="126"/>
      <c r="K18" s="126"/>
      <c r="L18" s="126"/>
      <c r="M18" s="126"/>
      <c r="N18" s="127"/>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287</v>
      </c>
      <c r="C23" s="140">
        <v>15</v>
      </c>
      <c r="D23" s="128">
        <v>12</v>
      </c>
      <c r="E23" s="140">
        <f>D23/C23*$C$31</f>
        <v>80</v>
      </c>
      <c r="F23" s="94"/>
      <c r="G23" s="94"/>
      <c r="H23" s="94"/>
      <c r="I23" s="94"/>
      <c r="J23" s="94"/>
      <c r="K23" s="94"/>
      <c r="L23" s="94"/>
      <c r="M23" s="94"/>
      <c r="N23" s="94"/>
    </row>
    <row r="24" spans="1:14" s="91" customFormat="1" ht="45" customHeight="1">
      <c r="A24" s="92">
        <v>2</v>
      </c>
      <c r="B24" s="141" t="s">
        <v>288</v>
      </c>
      <c r="C24" s="140">
        <v>10</v>
      </c>
      <c r="D24" s="128">
        <v>8</v>
      </c>
      <c r="E24" s="140">
        <f t="shared" ref="E24:E30" si="0">D24/C24*$C$31</f>
        <v>80</v>
      </c>
      <c r="F24" s="94"/>
      <c r="G24" s="94"/>
      <c r="H24" s="94"/>
      <c r="I24" s="94"/>
      <c r="J24" s="94"/>
      <c r="K24" s="94"/>
      <c r="L24" s="94"/>
      <c r="M24" s="94"/>
      <c r="N24" s="94"/>
    </row>
    <row r="25" spans="1:14" s="91" customFormat="1" ht="30" customHeight="1">
      <c r="A25" s="92">
        <v>3</v>
      </c>
      <c r="B25" s="95" t="s">
        <v>176</v>
      </c>
      <c r="C25" s="140">
        <v>10</v>
      </c>
      <c r="D25" s="128">
        <v>8</v>
      </c>
      <c r="E25" s="140">
        <f t="shared" si="0"/>
        <v>80</v>
      </c>
      <c r="F25" s="94"/>
      <c r="G25" s="94"/>
      <c r="H25" s="94"/>
      <c r="I25" s="94"/>
      <c r="J25" s="94"/>
      <c r="K25" s="94"/>
      <c r="L25" s="94"/>
      <c r="M25" s="94"/>
      <c r="N25" s="94"/>
    </row>
    <row r="26" spans="1:14" s="91" customFormat="1" ht="30.75" customHeight="1">
      <c r="A26" s="92">
        <v>4</v>
      </c>
      <c r="B26" s="92" t="s">
        <v>289</v>
      </c>
      <c r="C26" s="140">
        <v>15</v>
      </c>
      <c r="D26" s="128">
        <v>13</v>
      </c>
      <c r="E26" s="140">
        <f t="shared" si="0"/>
        <v>86.666666666666671</v>
      </c>
      <c r="F26" s="94"/>
      <c r="G26" s="94"/>
      <c r="H26" s="94"/>
      <c r="I26" s="94"/>
      <c r="J26" s="94"/>
      <c r="K26" s="94"/>
      <c r="L26" s="94"/>
      <c r="M26" s="94"/>
      <c r="N26" s="94"/>
    </row>
    <row r="27" spans="1:14" s="91" customFormat="1" ht="30" customHeight="1">
      <c r="A27" s="92">
        <v>5</v>
      </c>
      <c r="B27" s="92" t="s">
        <v>182</v>
      </c>
      <c r="C27" s="140">
        <v>10</v>
      </c>
      <c r="D27" s="128">
        <v>9</v>
      </c>
      <c r="E27" s="140">
        <f t="shared" si="0"/>
        <v>90</v>
      </c>
      <c r="F27" s="94"/>
      <c r="G27" s="94"/>
      <c r="H27" s="94"/>
      <c r="I27" s="94"/>
      <c r="J27" s="94"/>
      <c r="K27" s="94"/>
      <c r="L27" s="94"/>
      <c r="M27" s="94"/>
      <c r="N27" s="94"/>
    </row>
    <row r="28" spans="1:14" s="91" customFormat="1" ht="30" customHeight="1">
      <c r="A28" s="92">
        <v>6</v>
      </c>
      <c r="B28" s="92" t="s">
        <v>178</v>
      </c>
      <c r="C28" s="140">
        <v>15</v>
      </c>
      <c r="D28" s="128">
        <v>13</v>
      </c>
      <c r="E28" s="140">
        <f t="shared" si="0"/>
        <v>86.666666666666671</v>
      </c>
      <c r="F28" s="94"/>
      <c r="G28" s="94"/>
      <c r="H28" s="94"/>
      <c r="I28" s="94"/>
      <c r="J28" s="94"/>
      <c r="K28" s="94"/>
      <c r="L28" s="94"/>
      <c r="M28" s="94"/>
      <c r="N28" s="94"/>
    </row>
    <row r="29" spans="1:14" s="91" customFormat="1" ht="30" customHeight="1">
      <c r="A29" s="92">
        <v>7</v>
      </c>
      <c r="B29" s="92" t="s">
        <v>179</v>
      </c>
      <c r="C29" s="140">
        <v>15</v>
      </c>
      <c r="D29" s="128">
        <v>13</v>
      </c>
      <c r="E29" s="140">
        <f t="shared" si="0"/>
        <v>86.666666666666671</v>
      </c>
      <c r="F29" s="94"/>
      <c r="G29" s="94"/>
      <c r="H29" s="94"/>
      <c r="I29" s="94"/>
      <c r="J29" s="94"/>
      <c r="K29" s="94"/>
      <c r="L29" s="94"/>
      <c r="M29" s="94"/>
      <c r="N29" s="94"/>
    </row>
    <row r="30" spans="1:14" s="91" customFormat="1" ht="29.25" customHeight="1">
      <c r="A30" s="92">
        <v>8</v>
      </c>
      <c r="B30" s="92" t="s">
        <v>290</v>
      </c>
      <c r="C30" s="140">
        <v>10</v>
      </c>
      <c r="D30" s="128">
        <v>8</v>
      </c>
      <c r="E30" s="140">
        <f t="shared" si="0"/>
        <v>80</v>
      </c>
      <c r="F30" s="94"/>
      <c r="G30" s="94"/>
      <c r="H30" s="94"/>
      <c r="I30" s="94"/>
      <c r="J30" s="94"/>
      <c r="K30" s="94"/>
      <c r="L30" s="94"/>
      <c r="M30" s="94"/>
      <c r="N30" s="94"/>
    </row>
    <row r="31" spans="1:14" s="91" customFormat="1" ht="15" customHeight="1">
      <c r="A31" s="142" t="s">
        <v>183</v>
      </c>
      <c r="B31" s="143"/>
      <c r="C31" s="98">
        <v>100</v>
      </c>
      <c r="D31" s="97">
        <f>SUM(D23:D30)</f>
        <v>84</v>
      </c>
      <c r="E31" s="100">
        <f>D31/C31</f>
        <v>0.84</v>
      </c>
      <c r="F31" s="101">
        <v>8.4</v>
      </c>
      <c r="G31" s="103"/>
      <c r="H31" s="103"/>
      <c r="I31" s="103"/>
    </row>
    <row r="32" spans="1:14" s="91" customFormat="1">
      <c r="A32" s="144"/>
      <c r="B32" s="145"/>
      <c r="C32" s="98"/>
      <c r="D32" s="104"/>
      <c r="E32" s="100"/>
      <c r="F32" s="101"/>
      <c r="G32" s="103"/>
      <c r="H32" s="103"/>
      <c r="I32" s="103"/>
    </row>
    <row r="33" spans="1:9" s="91" customFormat="1">
      <c r="A33" s="105"/>
      <c r="B33" s="106"/>
      <c r="C33" s="105"/>
      <c r="D33" s="105"/>
      <c r="E33" s="105"/>
    </row>
    <row r="34" spans="1:9" s="91" customFormat="1">
      <c r="A34" s="107" t="s">
        <v>318</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41</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30"/>
      <c r="B45" s="130"/>
      <c r="C45" s="130"/>
      <c r="D45" s="130"/>
      <c r="E45" s="130"/>
      <c r="F45" s="130"/>
      <c r="G45" s="130"/>
      <c r="H45" s="130"/>
    </row>
    <row r="47" spans="1:9">
      <c r="A47" s="113" t="s">
        <v>309</v>
      </c>
      <c r="B47" s="114"/>
      <c r="C47" s="114"/>
      <c r="D47" s="114"/>
      <c r="E47" s="114"/>
      <c r="F47" s="114"/>
      <c r="G47" s="114"/>
      <c r="H47" s="115"/>
    </row>
    <row r="48" spans="1:9">
      <c r="A48" s="116"/>
      <c r="B48" s="117"/>
      <c r="C48" s="117"/>
      <c r="D48" s="117"/>
      <c r="E48" s="117"/>
      <c r="F48" s="117"/>
      <c r="G48" s="117"/>
      <c r="H48" s="118"/>
    </row>
    <row r="49" spans="1:8">
      <c r="A49" s="116"/>
      <c r="B49" s="117"/>
      <c r="C49" s="117"/>
      <c r="D49" s="117"/>
      <c r="E49" s="117"/>
      <c r="F49" s="117"/>
      <c r="G49" s="117"/>
      <c r="H49" s="118"/>
    </row>
    <row r="50" spans="1:8">
      <c r="A50" s="116"/>
      <c r="B50" s="117"/>
      <c r="C50" s="117"/>
      <c r="D50" s="117"/>
      <c r="E50" s="117"/>
      <c r="F50" s="117"/>
      <c r="G50" s="117"/>
      <c r="H50" s="118"/>
    </row>
    <row r="51" spans="1:8">
      <c r="A51" s="119"/>
      <c r="B51" s="120"/>
      <c r="C51" s="120"/>
      <c r="D51" s="120"/>
      <c r="E51" s="120"/>
      <c r="F51" s="120"/>
      <c r="G51" s="120"/>
      <c r="H51" s="121"/>
    </row>
    <row r="53" spans="1:8">
      <c r="A53" s="122" t="s">
        <v>189</v>
      </c>
      <c r="B53" s="123"/>
      <c r="C53" s="123"/>
      <c r="D53" s="123"/>
      <c r="E53" s="123"/>
      <c r="F53" s="123"/>
      <c r="G53" s="123"/>
      <c r="H53" s="124"/>
    </row>
    <row r="54" spans="1:8">
      <c r="A54" s="125"/>
      <c r="B54" s="126"/>
      <c r="C54" s="126"/>
      <c r="D54" s="126"/>
      <c r="E54" s="126"/>
      <c r="F54" s="126"/>
      <c r="G54" s="126"/>
      <c r="H54" s="127"/>
    </row>
  </sheetData>
  <mergeCells count="24">
    <mergeCell ref="A40:B40"/>
    <mergeCell ref="C40:H40"/>
    <mergeCell ref="A41:B43"/>
    <mergeCell ref="C41:H43"/>
    <mergeCell ref="A47:H51"/>
    <mergeCell ref="A53:H54"/>
    <mergeCell ref="A31:B32"/>
    <mergeCell ref="C31:C32"/>
    <mergeCell ref="D31:D32"/>
    <mergeCell ref="E31:E32"/>
    <mergeCell ref="F31:F32"/>
    <mergeCell ref="A34:H38"/>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dimension ref="A15:N54"/>
  <sheetViews>
    <sheetView zoomScale="70" zoomScaleNormal="70" workbookViewId="0">
      <selection activeCell="L7" sqref="L7"/>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284</v>
      </c>
      <c r="B15" s="80"/>
      <c r="C15" s="80"/>
      <c r="D15" s="80"/>
      <c r="E15" s="80"/>
      <c r="F15" s="80"/>
      <c r="G15" s="80"/>
      <c r="H15" s="80"/>
      <c r="I15" s="81"/>
    </row>
    <row r="17" spans="1:14">
      <c r="A17" s="82" t="s">
        <v>164</v>
      </c>
      <c r="B17" s="82"/>
      <c r="C17" s="83" t="s">
        <v>319</v>
      </c>
      <c r="F17" s="122" t="s">
        <v>166</v>
      </c>
      <c r="G17" s="123"/>
      <c r="H17" s="123"/>
      <c r="I17" s="123"/>
      <c r="J17" s="123"/>
      <c r="K17" s="123"/>
      <c r="L17" s="123"/>
      <c r="M17" s="123"/>
      <c r="N17" s="124"/>
    </row>
    <row r="18" spans="1:14">
      <c r="A18" s="82" t="s">
        <v>167</v>
      </c>
      <c r="B18" s="82"/>
      <c r="C18" s="83" t="s">
        <v>320</v>
      </c>
      <c r="F18" s="125"/>
      <c r="G18" s="126"/>
      <c r="H18" s="126"/>
      <c r="I18" s="126"/>
      <c r="J18" s="126"/>
      <c r="K18" s="126"/>
      <c r="L18" s="126"/>
      <c r="M18" s="126"/>
      <c r="N18" s="127"/>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287</v>
      </c>
      <c r="C23" s="140">
        <v>15</v>
      </c>
      <c r="D23" s="128">
        <v>10</v>
      </c>
      <c r="E23" s="140">
        <f>D23/C23*$C$31</f>
        <v>66.666666666666657</v>
      </c>
      <c r="F23" s="94"/>
      <c r="G23" s="94"/>
      <c r="H23" s="94"/>
      <c r="I23" s="94"/>
      <c r="J23" s="94"/>
      <c r="K23" s="94"/>
      <c r="L23" s="94"/>
      <c r="M23" s="94"/>
      <c r="N23" s="94"/>
    </row>
    <row r="24" spans="1:14" s="91" customFormat="1" ht="45" customHeight="1">
      <c r="A24" s="92">
        <v>2</v>
      </c>
      <c r="B24" s="141" t="s">
        <v>288</v>
      </c>
      <c r="C24" s="140">
        <v>10</v>
      </c>
      <c r="D24" s="128">
        <v>8</v>
      </c>
      <c r="E24" s="140">
        <f t="shared" ref="E24:E30" si="0">D24/C24*$C$31</f>
        <v>80</v>
      </c>
      <c r="F24" s="94"/>
      <c r="G24" s="94"/>
      <c r="H24" s="94"/>
      <c r="I24" s="94"/>
      <c r="J24" s="94"/>
      <c r="K24" s="94"/>
      <c r="L24" s="94"/>
      <c r="M24" s="94"/>
      <c r="N24" s="94"/>
    </row>
    <row r="25" spans="1:14" s="91" customFormat="1" ht="30" customHeight="1">
      <c r="A25" s="92">
        <v>3</v>
      </c>
      <c r="B25" s="95" t="s">
        <v>176</v>
      </c>
      <c r="C25" s="140">
        <v>10</v>
      </c>
      <c r="D25" s="128">
        <v>8</v>
      </c>
      <c r="E25" s="140">
        <f t="shared" si="0"/>
        <v>80</v>
      </c>
      <c r="F25" s="94"/>
      <c r="G25" s="94"/>
      <c r="H25" s="94"/>
      <c r="I25" s="94"/>
      <c r="J25" s="94"/>
      <c r="K25" s="94"/>
      <c r="L25" s="94"/>
      <c r="M25" s="94"/>
      <c r="N25" s="94"/>
    </row>
    <row r="26" spans="1:14" s="91" customFormat="1" ht="30.75" customHeight="1">
      <c r="A26" s="92">
        <v>4</v>
      </c>
      <c r="B26" s="92" t="s">
        <v>289</v>
      </c>
      <c r="C26" s="140">
        <v>15</v>
      </c>
      <c r="D26" s="128">
        <v>12</v>
      </c>
      <c r="E26" s="140">
        <f t="shared" si="0"/>
        <v>80</v>
      </c>
      <c r="F26" s="94"/>
      <c r="G26" s="94"/>
      <c r="H26" s="94"/>
      <c r="I26" s="94"/>
      <c r="J26" s="94"/>
      <c r="K26" s="94"/>
      <c r="L26" s="94"/>
      <c r="M26" s="94"/>
      <c r="N26" s="94"/>
    </row>
    <row r="27" spans="1:14" s="91" customFormat="1" ht="30" customHeight="1">
      <c r="A27" s="92">
        <v>5</v>
      </c>
      <c r="B27" s="92" t="s">
        <v>182</v>
      </c>
      <c r="C27" s="140">
        <v>10</v>
      </c>
      <c r="D27" s="128">
        <v>8</v>
      </c>
      <c r="E27" s="140">
        <f t="shared" si="0"/>
        <v>80</v>
      </c>
      <c r="F27" s="94"/>
      <c r="G27" s="94"/>
      <c r="H27" s="94"/>
      <c r="I27" s="94"/>
      <c r="J27" s="94"/>
      <c r="K27" s="94"/>
      <c r="L27" s="94"/>
      <c r="M27" s="94"/>
      <c r="N27" s="94"/>
    </row>
    <row r="28" spans="1:14" s="91" customFormat="1" ht="30" customHeight="1">
      <c r="A28" s="92">
        <v>6</v>
      </c>
      <c r="B28" s="92" t="s">
        <v>178</v>
      </c>
      <c r="C28" s="140">
        <v>15</v>
      </c>
      <c r="D28" s="128">
        <v>13</v>
      </c>
      <c r="E28" s="140">
        <f t="shared" si="0"/>
        <v>86.666666666666671</v>
      </c>
      <c r="F28" s="94"/>
      <c r="G28" s="94"/>
      <c r="H28" s="94"/>
      <c r="I28" s="94"/>
      <c r="J28" s="94"/>
      <c r="K28" s="94"/>
      <c r="L28" s="94"/>
      <c r="M28" s="94"/>
      <c r="N28" s="94"/>
    </row>
    <row r="29" spans="1:14" s="91" customFormat="1" ht="30" customHeight="1">
      <c r="A29" s="92">
        <v>7</v>
      </c>
      <c r="B29" s="92" t="s">
        <v>179</v>
      </c>
      <c r="C29" s="140">
        <v>15</v>
      </c>
      <c r="D29" s="128">
        <v>12</v>
      </c>
      <c r="E29" s="140">
        <f t="shared" si="0"/>
        <v>80</v>
      </c>
      <c r="F29" s="94"/>
      <c r="G29" s="94"/>
      <c r="H29" s="94"/>
      <c r="I29" s="94"/>
      <c r="J29" s="94"/>
      <c r="K29" s="94"/>
      <c r="L29" s="94"/>
      <c r="M29" s="94"/>
      <c r="N29" s="94"/>
    </row>
    <row r="30" spans="1:14" s="91" customFormat="1" ht="29.25" customHeight="1">
      <c r="A30" s="92">
        <v>8</v>
      </c>
      <c r="B30" s="92" t="s">
        <v>290</v>
      </c>
      <c r="C30" s="140">
        <v>10</v>
      </c>
      <c r="D30" s="128">
        <v>8</v>
      </c>
      <c r="E30" s="140">
        <f t="shared" si="0"/>
        <v>80</v>
      </c>
      <c r="F30" s="94"/>
      <c r="G30" s="94"/>
      <c r="H30" s="94"/>
      <c r="I30" s="94"/>
      <c r="J30" s="94"/>
      <c r="K30" s="94"/>
      <c r="L30" s="94"/>
      <c r="M30" s="94"/>
      <c r="N30" s="94"/>
    </row>
    <row r="31" spans="1:14" s="91" customFormat="1" ht="15" customHeight="1">
      <c r="A31" s="142" t="s">
        <v>183</v>
      </c>
      <c r="B31" s="143"/>
      <c r="C31" s="98">
        <v>100</v>
      </c>
      <c r="D31" s="97">
        <f>SUM(D23:D30)</f>
        <v>79</v>
      </c>
      <c r="E31" s="94">
        <f>D31/C31</f>
        <v>0.79</v>
      </c>
      <c r="F31" s="101">
        <v>7.9</v>
      </c>
      <c r="G31" s="103"/>
      <c r="H31" s="103"/>
      <c r="I31" s="103"/>
    </row>
    <row r="32" spans="1:14" s="91" customFormat="1">
      <c r="A32" s="144"/>
      <c r="B32" s="145"/>
      <c r="C32" s="98"/>
      <c r="D32" s="104"/>
      <c r="E32" s="94"/>
      <c r="F32" s="101"/>
      <c r="G32" s="103"/>
      <c r="H32" s="103"/>
      <c r="I32" s="103"/>
    </row>
    <row r="33" spans="1:9" s="91" customFormat="1">
      <c r="A33" s="105"/>
      <c r="B33" s="106"/>
      <c r="C33" s="105"/>
      <c r="D33" s="105"/>
      <c r="E33" s="105"/>
    </row>
    <row r="34" spans="1:9" s="91" customFormat="1">
      <c r="A34" s="107" t="s">
        <v>321</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315</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30"/>
      <c r="B45" s="130"/>
      <c r="C45" s="130"/>
      <c r="D45" s="130"/>
      <c r="E45" s="130"/>
      <c r="F45" s="130"/>
      <c r="G45" s="130"/>
      <c r="H45" s="130"/>
    </row>
    <row r="47" spans="1:9">
      <c r="A47" s="113" t="s">
        <v>309</v>
      </c>
      <c r="B47" s="114"/>
      <c r="C47" s="114"/>
      <c r="D47" s="114"/>
      <c r="E47" s="114"/>
      <c r="F47" s="114"/>
      <c r="G47" s="114"/>
      <c r="H47" s="115"/>
    </row>
    <row r="48" spans="1:9">
      <c r="A48" s="116"/>
      <c r="B48" s="117"/>
      <c r="C48" s="117"/>
      <c r="D48" s="117"/>
      <c r="E48" s="117"/>
      <c r="F48" s="117"/>
      <c r="G48" s="117"/>
      <c r="H48" s="118"/>
    </row>
    <row r="49" spans="1:8">
      <c r="A49" s="116"/>
      <c r="B49" s="117"/>
      <c r="C49" s="117"/>
      <c r="D49" s="117"/>
      <c r="E49" s="117"/>
      <c r="F49" s="117"/>
      <c r="G49" s="117"/>
      <c r="H49" s="118"/>
    </row>
    <row r="50" spans="1:8">
      <c r="A50" s="116"/>
      <c r="B50" s="117"/>
      <c r="C50" s="117"/>
      <c r="D50" s="117"/>
      <c r="E50" s="117"/>
      <c r="F50" s="117"/>
      <c r="G50" s="117"/>
      <c r="H50" s="118"/>
    </row>
    <row r="51" spans="1:8">
      <c r="A51" s="119"/>
      <c r="B51" s="120"/>
      <c r="C51" s="120"/>
      <c r="D51" s="120"/>
      <c r="E51" s="120"/>
      <c r="F51" s="120"/>
      <c r="G51" s="120"/>
      <c r="H51" s="121"/>
    </row>
    <row r="53" spans="1:8">
      <c r="A53" s="122" t="s">
        <v>189</v>
      </c>
      <c r="B53" s="123"/>
      <c r="C53" s="123"/>
      <c r="D53" s="123"/>
      <c r="E53" s="123"/>
      <c r="F53" s="123"/>
      <c r="G53" s="123"/>
      <c r="H53" s="124"/>
    </row>
    <row r="54" spans="1:8">
      <c r="A54" s="125"/>
      <c r="B54" s="126"/>
      <c r="C54" s="126"/>
      <c r="D54" s="126"/>
      <c r="E54" s="126"/>
      <c r="F54" s="126"/>
      <c r="G54" s="126"/>
      <c r="H54" s="127"/>
    </row>
  </sheetData>
  <mergeCells count="24">
    <mergeCell ref="A40:B40"/>
    <mergeCell ref="C40:H40"/>
    <mergeCell ref="A41:B43"/>
    <mergeCell ref="C41:H43"/>
    <mergeCell ref="A47:H51"/>
    <mergeCell ref="A53:H54"/>
    <mergeCell ref="A31:B32"/>
    <mergeCell ref="C31:C32"/>
    <mergeCell ref="D31:D32"/>
    <mergeCell ref="E31:E32"/>
    <mergeCell ref="F31:F32"/>
    <mergeCell ref="A34:H38"/>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dimension ref="A15:N52"/>
  <sheetViews>
    <sheetView zoomScale="70" zoomScaleNormal="70" workbookViewId="0">
      <selection activeCell="K8" sqref="K8"/>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163</v>
      </c>
      <c r="B15" s="80"/>
      <c r="C15" s="80"/>
      <c r="D15" s="80"/>
      <c r="E15" s="80"/>
      <c r="F15" s="80"/>
      <c r="G15" s="80"/>
      <c r="H15" s="80"/>
      <c r="I15" s="81"/>
    </row>
    <row r="17" spans="1:14">
      <c r="A17" s="82" t="s">
        <v>164</v>
      </c>
      <c r="B17" s="82"/>
      <c r="C17" s="83" t="s">
        <v>312</v>
      </c>
      <c r="F17" s="84" t="s">
        <v>225</v>
      </c>
      <c r="G17" s="84"/>
      <c r="H17" s="84"/>
      <c r="I17" s="84"/>
      <c r="J17" s="84"/>
      <c r="K17" s="84"/>
      <c r="L17" s="84"/>
      <c r="M17" s="84"/>
      <c r="N17" s="84"/>
    </row>
    <row r="18" spans="1:14">
      <c r="A18" s="82" t="s">
        <v>167</v>
      </c>
      <c r="B18" s="82"/>
      <c r="C18" s="83" t="s">
        <v>313</v>
      </c>
      <c r="F18" s="84"/>
      <c r="G18" s="84"/>
      <c r="H18" s="84"/>
      <c r="I18" s="84"/>
      <c r="J18" s="84"/>
      <c r="K18" s="84"/>
      <c r="L18" s="84"/>
      <c r="M18" s="84"/>
      <c r="N18" s="84"/>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175</v>
      </c>
      <c r="C23" s="93">
        <v>15</v>
      </c>
      <c r="D23" s="128">
        <v>12</v>
      </c>
      <c r="E23" s="93">
        <f>D23/C23*C31</f>
        <v>80</v>
      </c>
      <c r="F23" s="94"/>
      <c r="G23" s="94"/>
      <c r="H23" s="94"/>
      <c r="I23" s="94"/>
      <c r="J23" s="94"/>
      <c r="K23" s="94"/>
      <c r="L23" s="94"/>
      <c r="M23" s="94"/>
      <c r="N23" s="94"/>
    </row>
    <row r="24" spans="1:14" s="91" customFormat="1" ht="30" customHeight="1">
      <c r="A24" s="92">
        <v>2</v>
      </c>
      <c r="B24" s="95" t="s">
        <v>176</v>
      </c>
      <c r="C24" s="93">
        <v>15</v>
      </c>
      <c r="D24" s="128">
        <v>7</v>
      </c>
      <c r="E24" s="93">
        <f>D24/C24*$C$31</f>
        <v>46.666666666666664</v>
      </c>
      <c r="F24" s="94"/>
      <c r="G24" s="94"/>
      <c r="H24" s="94"/>
      <c r="I24" s="94"/>
      <c r="J24" s="94"/>
      <c r="K24" s="94"/>
      <c r="L24" s="94"/>
      <c r="M24" s="94"/>
      <c r="N24" s="94"/>
    </row>
    <row r="25" spans="1:14" s="91" customFormat="1" ht="30" customHeight="1">
      <c r="A25" s="92">
        <v>3</v>
      </c>
      <c r="B25" s="92" t="s">
        <v>177</v>
      </c>
      <c r="C25" s="93">
        <v>10</v>
      </c>
      <c r="D25" s="128">
        <v>9</v>
      </c>
      <c r="E25" s="93">
        <f t="shared" ref="E25:E30" si="0">D25/C25*$C$31</f>
        <v>90</v>
      </c>
      <c r="F25" s="94"/>
      <c r="G25" s="94"/>
      <c r="H25" s="94"/>
      <c r="I25" s="94"/>
      <c r="J25" s="94"/>
      <c r="K25" s="94"/>
      <c r="L25" s="94"/>
      <c r="M25" s="94"/>
      <c r="N25" s="94"/>
    </row>
    <row r="26" spans="1:14" s="91" customFormat="1" ht="30.75" customHeight="1">
      <c r="A26" s="92">
        <v>4</v>
      </c>
      <c r="B26" s="92" t="s">
        <v>178</v>
      </c>
      <c r="C26" s="93">
        <v>15</v>
      </c>
      <c r="D26" s="128">
        <v>12</v>
      </c>
      <c r="E26" s="93">
        <f t="shared" si="0"/>
        <v>80</v>
      </c>
      <c r="F26" s="94"/>
      <c r="G26" s="94"/>
      <c r="H26" s="94"/>
      <c r="I26" s="94"/>
      <c r="J26" s="94"/>
      <c r="K26" s="94"/>
      <c r="L26" s="94"/>
      <c r="M26" s="94"/>
      <c r="N26" s="94"/>
    </row>
    <row r="27" spans="1:14" s="91" customFormat="1" ht="30" customHeight="1">
      <c r="A27" s="92">
        <v>5</v>
      </c>
      <c r="B27" s="92" t="s">
        <v>179</v>
      </c>
      <c r="C27" s="93">
        <v>15</v>
      </c>
      <c r="D27" s="128">
        <v>13</v>
      </c>
      <c r="E27" s="93">
        <f t="shared" si="0"/>
        <v>86.666666666666671</v>
      </c>
      <c r="F27" s="94"/>
      <c r="G27" s="94"/>
      <c r="H27" s="94"/>
      <c r="I27" s="94"/>
      <c r="J27" s="94"/>
      <c r="K27" s="94"/>
      <c r="L27" s="94"/>
      <c r="M27" s="94"/>
      <c r="N27" s="94"/>
    </row>
    <row r="28" spans="1:14" s="91" customFormat="1" ht="30" customHeight="1">
      <c r="A28" s="92">
        <v>6</v>
      </c>
      <c r="B28" s="92" t="s">
        <v>180</v>
      </c>
      <c r="C28" s="93">
        <v>10</v>
      </c>
      <c r="D28" s="128">
        <v>6</v>
      </c>
      <c r="E28" s="93">
        <f t="shared" si="0"/>
        <v>60</v>
      </c>
      <c r="F28" s="94"/>
      <c r="G28" s="94"/>
      <c r="H28" s="94"/>
      <c r="I28" s="94"/>
      <c r="J28" s="94"/>
      <c r="K28" s="94"/>
      <c r="L28" s="94"/>
      <c r="M28" s="94"/>
      <c r="N28" s="94"/>
    </row>
    <row r="29" spans="1:14" s="91" customFormat="1" ht="29.25" customHeight="1">
      <c r="A29" s="92">
        <v>7</v>
      </c>
      <c r="B29" s="92" t="s">
        <v>181</v>
      </c>
      <c r="C29" s="93">
        <v>10</v>
      </c>
      <c r="D29" s="128">
        <v>8</v>
      </c>
      <c r="E29" s="93">
        <f t="shared" si="0"/>
        <v>80</v>
      </c>
      <c r="F29" s="94"/>
      <c r="G29" s="94"/>
      <c r="H29" s="94"/>
      <c r="I29" s="94"/>
      <c r="J29" s="94"/>
      <c r="K29" s="94"/>
      <c r="L29" s="94"/>
      <c r="M29" s="94"/>
      <c r="N29" s="94"/>
    </row>
    <row r="30" spans="1:14" s="96" customFormat="1" ht="30.75" customHeight="1">
      <c r="A30" s="92">
        <v>8</v>
      </c>
      <c r="B30" s="92" t="s">
        <v>182</v>
      </c>
      <c r="C30" s="93">
        <v>10</v>
      </c>
      <c r="D30" s="128">
        <v>9</v>
      </c>
      <c r="E30" s="93">
        <f t="shared" si="0"/>
        <v>90</v>
      </c>
      <c r="F30" s="94"/>
      <c r="G30" s="94"/>
      <c r="H30" s="94"/>
      <c r="I30" s="94"/>
      <c r="J30" s="94"/>
      <c r="K30" s="94"/>
      <c r="L30" s="94"/>
      <c r="M30" s="94"/>
      <c r="N30" s="94"/>
    </row>
    <row r="31" spans="1:14" s="91" customFormat="1" ht="15" customHeight="1">
      <c r="A31" s="97"/>
      <c r="B31" s="98" t="s">
        <v>183</v>
      </c>
      <c r="C31" s="99">
        <f>SUM(C23:C30)</f>
        <v>100</v>
      </c>
      <c r="D31" s="94">
        <f>SUM(D23:D30)</f>
        <v>76</v>
      </c>
      <c r="E31" s="94">
        <f>D31/C31</f>
        <v>0.76</v>
      </c>
      <c r="F31" s="101">
        <v>7.6</v>
      </c>
      <c r="G31" s="102"/>
      <c r="H31" s="103"/>
      <c r="I31" s="103"/>
    </row>
    <row r="32" spans="1:14" s="91" customFormat="1">
      <c r="A32" s="104"/>
      <c r="B32" s="98"/>
      <c r="C32" s="98"/>
      <c r="D32" s="94"/>
      <c r="E32" s="94"/>
      <c r="F32" s="101"/>
      <c r="G32" s="103"/>
      <c r="H32" s="103"/>
      <c r="I32" s="103"/>
    </row>
    <row r="33" spans="1:9" s="91" customFormat="1">
      <c r="A33" s="105"/>
      <c r="B33" s="106"/>
      <c r="C33" s="105"/>
      <c r="D33" s="105"/>
      <c r="E33" s="105"/>
    </row>
    <row r="34" spans="1:9" s="91" customFormat="1">
      <c r="A34" s="107" t="s">
        <v>314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315</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13" t="s">
        <v>188</v>
      </c>
      <c r="B45" s="114"/>
      <c r="C45" s="114"/>
      <c r="D45" s="114"/>
      <c r="E45" s="114"/>
      <c r="F45" s="114"/>
      <c r="G45" s="114"/>
      <c r="H45" s="115"/>
    </row>
    <row r="46" spans="1:9">
      <c r="A46" s="116"/>
      <c r="B46" s="117"/>
      <c r="C46" s="117"/>
      <c r="D46" s="117"/>
      <c r="E46" s="117"/>
      <c r="F46" s="117"/>
      <c r="G46" s="117"/>
      <c r="H46" s="118"/>
    </row>
    <row r="47" spans="1:9">
      <c r="A47" s="116"/>
      <c r="B47" s="117"/>
      <c r="C47" s="117"/>
      <c r="D47" s="117"/>
      <c r="E47" s="117"/>
      <c r="F47" s="117"/>
      <c r="G47" s="117"/>
      <c r="H47" s="118"/>
    </row>
    <row r="48" spans="1:9">
      <c r="A48" s="116"/>
      <c r="B48" s="117"/>
      <c r="C48" s="117"/>
      <c r="D48" s="117"/>
      <c r="E48" s="117"/>
      <c r="F48" s="117"/>
      <c r="G48" s="117"/>
      <c r="H48" s="118"/>
    </row>
    <row r="49" spans="1:8">
      <c r="A49" s="119"/>
      <c r="B49" s="120"/>
      <c r="C49" s="120"/>
      <c r="D49" s="120"/>
      <c r="E49" s="120"/>
      <c r="F49" s="120"/>
      <c r="G49" s="120"/>
      <c r="H49" s="121"/>
    </row>
    <row r="51" spans="1:8">
      <c r="A51" s="122" t="s">
        <v>189</v>
      </c>
      <c r="B51" s="123"/>
      <c r="C51" s="123"/>
      <c r="D51" s="123"/>
      <c r="E51" s="123"/>
      <c r="F51" s="123"/>
      <c r="G51" s="123"/>
      <c r="H51" s="124"/>
    </row>
    <row r="52" spans="1:8">
      <c r="A52" s="125"/>
      <c r="B52" s="126"/>
      <c r="C52" s="126"/>
      <c r="D52" s="126"/>
      <c r="E52" s="126"/>
      <c r="F52" s="126"/>
      <c r="G52" s="126"/>
      <c r="H52" s="127"/>
    </row>
  </sheetData>
  <mergeCells count="25">
    <mergeCell ref="A51:H52"/>
    <mergeCell ref="A34:H38"/>
    <mergeCell ref="A40:B40"/>
    <mergeCell ref="C40:H40"/>
    <mergeCell ref="A41:B43"/>
    <mergeCell ref="C41:H43"/>
    <mergeCell ref="A45:H49"/>
    <mergeCell ref="A31:A32"/>
    <mergeCell ref="B31:B32"/>
    <mergeCell ref="C31:C32"/>
    <mergeCell ref="D31:D32"/>
    <mergeCell ref="E31:E32"/>
    <mergeCell ref="F31:F32"/>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dimension ref="A15:N54"/>
  <sheetViews>
    <sheetView topLeftCell="A22" zoomScale="70" zoomScaleNormal="70" workbookViewId="0">
      <selection activeCell="N38" sqref="N38"/>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284</v>
      </c>
      <c r="B15" s="80"/>
      <c r="C15" s="80"/>
      <c r="D15" s="80"/>
      <c r="E15" s="80"/>
      <c r="F15" s="80"/>
      <c r="G15" s="80"/>
      <c r="H15" s="80"/>
      <c r="I15" s="81"/>
    </row>
    <row r="17" spans="1:14">
      <c r="A17" s="82" t="s">
        <v>164</v>
      </c>
      <c r="B17" s="82"/>
      <c r="C17" s="83" t="s">
        <v>348</v>
      </c>
      <c r="F17" s="122" t="s">
        <v>227</v>
      </c>
      <c r="G17" s="123"/>
      <c r="H17" s="123"/>
      <c r="I17" s="123"/>
      <c r="J17" s="123"/>
      <c r="K17" s="123"/>
      <c r="L17" s="123"/>
      <c r="M17" s="123"/>
      <c r="N17" s="124"/>
    </row>
    <row r="18" spans="1:14">
      <c r="A18" s="82" t="s">
        <v>167</v>
      </c>
      <c r="B18" s="82"/>
      <c r="C18" s="83" t="s">
        <v>349</v>
      </c>
      <c r="F18" s="125"/>
      <c r="G18" s="126"/>
      <c r="H18" s="126"/>
      <c r="I18" s="126"/>
      <c r="J18" s="126"/>
      <c r="K18" s="126"/>
      <c r="L18" s="126"/>
      <c r="M18" s="126"/>
      <c r="N18" s="127"/>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287</v>
      </c>
      <c r="C23" s="140">
        <v>15</v>
      </c>
      <c r="D23" s="128">
        <v>5</v>
      </c>
      <c r="E23" s="140">
        <f>D23/C23*$C$31</f>
        <v>33.333333333333329</v>
      </c>
      <c r="F23" s="94"/>
      <c r="G23" s="94"/>
      <c r="H23" s="94"/>
      <c r="I23" s="94"/>
      <c r="J23" s="94"/>
      <c r="K23" s="94"/>
      <c r="L23" s="94"/>
      <c r="M23" s="94"/>
      <c r="N23" s="94"/>
    </row>
    <row r="24" spans="1:14" s="91" customFormat="1" ht="45" customHeight="1">
      <c r="A24" s="92">
        <v>2</v>
      </c>
      <c r="B24" s="141" t="s">
        <v>288</v>
      </c>
      <c r="C24" s="140">
        <v>10</v>
      </c>
      <c r="D24" s="128">
        <v>5</v>
      </c>
      <c r="E24" s="140">
        <f t="shared" ref="E24:E30" si="0">D24/C24*$C$31</f>
        <v>50</v>
      </c>
      <c r="F24" s="94"/>
      <c r="G24" s="94"/>
      <c r="H24" s="94"/>
      <c r="I24" s="94"/>
      <c r="J24" s="94"/>
      <c r="K24" s="94"/>
      <c r="L24" s="94"/>
      <c r="M24" s="94"/>
      <c r="N24" s="94"/>
    </row>
    <row r="25" spans="1:14" s="91" customFormat="1" ht="30" customHeight="1">
      <c r="A25" s="92">
        <v>3</v>
      </c>
      <c r="B25" s="95" t="s">
        <v>176</v>
      </c>
      <c r="C25" s="140">
        <v>10</v>
      </c>
      <c r="D25" s="128">
        <v>5</v>
      </c>
      <c r="E25" s="140">
        <f t="shared" si="0"/>
        <v>50</v>
      </c>
      <c r="F25" s="94"/>
      <c r="G25" s="94"/>
      <c r="H25" s="94"/>
      <c r="I25" s="94"/>
      <c r="J25" s="94"/>
      <c r="K25" s="94"/>
      <c r="L25" s="94"/>
      <c r="M25" s="94"/>
      <c r="N25" s="94"/>
    </row>
    <row r="26" spans="1:14" s="91" customFormat="1" ht="30.75" customHeight="1">
      <c r="A26" s="92">
        <v>4</v>
      </c>
      <c r="B26" s="92" t="s">
        <v>289</v>
      </c>
      <c r="C26" s="140">
        <v>15</v>
      </c>
      <c r="D26" s="128">
        <v>6</v>
      </c>
      <c r="E26" s="140">
        <f t="shared" si="0"/>
        <v>40</v>
      </c>
      <c r="F26" s="94"/>
      <c r="G26" s="94"/>
      <c r="H26" s="94"/>
      <c r="I26" s="94"/>
      <c r="J26" s="94"/>
      <c r="K26" s="94"/>
      <c r="L26" s="94"/>
      <c r="M26" s="94"/>
      <c r="N26" s="94"/>
    </row>
    <row r="27" spans="1:14" s="91" customFormat="1" ht="30" customHeight="1">
      <c r="A27" s="92">
        <v>5</v>
      </c>
      <c r="B27" s="92" t="s">
        <v>182</v>
      </c>
      <c r="C27" s="140">
        <v>10</v>
      </c>
      <c r="D27" s="128">
        <v>5</v>
      </c>
      <c r="E27" s="140">
        <f t="shared" si="0"/>
        <v>50</v>
      </c>
      <c r="F27" s="94"/>
      <c r="G27" s="94"/>
      <c r="H27" s="94"/>
      <c r="I27" s="94"/>
      <c r="J27" s="94"/>
      <c r="K27" s="94"/>
      <c r="L27" s="94"/>
      <c r="M27" s="94"/>
      <c r="N27" s="94"/>
    </row>
    <row r="28" spans="1:14" s="91" customFormat="1" ht="30" customHeight="1">
      <c r="A28" s="92">
        <v>6</v>
      </c>
      <c r="B28" s="92" t="s">
        <v>178</v>
      </c>
      <c r="C28" s="140">
        <v>15</v>
      </c>
      <c r="D28" s="128">
        <v>8</v>
      </c>
      <c r="E28" s="140">
        <f t="shared" si="0"/>
        <v>53.333333333333336</v>
      </c>
      <c r="F28" s="94"/>
      <c r="G28" s="94"/>
      <c r="H28" s="94"/>
      <c r="I28" s="94"/>
      <c r="J28" s="94"/>
      <c r="K28" s="94"/>
      <c r="L28" s="94"/>
      <c r="M28" s="94"/>
      <c r="N28" s="94"/>
    </row>
    <row r="29" spans="1:14" s="91" customFormat="1" ht="30" customHeight="1">
      <c r="A29" s="92">
        <v>7</v>
      </c>
      <c r="B29" s="92" t="s">
        <v>179</v>
      </c>
      <c r="C29" s="140">
        <v>15</v>
      </c>
      <c r="D29" s="128">
        <v>12</v>
      </c>
      <c r="E29" s="140">
        <f t="shared" si="0"/>
        <v>80</v>
      </c>
      <c r="F29" s="94"/>
      <c r="G29" s="94"/>
      <c r="H29" s="94"/>
      <c r="I29" s="94"/>
      <c r="J29" s="94"/>
      <c r="K29" s="94"/>
      <c r="L29" s="94"/>
      <c r="M29" s="94"/>
      <c r="N29" s="94"/>
    </row>
    <row r="30" spans="1:14" s="91" customFormat="1" ht="29.25" customHeight="1">
      <c r="A30" s="92">
        <v>8</v>
      </c>
      <c r="B30" s="92" t="s">
        <v>290</v>
      </c>
      <c r="C30" s="140">
        <v>10</v>
      </c>
      <c r="D30" s="128">
        <v>6</v>
      </c>
      <c r="E30" s="140">
        <f t="shared" si="0"/>
        <v>60</v>
      </c>
      <c r="F30" s="94"/>
      <c r="G30" s="94"/>
      <c r="H30" s="94"/>
      <c r="I30" s="94"/>
      <c r="J30" s="94"/>
      <c r="K30" s="94"/>
      <c r="L30" s="94"/>
      <c r="M30" s="94"/>
      <c r="N30" s="94"/>
    </row>
    <row r="31" spans="1:14" s="91" customFormat="1" ht="15" customHeight="1">
      <c r="A31" s="142" t="s">
        <v>183</v>
      </c>
      <c r="B31" s="143"/>
      <c r="C31" s="98">
        <v>100</v>
      </c>
      <c r="D31" s="97">
        <f>SUM(D23:D30)</f>
        <v>52</v>
      </c>
      <c r="E31" s="100">
        <f>D31/C31</f>
        <v>0.52</v>
      </c>
      <c r="F31" s="101">
        <v>5.2</v>
      </c>
      <c r="G31" s="103"/>
      <c r="H31" s="103"/>
      <c r="I31" s="103"/>
    </row>
    <row r="32" spans="1:14" s="91" customFormat="1">
      <c r="A32" s="144"/>
      <c r="B32" s="145"/>
      <c r="C32" s="98"/>
      <c r="D32" s="104"/>
      <c r="E32" s="100"/>
      <c r="F32" s="101"/>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350</v>
      </c>
      <c r="B41" s="110"/>
      <c r="C41" s="111">
        <v>43180</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30"/>
      <c r="B45" s="130"/>
      <c r="C45" s="130"/>
      <c r="D45" s="130"/>
      <c r="E45" s="130"/>
      <c r="F45" s="130"/>
      <c r="G45" s="130"/>
      <c r="H45" s="130"/>
    </row>
    <row r="47" spans="1:9">
      <c r="A47" s="113" t="s">
        <v>198</v>
      </c>
      <c r="B47" s="114"/>
      <c r="C47" s="114"/>
      <c r="D47" s="114"/>
      <c r="E47" s="114"/>
      <c r="F47" s="114"/>
      <c r="G47" s="114"/>
      <c r="H47" s="115"/>
    </row>
    <row r="48" spans="1:9">
      <c r="A48" s="116"/>
      <c r="B48" s="117"/>
      <c r="C48" s="117"/>
      <c r="D48" s="117"/>
      <c r="E48" s="117"/>
      <c r="F48" s="117"/>
      <c r="G48" s="117"/>
      <c r="H48" s="118"/>
    </row>
    <row r="49" spans="1:8">
      <c r="A49" s="116"/>
      <c r="B49" s="117"/>
      <c r="C49" s="117"/>
      <c r="D49" s="117"/>
      <c r="E49" s="117"/>
      <c r="F49" s="117"/>
      <c r="G49" s="117"/>
      <c r="H49" s="118"/>
    </row>
    <row r="50" spans="1:8">
      <c r="A50" s="116"/>
      <c r="B50" s="117"/>
      <c r="C50" s="117"/>
      <c r="D50" s="117"/>
      <c r="E50" s="117"/>
      <c r="F50" s="117"/>
      <c r="G50" s="117"/>
      <c r="H50" s="118"/>
    </row>
    <row r="51" spans="1:8">
      <c r="A51" s="119"/>
      <c r="B51" s="120"/>
      <c r="C51" s="120"/>
      <c r="D51" s="120"/>
      <c r="E51" s="120"/>
      <c r="F51" s="120"/>
      <c r="G51" s="120"/>
      <c r="H51" s="121"/>
    </row>
    <row r="53" spans="1:8">
      <c r="A53" s="122" t="s">
        <v>189</v>
      </c>
      <c r="B53" s="123"/>
      <c r="C53" s="123"/>
      <c r="D53" s="123"/>
      <c r="E53" s="123"/>
      <c r="F53" s="123"/>
      <c r="G53" s="123"/>
      <c r="H53" s="124"/>
    </row>
    <row r="54" spans="1:8">
      <c r="A54" s="125"/>
      <c r="B54" s="126"/>
      <c r="C54" s="126"/>
      <c r="D54" s="126"/>
      <c r="E54" s="126"/>
      <c r="F54" s="126"/>
      <c r="G54" s="126"/>
      <c r="H54" s="127"/>
    </row>
  </sheetData>
  <mergeCells count="24">
    <mergeCell ref="A40:B40"/>
    <mergeCell ref="C40:H40"/>
    <mergeCell ref="A41:B43"/>
    <mergeCell ref="C41:H43"/>
    <mergeCell ref="A47:H51"/>
    <mergeCell ref="A53:H54"/>
    <mergeCell ref="A31:B32"/>
    <mergeCell ref="C31:C32"/>
    <mergeCell ref="D31:D32"/>
    <mergeCell ref="E31:E32"/>
    <mergeCell ref="F31:F32"/>
    <mergeCell ref="A34:H38"/>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dimension ref="A15:N54"/>
  <sheetViews>
    <sheetView topLeftCell="A2" zoomScale="70" zoomScaleNormal="70" workbookViewId="0">
      <selection activeCell="M11" sqref="M11"/>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284</v>
      </c>
      <c r="B15" s="80"/>
      <c r="C15" s="80"/>
      <c r="D15" s="80"/>
      <c r="E15" s="80"/>
      <c r="F15" s="80"/>
      <c r="G15" s="80"/>
      <c r="H15" s="80"/>
      <c r="I15" s="81"/>
    </row>
    <row r="17" spans="1:14">
      <c r="A17" s="82" t="s">
        <v>164</v>
      </c>
      <c r="B17" s="82"/>
      <c r="C17" s="83" t="s">
        <v>310</v>
      </c>
      <c r="F17" s="122" t="s">
        <v>226</v>
      </c>
      <c r="G17" s="123"/>
      <c r="H17" s="123"/>
      <c r="I17" s="123"/>
      <c r="J17" s="123"/>
      <c r="K17" s="123"/>
      <c r="L17" s="123"/>
      <c r="M17" s="123"/>
      <c r="N17" s="124"/>
    </row>
    <row r="18" spans="1:14">
      <c r="A18" s="82" t="s">
        <v>167</v>
      </c>
      <c r="B18" s="82"/>
      <c r="C18" s="83" t="s">
        <v>308</v>
      </c>
      <c r="F18" s="125"/>
      <c r="G18" s="126"/>
      <c r="H18" s="126"/>
      <c r="I18" s="126"/>
      <c r="J18" s="126"/>
      <c r="K18" s="126"/>
      <c r="L18" s="126"/>
      <c r="M18" s="126"/>
      <c r="N18" s="127"/>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287</v>
      </c>
      <c r="C23" s="140">
        <v>15</v>
      </c>
      <c r="D23" s="128">
        <v>8</v>
      </c>
      <c r="E23" s="140">
        <f>D23/C23*$C$31</f>
        <v>53.333333333333336</v>
      </c>
      <c r="F23" s="94" t="s">
        <v>311</v>
      </c>
      <c r="G23" s="94"/>
      <c r="H23" s="94"/>
      <c r="I23" s="94"/>
      <c r="J23" s="94"/>
      <c r="K23" s="94"/>
      <c r="L23" s="94"/>
      <c r="M23" s="94"/>
      <c r="N23" s="94"/>
    </row>
    <row r="24" spans="1:14" s="91" customFormat="1" ht="45" customHeight="1">
      <c r="A24" s="92">
        <v>2</v>
      </c>
      <c r="B24" s="141" t="s">
        <v>288</v>
      </c>
      <c r="C24" s="140">
        <v>10</v>
      </c>
      <c r="D24" s="128">
        <v>5</v>
      </c>
      <c r="E24" s="140">
        <f t="shared" ref="E24:E30" si="0">D24/C24*$C$31</f>
        <v>50</v>
      </c>
      <c r="F24" s="94"/>
      <c r="G24" s="94"/>
      <c r="H24" s="94"/>
      <c r="I24" s="94"/>
      <c r="J24" s="94"/>
      <c r="K24" s="94"/>
      <c r="L24" s="94"/>
      <c r="M24" s="94"/>
      <c r="N24" s="94"/>
    </row>
    <row r="25" spans="1:14" s="91" customFormat="1" ht="30" customHeight="1">
      <c r="A25" s="92">
        <v>3</v>
      </c>
      <c r="B25" s="95" t="s">
        <v>176</v>
      </c>
      <c r="C25" s="140">
        <v>10</v>
      </c>
      <c r="D25" s="128">
        <v>8</v>
      </c>
      <c r="E25" s="140">
        <f t="shared" si="0"/>
        <v>80</v>
      </c>
      <c r="F25" s="94"/>
      <c r="G25" s="94"/>
      <c r="H25" s="94"/>
      <c r="I25" s="94"/>
      <c r="J25" s="94"/>
      <c r="K25" s="94"/>
      <c r="L25" s="94"/>
      <c r="M25" s="94"/>
      <c r="N25" s="94"/>
    </row>
    <row r="26" spans="1:14" s="91" customFormat="1" ht="30.75" customHeight="1">
      <c r="A26" s="92">
        <v>4</v>
      </c>
      <c r="B26" s="92" t="s">
        <v>289</v>
      </c>
      <c r="C26" s="140">
        <v>15</v>
      </c>
      <c r="D26" s="128">
        <v>7</v>
      </c>
      <c r="E26" s="140">
        <f t="shared" si="0"/>
        <v>46.666666666666664</v>
      </c>
      <c r="F26" s="94"/>
      <c r="G26" s="94"/>
      <c r="H26" s="94"/>
      <c r="I26" s="94"/>
      <c r="J26" s="94"/>
      <c r="K26" s="94"/>
      <c r="L26" s="94"/>
      <c r="M26" s="94"/>
      <c r="N26" s="94"/>
    </row>
    <row r="27" spans="1:14" s="91" customFormat="1" ht="30" customHeight="1">
      <c r="A27" s="92">
        <v>5</v>
      </c>
      <c r="B27" s="92" t="s">
        <v>182</v>
      </c>
      <c r="C27" s="140">
        <v>10</v>
      </c>
      <c r="D27" s="128">
        <v>7</v>
      </c>
      <c r="E27" s="140">
        <f t="shared" si="0"/>
        <v>70</v>
      </c>
      <c r="F27" s="94"/>
      <c r="G27" s="94"/>
      <c r="H27" s="94"/>
      <c r="I27" s="94"/>
      <c r="J27" s="94"/>
      <c r="K27" s="94"/>
      <c r="L27" s="94"/>
      <c r="M27" s="94"/>
      <c r="N27" s="94"/>
    </row>
    <row r="28" spans="1:14" s="91" customFormat="1" ht="30" customHeight="1">
      <c r="A28" s="92">
        <v>6</v>
      </c>
      <c r="B28" s="92" t="s">
        <v>178</v>
      </c>
      <c r="C28" s="140">
        <v>15</v>
      </c>
      <c r="D28" s="128">
        <v>10</v>
      </c>
      <c r="E28" s="140">
        <f t="shared" si="0"/>
        <v>66.666666666666657</v>
      </c>
      <c r="F28" s="94"/>
      <c r="G28" s="94"/>
      <c r="H28" s="94"/>
      <c r="I28" s="94"/>
      <c r="J28" s="94"/>
      <c r="K28" s="94"/>
      <c r="L28" s="94"/>
      <c r="M28" s="94"/>
      <c r="N28" s="94"/>
    </row>
    <row r="29" spans="1:14" s="91" customFormat="1" ht="30" customHeight="1">
      <c r="A29" s="92">
        <v>7</v>
      </c>
      <c r="B29" s="92" t="s">
        <v>179</v>
      </c>
      <c r="C29" s="140">
        <v>15</v>
      </c>
      <c r="D29" s="128">
        <v>11</v>
      </c>
      <c r="E29" s="140">
        <f t="shared" si="0"/>
        <v>73.333333333333329</v>
      </c>
      <c r="F29" s="94"/>
      <c r="G29" s="94"/>
      <c r="H29" s="94"/>
      <c r="I29" s="94"/>
      <c r="J29" s="94"/>
      <c r="K29" s="94"/>
      <c r="L29" s="94"/>
      <c r="M29" s="94"/>
      <c r="N29" s="94"/>
    </row>
    <row r="30" spans="1:14" s="91" customFormat="1" ht="29.25" customHeight="1">
      <c r="A30" s="92">
        <v>8</v>
      </c>
      <c r="B30" s="92" t="s">
        <v>290</v>
      </c>
      <c r="C30" s="140">
        <v>10</v>
      </c>
      <c r="D30" s="128">
        <v>9</v>
      </c>
      <c r="E30" s="140">
        <f t="shared" si="0"/>
        <v>90</v>
      </c>
      <c r="F30" s="94"/>
      <c r="G30" s="94"/>
      <c r="H30" s="94"/>
      <c r="I30" s="94"/>
      <c r="J30" s="94"/>
      <c r="K30" s="94"/>
      <c r="L30" s="94"/>
      <c r="M30" s="94"/>
      <c r="N30" s="94"/>
    </row>
    <row r="31" spans="1:14" s="91" customFormat="1" ht="15" customHeight="1">
      <c r="A31" s="142" t="s">
        <v>183</v>
      </c>
      <c r="B31" s="143"/>
      <c r="C31" s="98">
        <v>100</v>
      </c>
      <c r="D31" s="97">
        <f>SUM(D23:D30)</f>
        <v>65</v>
      </c>
      <c r="E31" s="100">
        <f>D31/C31</f>
        <v>0.65</v>
      </c>
      <c r="F31" s="101">
        <v>6.5</v>
      </c>
      <c r="G31" s="103"/>
      <c r="H31" s="103"/>
      <c r="I31" s="103"/>
    </row>
    <row r="32" spans="1:14" s="91" customFormat="1">
      <c r="A32" s="144"/>
      <c r="B32" s="145"/>
      <c r="C32" s="98"/>
      <c r="D32" s="104"/>
      <c r="E32" s="100"/>
      <c r="F32" s="101"/>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45</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30"/>
      <c r="B45" s="130"/>
      <c r="C45" s="130"/>
      <c r="D45" s="130"/>
      <c r="E45" s="130"/>
      <c r="F45" s="130"/>
      <c r="G45" s="130"/>
      <c r="H45" s="130"/>
    </row>
    <row r="47" spans="1:9">
      <c r="A47" s="113" t="s">
        <v>309</v>
      </c>
      <c r="B47" s="114"/>
      <c r="C47" s="114"/>
      <c r="D47" s="114"/>
      <c r="E47" s="114"/>
      <c r="F47" s="114"/>
      <c r="G47" s="114"/>
      <c r="H47" s="115"/>
    </row>
    <row r="48" spans="1:9">
      <c r="A48" s="116"/>
      <c r="B48" s="117"/>
      <c r="C48" s="117"/>
      <c r="D48" s="117"/>
      <c r="E48" s="117"/>
      <c r="F48" s="117"/>
      <c r="G48" s="117"/>
      <c r="H48" s="118"/>
    </row>
    <row r="49" spans="1:8">
      <c r="A49" s="116"/>
      <c r="B49" s="117"/>
      <c r="C49" s="117"/>
      <c r="D49" s="117"/>
      <c r="E49" s="117"/>
      <c r="F49" s="117"/>
      <c r="G49" s="117"/>
      <c r="H49" s="118"/>
    </row>
    <row r="50" spans="1:8">
      <c r="A50" s="116"/>
      <c r="B50" s="117"/>
      <c r="C50" s="117"/>
      <c r="D50" s="117"/>
      <c r="E50" s="117"/>
      <c r="F50" s="117"/>
      <c r="G50" s="117"/>
      <c r="H50" s="118"/>
    </row>
    <row r="51" spans="1:8">
      <c r="A51" s="119"/>
      <c r="B51" s="120"/>
      <c r="C51" s="120"/>
      <c r="D51" s="120"/>
      <c r="E51" s="120"/>
      <c r="F51" s="120"/>
      <c r="G51" s="120"/>
      <c r="H51" s="121"/>
    </row>
    <row r="53" spans="1:8">
      <c r="A53" s="122" t="s">
        <v>189</v>
      </c>
      <c r="B53" s="123"/>
      <c r="C53" s="123"/>
      <c r="D53" s="123"/>
      <c r="E53" s="123"/>
      <c r="F53" s="123"/>
      <c r="G53" s="123"/>
      <c r="H53" s="124"/>
    </row>
    <row r="54" spans="1:8">
      <c r="A54" s="125"/>
      <c r="B54" s="126"/>
      <c r="C54" s="126"/>
      <c r="D54" s="126"/>
      <c r="E54" s="126"/>
      <c r="F54" s="126"/>
      <c r="G54" s="126"/>
      <c r="H54" s="127"/>
    </row>
  </sheetData>
  <mergeCells count="24">
    <mergeCell ref="A40:B40"/>
    <mergeCell ref="C40:H40"/>
    <mergeCell ref="A41:B43"/>
    <mergeCell ref="C41:H43"/>
    <mergeCell ref="A47:H51"/>
    <mergeCell ref="A53:H54"/>
    <mergeCell ref="A31:B32"/>
    <mergeCell ref="C31:C32"/>
    <mergeCell ref="D31:D32"/>
    <mergeCell ref="E31:E32"/>
    <mergeCell ref="F31:F32"/>
    <mergeCell ref="A34:H38"/>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dimension ref="A15:N54"/>
  <sheetViews>
    <sheetView zoomScale="70" zoomScaleNormal="70" workbookViewId="0">
      <selection activeCell="N6" sqref="N6"/>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284</v>
      </c>
      <c r="B15" s="80"/>
      <c r="C15" s="80"/>
      <c r="D15" s="80"/>
      <c r="E15" s="80"/>
      <c r="F15" s="80"/>
      <c r="G15" s="80"/>
      <c r="H15" s="80"/>
      <c r="I15" s="81"/>
    </row>
    <row r="17" spans="1:14">
      <c r="A17" s="82" t="s">
        <v>164</v>
      </c>
      <c r="B17" s="82"/>
      <c r="C17" s="83" t="s">
        <v>307</v>
      </c>
      <c r="F17" s="122" t="s">
        <v>225</v>
      </c>
      <c r="G17" s="123"/>
      <c r="H17" s="123"/>
      <c r="I17" s="123"/>
      <c r="J17" s="123"/>
      <c r="K17" s="123"/>
      <c r="L17" s="123"/>
      <c r="M17" s="123"/>
      <c r="N17" s="124"/>
    </row>
    <row r="18" spans="1:14">
      <c r="A18" s="82" t="s">
        <v>167</v>
      </c>
      <c r="B18" s="82"/>
      <c r="C18" s="83" t="s">
        <v>308</v>
      </c>
      <c r="F18" s="125"/>
      <c r="G18" s="126"/>
      <c r="H18" s="126"/>
      <c r="I18" s="126"/>
      <c r="J18" s="126"/>
      <c r="K18" s="126"/>
      <c r="L18" s="126"/>
      <c r="M18" s="126"/>
      <c r="N18" s="127"/>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287</v>
      </c>
      <c r="C23" s="140">
        <v>15</v>
      </c>
      <c r="D23" s="128">
        <v>13</v>
      </c>
      <c r="E23" s="140">
        <f>D23/C23*$C$31</f>
        <v>86.666666666666671</v>
      </c>
      <c r="F23" s="94"/>
      <c r="G23" s="94"/>
      <c r="H23" s="94"/>
      <c r="I23" s="94"/>
      <c r="J23" s="94"/>
      <c r="K23" s="94"/>
      <c r="L23" s="94"/>
      <c r="M23" s="94"/>
      <c r="N23" s="94"/>
    </row>
    <row r="24" spans="1:14" s="91" customFormat="1" ht="45" customHeight="1">
      <c r="A24" s="92">
        <v>2</v>
      </c>
      <c r="B24" s="141" t="s">
        <v>288</v>
      </c>
      <c r="C24" s="140">
        <v>10</v>
      </c>
      <c r="D24" s="128">
        <v>8</v>
      </c>
      <c r="E24" s="140">
        <f t="shared" ref="E24:E30" si="0">D24/C24*$C$31</f>
        <v>80</v>
      </c>
      <c r="F24" s="94"/>
      <c r="G24" s="94"/>
      <c r="H24" s="94"/>
      <c r="I24" s="94"/>
      <c r="J24" s="94"/>
      <c r="K24" s="94"/>
      <c r="L24" s="94"/>
      <c r="M24" s="94"/>
      <c r="N24" s="94"/>
    </row>
    <row r="25" spans="1:14" s="91" customFormat="1" ht="30" customHeight="1">
      <c r="A25" s="92">
        <v>3</v>
      </c>
      <c r="B25" s="95" t="s">
        <v>176</v>
      </c>
      <c r="C25" s="140">
        <v>10</v>
      </c>
      <c r="D25" s="128">
        <v>8</v>
      </c>
      <c r="E25" s="140">
        <f t="shared" si="0"/>
        <v>80</v>
      </c>
      <c r="F25" s="94"/>
      <c r="G25" s="94"/>
      <c r="H25" s="94"/>
      <c r="I25" s="94"/>
      <c r="J25" s="94"/>
      <c r="K25" s="94"/>
      <c r="L25" s="94"/>
      <c r="M25" s="94"/>
      <c r="N25" s="94"/>
    </row>
    <row r="26" spans="1:14" s="91" customFormat="1" ht="30.75" customHeight="1">
      <c r="A26" s="92">
        <v>4</v>
      </c>
      <c r="B26" s="92" t="s">
        <v>289</v>
      </c>
      <c r="C26" s="140">
        <v>15</v>
      </c>
      <c r="D26" s="128">
        <v>10</v>
      </c>
      <c r="E26" s="140">
        <f t="shared" si="0"/>
        <v>66.666666666666657</v>
      </c>
      <c r="F26" s="94"/>
      <c r="G26" s="94"/>
      <c r="H26" s="94"/>
      <c r="I26" s="94"/>
      <c r="J26" s="94"/>
      <c r="K26" s="94"/>
      <c r="L26" s="94"/>
      <c r="M26" s="94"/>
      <c r="N26" s="94"/>
    </row>
    <row r="27" spans="1:14" s="91" customFormat="1" ht="30" customHeight="1">
      <c r="A27" s="92">
        <v>5</v>
      </c>
      <c r="B27" s="92" t="s">
        <v>182</v>
      </c>
      <c r="C27" s="140">
        <v>10</v>
      </c>
      <c r="D27" s="128">
        <v>8</v>
      </c>
      <c r="E27" s="140">
        <f t="shared" si="0"/>
        <v>80</v>
      </c>
      <c r="F27" s="94"/>
      <c r="G27" s="94"/>
      <c r="H27" s="94"/>
      <c r="I27" s="94"/>
      <c r="J27" s="94"/>
      <c r="K27" s="94"/>
      <c r="L27" s="94"/>
      <c r="M27" s="94"/>
      <c r="N27" s="94"/>
    </row>
    <row r="28" spans="1:14" s="91" customFormat="1" ht="30" customHeight="1">
      <c r="A28" s="92">
        <v>6</v>
      </c>
      <c r="B28" s="92" t="s">
        <v>178</v>
      </c>
      <c r="C28" s="140">
        <v>15</v>
      </c>
      <c r="D28" s="128">
        <v>12</v>
      </c>
      <c r="E28" s="140">
        <f t="shared" si="0"/>
        <v>80</v>
      </c>
      <c r="F28" s="94"/>
      <c r="G28" s="94"/>
      <c r="H28" s="94"/>
      <c r="I28" s="94"/>
      <c r="J28" s="94"/>
      <c r="K28" s="94"/>
      <c r="L28" s="94"/>
      <c r="M28" s="94"/>
      <c r="N28" s="94"/>
    </row>
    <row r="29" spans="1:14" s="91" customFormat="1" ht="30" customHeight="1">
      <c r="A29" s="92">
        <v>7</v>
      </c>
      <c r="B29" s="92" t="s">
        <v>179</v>
      </c>
      <c r="C29" s="140">
        <v>15</v>
      </c>
      <c r="D29" s="128">
        <v>11</v>
      </c>
      <c r="E29" s="140">
        <f t="shared" si="0"/>
        <v>73.333333333333329</v>
      </c>
      <c r="F29" s="94"/>
      <c r="G29" s="94"/>
      <c r="H29" s="94"/>
      <c r="I29" s="94"/>
      <c r="J29" s="94"/>
      <c r="K29" s="94"/>
      <c r="L29" s="94"/>
      <c r="M29" s="94"/>
      <c r="N29" s="94"/>
    </row>
    <row r="30" spans="1:14" s="91" customFormat="1" ht="29.25" customHeight="1">
      <c r="A30" s="92">
        <v>8</v>
      </c>
      <c r="B30" s="92" t="s">
        <v>290</v>
      </c>
      <c r="C30" s="140">
        <v>10</v>
      </c>
      <c r="D30" s="128">
        <v>9</v>
      </c>
      <c r="E30" s="140">
        <f t="shared" si="0"/>
        <v>90</v>
      </c>
      <c r="F30" s="94"/>
      <c r="G30" s="94"/>
      <c r="H30" s="94"/>
      <c r="I30" s="94"/>
      <c r="J30" s="94"/>
      <c r="K30" s="94"/>
      <c r="L30" s="94"/>
      <c r="M30" s="94"/>
      <c r="N30" s="94"/>
    </row>
    <row r="31" spans="1:14" s="91" customFormat="1" ht="15" customHeight="1">
      <c r="A31" s="142" t="s">
        <v>183</v>
      </c>
      <c r="B31" s="143"/>
      <c r="C31" s="98">
        <v>100</v>
      </c>
      <c r="D31" s="97">
        <f>SUM(D23:D30)</f>
        <v>79</v>
      </c>
      <c r="E31" s="100">
        <f>D31/C31</f>
        <v>0.79</v>
      </c>
      <c r="F31" s="101">
        <v>7.9</v>
      </c>
      <c r="G31" s="103"/>
      <c r="H31" s="103"/>
      <c r="I31" s="103"/>
    </row>
    <row r="32" spans="1:14" s="91" customFormat="1">
      <c r="A32" s="144"/>
      <c r="B32" s="145"/>
      <c r="C32" s="98"/>
      <c r="D32" s="104"/>
      <c r="E32" s="100"/>
      <c r="F32" s="101"/>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45</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30"/>
      <c r="B45" s="130"/>
      <c r="C45" s="130"/>
      <c r="D45" s="130"/>
      <c r="E45" s="130"/>
      <c r="F45" s="130"/>
      <c r="G45" s="130"/>
      <c r="H45" s="130"/>
    </row>
    <row r="47" spans="1:9">
      <c r="A47" s="113" t="s">
        <v>309</v>
      </c>
      <c r="B47" s="114"/>
      <c r="C47" s="114"/>
      <c r="D47" s="114"/>
      <c r="E47" s="114"/>
      <c r="F47" s="114"/>
      <c r="G47" s="114"/>
      <c r="H47" s="115"/>
    </row>
    <row r="48" spans="1:9">
      <c r="A48" s="116"/>
      <c r="B48" s="117"/>
      <c r="C48" s="117"/>
      <c r="D48" s="117"/>
      <c r="E48" s="117"/>
      <c r="F48" s="117"/>
      <c r="G48" s="117"/>
      <c r="H48" s="118"/>
    </row>
    <row r="49" spans="1:8">
      <c r="A49" s="116"/>
      <c r="B49" s="117"/>
      <c r="C49" s="117"/>
      <c r="D49" s="117"/>
      <c r="E49" s="117"/>
      <c r="F49" s="117"/>
      <c r="G49" s="117"/>
      <c r="H49" s="118"/>
    </row>
    <row r="50" spans="1:8">
      <c r="A50" s="116"/>
      <c r="B50" s="117"/>
      <c r="C50" s="117"/>
      <c r="D50" s="117"/>
      <c r="E50" s="117"/>
      <c r="F50" s="117"/>
      <c r="G50" s="117"/>
      <c r="H50" s="118"/>
    </row>
    <row r="51" spans="1:8">
      <c r="A51" s="119"/>
      <c r="B51" s="120"/>
      <c r="C51" s="120"/>
      <c r="D51" s="120"/>
      <c r="E51" s="120"/>
      <c r="F51" s="120"/>
      <c r="G51" s="120"/>
      <c r="H51" s="121"/>
    </row>
    <row r="53" spans="1:8">
      <c r="A53" s="122" t="s">
        <v>189</v>
      </c>
      <c r="B53" s="123"/>
      <c r="C53" s="123"/>
      <c r="D53" s="123"/>
      <c r="E53" s="123"/>
      <c r="F53" s="123"/>
      <c r="G53" s="123"/>
      <c r="H53" s="124"/>
    </row>
    <row r="54" spans="1:8">
      <c r="A54" s="125"/>
      <c r="B54" s="126"/>
      <c r="C54" s="126"/>
      <c r="D54" s="126"/>
      <c r="E54" s="126"/>
      <c r="F54" s="126"/>
      <c r="G54" s="126"/>
      <c r="H54" s="127"/>
    </row>
  </sheetData>
  <mergeCells count="24">
    <mergeCell ref="A40:B40"/>
    <mergeCell ref="C40:H40"/>
    <mergeCell ref="A41:B43"/>
    <mergeCell ref="C41:H43"/>
    <mergeCell ref="A47:H51"/>
    <mergeCell ref="A53:H54"/>
    <mergeCell ref="A31:B32"/>
    <mergeCell ref="C31:C32"/>
    <mergeCell ref="D31:D32"/>
    <mergeCell ref="E31:E32"/>
    <mergeCell ref="F31:F32"/>
    <mergeCell ref="A34:H38"/>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dimension ref="A1:G20"/>
  <sheetViews>
    <sheetView topLeftCell="A10" workbookViewId="0">
      <selection activeCell="J6" sqref="J6"/>
    </sheetView>
  </sheetViews>
  <sheetFormatPr defaultRowHeight="15"/>
  <cols>
    <col min="1" max="1" width="3.85546875" bestFit="1" customWidth="1"/>
    <col min="2" max="2" width="27.28515625" customWidth="1"/>
    <col min="3" max="3" width="19.85546875" customWidth="1"/>
    <col min="4" max="4" width="19.140625" customWidth="1"/>
    <col min="5" max="5" width="20.7109375" customWidth="1"/>
    <col min="6" max="6" width="20" customWidth="1"/>
    <col min="7" max="7" width="20.140625" customWidth="1"/>
  </cols>
  <sheetData>
    <row r="1" spans="1:7" s="82" customFormat="1">
      <c r="A1" s="85" t="s">
        <v>223</v>
      </c>
      <c r="B1" s="85"/>
      <c r="C1" s="85"/>
      <c r="D1" s="85"/>
      <c r="E1" s="85"/>
      <c r="F1" s="85"/>
      <c r="G1" s="85"/>
    </row>
    <row r="2" spans="1:7" s="82" customFormat="1">
      <c r="A2" s="132" t="s">
        <v>224</v>
      </c>
      <c r="B2" s="132"/>
      <c r="C2" s="132"/>
      <c r="D2" s="132"/>
      <c r="E2" s="132"/>
      <c r="F2" s="132"/>
      <c r="G2" s="132"/>
    </row>
    <row r="3" spans="1:7" s="134" customFormat="1">
      <c r="A3" s="133" t="s">
        <v>67</v>
      </c>
      <c r="B3" s="133" t="s">
        <v>170</v>
      </c>
      <c r="C3" s="133" t="s">
        <v>191</v>
      </c>
      <c r="D3" s="133" t="s">
        <v>166</v>
      </c>
      <c r="E3" s="133" t="s">
        <v>225</v>
      </c>
      <c r="F3" s="133" t="s">
        <v>226</v>
      </c>
      <c r="G3" s="133" t="s">
        <v>227</v>
      </c>
    </row>
    <row r="4" spans="1:7" s="136" customFormat="1" ht="94.5" customHeight="1">
      <c r="A4" s="135">
        <v>1</v>
      </c>
      <c r="B4" s="135" t="s">
        <v>228</v>
      </c>
      <c r="C4" s="135" t="s">
        <v>229</v>
      </c>
      <c r="D4" s="135" t="s">
        <v>230</v>
      </c>
      <c r="E4" s="135" t="s">
        <v>231</v>
      </c>
      <c r="F4" s="135" t="s">
        <v>232</v>
      </c>
      <c r="G4" s="135" t="s">
        <v>233</v>
      </c>
    </row>
    <row r="5" spans="1:7" s="136" customFormat="1" ht="70.5" customHeight="1">
      <c r="A5" s="135">
        <v>2</v>
      </c>
      <c r="B5" s="137" t="s">
        <v>176</v>
      </c>
      <c r="C5" s="135" t="s">
        <v>234</v>
      </c>
      <c r="D5" s="135" t="s">
        <v>235</v>
      </c>
      <c r="E5" s="135" t="s">
        <v>236</v>
      </c>
      <c r="F5" s="135" t="s">
        <v>237</v>
      </c>
      <c r="G5" s="135" t="s">
        <v>238</v>
      </c>
    </row>
    <row r="6" spans="1:7" s="136" customFormat="1" ht="102">
      <c r="A6" s="135">
        <v>3</v>
      </c>
      <c r="B6" s="135" t="s">
        <v>239</v>
      </c>
      <c r="C6" s="135" t="s">
        <v>240</v>
      </c>
      <c r="D6" s="135" t="s">
        <v>241</v>
      </c>
      <c r="E6" s="135" t="s">
        <v>242</v>
      </c>
      <c r="F6" s="135" t="s">
        <v>243</v>
      </c>
      <c r="G6" s="135" t="s">
        <v>244</v>
      </c>
    </row>
    <row r="7" spans="1:7" s="136" customFormat="1" ht="51">
      <c r="A7" s="135">
        <v>4</v>
      </c>
      <c r="B7" s="135" t="s">
        <v>245</v>
      </c>
      <c r="C7" s="135" t="s">
        <v>246</v>
      </c>
      <c r="D7" s="135" t="s">
        <v>247</v>
      </c>
      <c r="E7" s="135" t="s">
        <v>248</v>
      </c>
      <c r="F7" s="135" t="s">
        <v>249</v>
      </c>
      <c r="G7" s="135" t="s">
        <v>250</v>
      </c>
    </row>
    <row r="8" spans="1:7" s="136" customFormat="1" ht="76.5">
      <c r="A8" s="135">
        <v>5</v>
      </c>
      <c r="B8" s="135" t="s">
        <v>251</v>
      </c>
      <c r="C8" s="135" t="s">
        <v>252</v>
      </c>
      <c r="D8" s="135" t="s">
        <v>253</v>
      </c>
      <c r="E8" s="135" t="s">
        <v>254</v>
      </c>
      <c r="F8" s="135" t="s">
        <v>255</v>
      </c>
      <c r="G8" s="135" t="s">
        <v>256</v>
      </c>
    </row>
    <row r="9" spans="1:7" s="136" customFormat="1" ht="162" customHeight="1">
      <c r="A9" s="135">
        <v>6</v>
      </c>
      <c r="B9" s="135" t="s">
        <v>257</v>
      </c>
      <c r="C9" s="135" t="s">
        <v>258</v>
      </c>
      <c r="D9" s="135" t="s">
        <v>259</v>
      </c>
      <c r="E9" s="135" t="s">
        <v>260</v>
      </c>
      <c r="F9" s="135" t="s">
        <v>261</v>
      </c>
      <c r="G9" s="135" t="s">
        <v>262</v>
      </c>
    </row>
    <row r="10" spans="1:7" s="136" customFormat="1" ht="76.5">
      <c r="A10" s="135">
        <v>7</v>
      </c>
      <c r="B10" s="135" t="s">
        <v>263</v>
      </c>
      <c r="C10" s="135" t="s">
        <v>264</v>
      </c>
      <c r="D10" s="135" t="s">
        <v>265</v>
      </c>
      <c r="E10" s="135" t="s">
        <v>266</v>
      </c>
      <c r="F10" s="135" t="s">
        <v>267</v>
      </c>
      <c r="G10" s="135" t="s">
        <v>268</v>
      </c>
    </row>
    <row r="11" spans="1:7" s="136" customFormat="1" ht="76.5">
      <c r="A11" s="135">
        <v>8</v>
      </c>
      <c r="B11" s="135" t="s">
        <v>269</v>
      </c>
      <c r="C11" s="135" t="s">
        <v>270</v>
      </c>
      <c r="D11" s="135" t="s">
        <v>271</v>
      </c>
      <c r="E11" s="135" t="s">
        <v>272</v>
      </c>
      <c r="F11" s="135" t="s">
        <v>273</v>
      </c>
      <c r="G11" s="135" t="s">
        <v>274</v>
      </c>
    </row>
    <row r="14" spans="1:7" s="82" customFormat="1">
      <c r="A14" s="82" t="s">
        <v>275</v>
      </c>
    </row>
    <row r="15" spans="1:7">
      <c r="A15" s="138" t="s">
        <v>67</v>
      </c>
      <c r="B15" s="138" t="s">
        <v>276</v>
      </c>
      <c r="C15" s="138" t="s">
        <v>174</v>
      </c>
    </row>
    <row r="16" spans="1:7">
      <c r="A16" s="138">
        <v>1</v>
      </c>
      <c r="B16" s="138" t="s">
        <v>277</v>
      </c>
      <c r="C16" s="138" t="s">
        <v>62</v>
      </c>
    </row>
    <row r="17" spans="1:3">
      <c r="A17" s="138">
        <v>2</v>
      </c>
      <c r="B17" s="139" t="s">
        <v>278</v>
      </c>
      <c r="C17" s="138" t="s">
        <v>279</v>
      </c>
    </row>
    <row r="18" spans="1:3">
      <c r="A18" s="138">
        <v>3</v>
      </c>
      <c r="B18" s="139" t="s">
        <v>280</v>
      </c>
      <c r="C18" s="138" t="s">
        <v>281</v>
      </c>
    </row>
    <row r="19" spans="1:3">
      <c r="A19" s="138">
        <v>4</v>
      </c>
      <c r="B19" s="139" t="s">
        <v>282</v>
      </c>
      <c r="C19" s="138" t="s">
        <v>63</v>
      </c>
    </row>
    <row r="20" spans="1:3">
      <c r="A20" s="138">
        <v>5</v>
      </c>
      <c r="B20" s="138" t="s">
        <v>283</v>
      </c>
      <c r="C20" s="138" t="s">
        <v>64</v>
      </c>
    </row>
  </sheetData>
  <mergeCells count="2">
    <mergeCell ref="A1:G1"/>
    <mergeCell ref="A2:G2"/>
  </mergeCells>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G20"/>
  <sheetViews>
    <sheetView workbookViewId="0">
      <selection activeCell="K5" sqref="K5"/>
    </sheetView>
  </sheetViews>
  <sheetFormatPr defaultRowHeight="15"/>
  <cols>
    <col min="1" max="1" width="3.85546875" bestFit="1" customWidth="1"/>
    <col min="2" max="2" width="27.28515625" customWidth="1"/>
    <col min="3" max="3" width="19.85546875" customWidth="1"/>
    <col min="4" max="4" width="19.140625" customWidth="1"/>
    <col min="5" max="5" width="20.7109375" customWidth="1"/>
    <col min="6" max="6" width="20" customWidth="1"/>
    <col min="7" max="7" width="20.140625" customWidth="1"/>
  </cols>
  <sheetData>
    <row r="1" spans="1:7" s="82" customFormat="1">
      <c r="A1" s="85" t="s">
        <v>223</v>
      </c>
      <c r="B1" s="85"/>
      <c r="C1" s="85"/>
      <c r="D1" s="85"/>
      <c r="E1" s="85"/>
      <c r="F1" s="85"/>
      <c r="G1" s="85"/>
    </row>
    <row r="2" spans="1:7" s="82" customFormat="1">
      <c r="A2" s="132" t="s">
        <v>224</v>
      </c>
      <c r="B2" s="132"/>
      <c r="C2" s="132"/>
      <c r="D2" s="132"/>
      <c r="E2" s="132"/>
      <c r="F2" s="132"/>
      <c r="G2" s="132"/>
    </row>
    <row r="3" spans="1:7" s="134" customFormat="1">
      <c r="A3" s="133" t="s">
        <v>67</v>
      </c>
      <c r="B3" s="133" t="s">
        <v>170</v>
      </c>
      <c r="C3" s="133" t="s">
        <v>191</v>
      </c>
      <c r="D3" s="133" t="s">
        <v>166</v>
      </c>
      <c r="E3" s="133" t="s">
        <v>225</v>
      </c>
      <c r="F3" s="133" t="s">
        <v>226</v>
      </c>
      <c r="G3" s="133" t="s">
        <v>227</v>
      </c>
    </row>
    <row r="4" spans="1:7" s="136" customFormat="1" ht="94.5" customHeight="1">
      <c r="A4" s="135">
        <v>1</v>
      </c>
      <c r="B4" s="135" t="s">
        <v>228</v>
      </c>
      <c r="C4" s="135" t="s">
        <v>229</v>
      </c>
      <c r="D4" s="135" t="s">
        <v>230</v>
      </c>
      <c r="E4" s="135" t="s">
        <v>231</v>
      </c>
      <c r="F4" s="135" t="s">
        <v>232</v>
      </c>
      <c r="G4" s="135" t="s">
        <v>233</v>
      </c>
    </row>
    <row r="5" spans="1:7" s="136" customFormat="1" ht="189" customHeight="1">
      <c r="A5" s="135">
        <v>2</v>
      </c>
      <c r="B5" s="135" t="s">
        <v>353</v>
      </c>
      <c r="C5" s="135" t="s">
        <v>354</v>
      </c>
      <c r="D5" s="135" t="s">
        <v>355</v>
      </c>
      <c r="E5" s="135" t="s">
        <v>356</v>
      </c>
      <c r="F5" s="135" t="s">
        <v>357</v>
      </c>
      <c r="G5" s="167" t="s">
        <v>358</v>
      </c>
    </row>
    <row r="6" spans="1:7" s="136" customFormat="1" ht="70.5" customHeight="1">
      <c r="A6" s="135">
        <v>3</v>
      </c>
      <c r="B6" s="168" t="s">
        <v>359</v>
      </c>
      <c r="C6" s="135" t="s">
        <v>234</v>
      </c>
      <c r="D6" s="135" t="s">
        <v>235</v>
      </c>
      <c r="E6" s="135" t="s">
        <v>236</v>
      </c>
      <c r="F6" s="135" t="s">
        <v>237</v>
      </c>
      <c r="G6" s="135" t="s">
        <v>238</v>
      </c>
    </row>
    <row r="7" spans="1:7" s="136" customFormat="1" ht="102">
      <c r="A7" s="135">
        <v>4</v>
      </c>
      <c r="B7" s="135" t="s">
        <v>360</v>
      </c>
      <c r="C7" s="135" t="s">
        <v>361</v>
      </c>
      <c r="D7" s="135" t="s">
        <v>362</v>
      </c>
      <c r="E7" s="135" t="s">
        <v>363</v>
      </c>
      <c r="F7" s="135" t="s">
        <v>364</v>
      </c>
      <c r="G7" s="135" t="s">
        <v>365</v>
      </c>
    </row>
    <row r="8" spans="1:7" s="136" customFormat="1" ht="76.5">
      <c r="A8" s="135">
        <v>5</v>
      </c>
      <c r="B8" s="135" t="s">
        <v>269</v>
      </c>
      <c r="C8" s="135" t="s">
        <v>270</v>
      </c>
      <c r="D8" s="135" t="s">
        <v>271</v>
      </c>
      <c r="E8" s="135" t="s">
        <v>272</v>
      </c>
      <c r="F8" s="135" t="s">
        <v>273</v>
      </c>
      <c r="G8" s="135" t="s">
        <v>274</v>
      </c>
    </row>
    <row r="9" spans="1:7" s="136" customFormat="1" ht="51">
      <c r="A9" s="135">
        <v>6</v>
      </c>
      <c r="B9" s="135" t="s">
        <v>245</v>
      </c>
      <c r="C9" s="135" t="s">
        <v>366</v>
      </c>
      <c r="D9" s="135" t="s">
        <v>247</v>
      </c>
      <c r="E9" s="135" t="s">
        <v>248</v>
      </c>
      <c r="F9" s="135" t="s">
        <v>249</v>
      </c>
      <c r="G9" s="135" t="s">
        <v>250</v>
      </c>
    </row>
    <row r="10" spans="1:7" s="136" customFormat="1" ht="76.5">
      <c r="A10" s="135">
        <v>7</v>
      </c>
      <c r="B10" s="135" t="s">
        <v>251</v>
      </c>
      <c r="C10" s="135" t="s">
        <v>252</v>
      </c>
      <c r="D10" s="135" t="s">
        <v>253</v>
      </c>
      <c r="E10" s="135" t="s">
        <v>254</v>
      </c>
      <c r="F10" s="135" t="s">
        <v>255</v>
      </c>
      <c r="G10" s="135" t="s">
        <v>367</v>
      </c>
    </row>
    <row r="11" spans="1:7" s="136" customFormat="1" ht="76.5">
      <c r="A11" s="135">
        <v>8</v>
      </c>
      <c r="B11" s="135" t="s">
        <v>368</v>
      </c>
      <c r="C11" s="135" t="s">
        <v>369</v>
      </c>
      <c r="D11" s="135" t="s">
        <v>370</v>
      </c>
      <c r="E11" s="135" t="s">
        <v>371</v>
      </c>
      <c r="F11" s="135" t="s">
        <v>372</v>
      </c>
      <c r="G11" s="135" t="s">
        <v>373</v>
      </c>
    </row>
    <row r="12" spans="1:7" s="136" customFormat="1" ht="12.75">
      <c r="A12" s="169"/>
      <c r="B12" s="169"/>
      <c r="C12" s="169"/>
      <c r="D12" s="169"/>
      <c r="E12" s="169"/>
      <c r="F12" s="169"/>
      <c r="G12" s="169"/>
    </row>
    <row r="13" spans="1:7" s="136" customFormat="1" ht="12.75">
      <c r="A13" s="169"/>
      <c r="B13" s="169"/>
      <c r="C13" s="169"/>
      <c r="D13" s="169"/>
      <c r="E13" s="169"/>
      <c r="F13" s="169"/>
      <c r="G13" s="169"/>
    </row>
    <row r="14" spans="1:7" s="82" customFormat="1">
      <c r="A14" s="82" t="s">
        <v>275</v>
      </c>
    </row>
    <row r="15" spans="1:7">
      <c r="A15" s="138" t="s">
        <v>67</v>
      </c>
      <c r="B15" s="138" t="s">
        <v>276</v>
      </c>
      <c r="C15" s="138" t="s">
        <v>174</v>
      </c>
    </row>
    <row r="16" spans="1:7">
      <c r="A16" s="138">
        <v>1</v>
      </c>
      <c r="B16" s="138" t="s">
        <v>277</v>
      </c>
      <c r="C16" s="138" t="s">
        <v>62</v>
      </c>
    </row>
    <row r="17" spans="1:3">
      <c r="A17" s="138">
        <v>2</v>
      </c>
      <c r="B17" s="139" t="s">
        <v>278</v>
      </c>
      <c r="C17" s="138" t="s">
        <v>279</v>
      </c>
    </row>
    <row r="18" spans="1:3">
      <c r="A18" s="138">
        <v>3</v>
      </c>
      <c r="B18" s="139" t="s">
        <v>280</v>
      </c>
      <c r="C18" s="138" t="s">
        <v>281</v>
      </c>
    </row>
    <row r="19" spans="1:3">
      <c r="A19" s="138">
        <v>4</v>
      </c>
      <c r="B19" s="139" t="s">
        <v>282</v>
      </c>
      <c r="C19" s="138" t="s">
        <v>63</v>
      </c>
    </row>
    <row r="20" spans="1:3">
      <c r="A20" s="138">
        <v>5</v>
      </c>
      <c r="B20" s="138" t="s">
        <v>283</v>
      </c>
      <c r="C20" s="138" t="s">
        <v>64</v>
      </c>
    </row>
  </sheetData>
  <mergeCells count="2">
    <mergeCell ref="A1:G1"/>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5:N54"/>
  <sheetViews>
    <sheetView topLeftCell="A13" zoomScale="70" zoomScaleNormal="70" workbookViewId="0">
      <selection activeCell="L8" sqref="L8"/>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284</v>
      </c>
      <c r="B15" s="80"/>
      <c r="C15" s="80"/>
      <c r="D15" s="80"/>
      <c r="E15" s="80"/>
      <c r="F15" s="80"/>
      <c r="G15" s="80"/>
      <c r="H15" s="80"/>
      <c r="I15" s="81"/>
    </row>
    <row r="17" spans="1:14">
      <c r="A17" s="82" t="s">
        <v>164</v>
      </c>
      <c r="B17" s="82"/>
      <c r="C17" s="83" t="s">
        <v>374</v>
      </c>
      <c r="F17" s="122" t="s">
        <v>225</v>
      </c>
      <c r="G17" s="123"/>
      <c r="H17" s="123"/>
      <c r="I17" s="123"/>
      <c r="J17" s="123"/>
      <c r="K17" s="123"/>
      <c r="L17" s="123"/>
      <c r="M17" s="123"/>
      <c r="N17" s="124"/>
    </row>
    <row r="18" spans="1:14">
      <c r="A18" s="82" t="s">
        <v>167</v>
      </c>
      <c r="B18" s="82"/>
      <c r="C18" s="83" t="s">
        <v>375</v>
      </c>
      <c r="F18" s="125"/>
      <c r="G18" s="126"/>
      <c r="H18" s="126"/>
      <c r="I18" s="126"/>
      <c r="J18" s="126"/>
      <c r="K18" s="126"/>
      <c r="L18" s="126"/>
      <c r="M18" s="126"/>
      <c r="N18" s="127"/>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287</v>
      </c>
      <c r="C23" s="140">
        <v>15</v>
      </c>
      <c r="D23" s="128">
        <v>8</v>
      </c>
      <c r="E23" s="140">
        <f>D23/C23*$C$31</f>
        <v>53.333333333333336</v>
      </c>
      <c r="F23" s="94"/>
      <c r="G23" s="94"/>
      <c r="H23" s="94"/>
      <c r="I23" s="94"/>
      <c r="J23" s="94"/>
      <c r="K23" s="94"/>
      <c r="L23" s="94"/>
      <c r="M23" s="94"/>
      <c r="N23" s="94"/>
    </row>
    <row r="24" spans="1:14" s="91" customFormat="1" ht="45" customHeight="1">
      <c r="A24" s="92">
        <v>2</v>
      </c>
      <c r="B24" s="141" t="s">
        <v>288</v>
      </c>
      <c r="C24" s="140">
        <v>10</v>
      </c>
      <c r="D24" s="128">
        <v>6</v>
      </c>
      <c r="E24" s="140">
        <f t="shared" ref="E24:E30" si="0">D24/C24*$C$31</f>
        <v>60</v>
      </c>
      <c r="F24" s="94"/>
      <c r="G24" s="94"/>
      <c r="H24" s="94"/>
      <c r="I24" s="94"/>
      <c r="J24" s="94"/>
      <c r="K24" s="94"/>
      <c r="L24" s="94"/>
      <c r="M24" s="94"/>
      <c r="N24" s="94"/>
    </row>
    <row r="25" spans="1:14" s="91" customFormat="1" ht="30" customHeight="1">
      <c r="A25" s="92">
        <v>3</v>
      </c>
      <c r="B25" s="95" t="s">
        <v>176</v>
      </c>
      <c r="C25" s="140">
        <v>10</v>
      </c>
      <c r="D25" s="128">
        <v>8</v>
      </c>
      <c r="E25" s="140">
        <f t="shared" si="0"/>
        <v>80</v>
      </c>
      <c r="F25" s="94"/>
      <c r="G25" s="94"/>
      <c r="H25" s="94"/>
      <c r="I25" s="94"/>
      <c r="J25" s="94"/>
      <c r="K25" s="94"/>
      <c r="L25" s="94"/>
      <c r="M25" s="94"/>
      <c r="N25" s="94"/>
    </row>
    <row r="26" spans="1:14" s="91" customFormat="1" ht="30.75" customHeight="1">
      <c r="A26" s="92">
        <v>4</v>
      </c>
      <c r="B26" s="92" t="s">
        <v>289</v>
      </c>
      <c r="C26" s="140">
        <v>15</v>
      </c>
      <c r="D26" s="128">
        <v>14</v>
      </c>
      <c r="E26" s="140">
        <f t="shared" si="0"/>
        <v>93.333333333333329</v>
      </c>
      <c r="F26" s="94"/>
      <c r="G26" s="94"/>
      <c r="H26" s="94"/>
      <c r="I26" s="94"/>
      <c r="J26" s="94"/>
      <c r="K26" s="94"/>
      <c r="L26" s="94"/>
      <c r="M26" s="94"/>
      <c r="N26" s="94"/>
    </row>
    <row r="27" spans="1:14" s="91" customFormat="1" ht="30" customHeight="1">
      <c r="A27" s="92">
        <v>5</v>
      </c>
      <c r="B27" s="92" t="s">
        <v>182</v>
      </c>
      <c r="C27" s="140">
        <v>10</v>
      </c>
      <c r="D27" s="128">
        <v>7</v>
      </c>
      <c r="E27" s="140">
        <f t="shared" si="0"/>
        <v>70</v>
      </c>
      <c r="F27" s="94"/>
      <c r="G27" s="94"/>
      <c r="H27" s="94"/>
      <c r="I27" s="94"/>
      <c r="J27" s="94"/>
      <c r="K27" s="94"/>
      <c r="L27" s="94"/>
      <c r="M27" s="94"/>
      <c r="N27" s="94"/>
    </row>
    <row r="28" spans="1:14" s="91" customFormat="1" ht="30" customHeight="1">
      <c r="A28" s="92">
        <v>6</v>
      </c>
      <c r="B28" s="92" t="s">
        <v>178</v>
      </c>
      <c r="C28" s="140">
        <v>15</v>
      </c>
      <c r="D28" s="128">
        <v>12</v>
      </c>
      <c r="E28" s="140">
        <f t="shared" si="0"/>
        <v>80</v>
      </c>
      <c r="F28" s="94"/>
      <c r="G28" s="94"/>
      <c r="H28" s="94"/>
      <c r="I28" s="94"/>
      <c r="J28" s="94"/>
      <c r="K28" s="94"/>
      <c r="L28" s="94"/>
      <c r="M28" s="94"/>
      <c r="N28" s="94"/>
    </row>
    <row r="29" spans="1:14" s="91" customFormat="1" ht="30" customHeight="1">
      <c r="A29" s="92">
        <v>7</v>
      </c>
      <c r="B29" s="92" t="s">
        <v>179</v>
      </c>
      <c r="C29" s="140">
        <v>15</v>
      </c>
      <c r="D29" s="128">
        <v>12</v>
      </c>
      <c r="E29" s="140">
        <f t="shared" si="0"/>
        <v>80</v>
      </c>
      <c r="F29" s="94"/>
      <c r="G29" s="94"/>
      <c r="H29" s="94"/>
      <c r="I29" s="94"/>
      <c r="J29" s="94"/>
      <c r="K29" s="94"/>
      <c r="L29" s="94"/>
      <c r="M29" s="94"/>
      <c r="N29" s="94"/>
    </row>
    <row r="30" spans="1:14" s="91" customFormat="1" ht="29.25" customHeight="1">
      <c r="A30" s="92">
        <v>8</v>
      </c>
      <c r="B30" s="92" t="s">
        <v>290</v>
      </c>
      <c r="C30" s="140">
        <v>10</v>
      </c>
      <c r="D30" s="128">
        <v>8</v>
      </c>
      <c r="E30" s="140">
        <f t="shared" si="0"/>
        <v>80</v>
      </c>
      <c r="F30" s="94"/>
      <c r="G30" s="94"/>
      <c r="H30" s="94"/>
      <c r="I30" s="94"/>
      <c r="J30" s="94"/>
      <c r="K30" s="94"/>
      <c r="L30" s="94"/>
      <c r="M30" s="94"/>
      <c r="N30" s="94"/>
    </row>
    <row r="31" spans="1:14" s="91" customFormat="1" ht="15" customHeight="1">
      <c r="A31" s="142" t="s">
        <v>183</v>
      </c>
      <c r="B31" s="143"/>
      <c r="C31" s="98">
        <v>100</v>
      </c>
      <c r="D31" s="94">
        <f>SUM(D23:D30)</f>
        <v>75</v>
      </c>
      <c r="E31" s="100">
        <f>D31/C31</f>
        <v>0.75</v>
      </c>
      <c r="F31" s="101">
        <v>7.5</v>
      </c>
      <c r="G31" s="103"/>
      <c r="H31" s="103"/>
      <c r="I31" s="103"/>
    </row>
    <row r="32" spans="1:14" s="91" customFormat="1">
      <c r="A32" s="144"/>
      <c r="B32" s="145"/>
      <c r="C32" s="98"/>
      <c r="D32" s="94"/>
      <c r="E32" s="100"/>
      <c r="F32" s="101"/>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350</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30"/>
      <c r="B45" s="130"/>
      <c r="C45" s="130"/>
      <c r="D45" s="130"/>
      <c r="E45" s="130"/>
      <c r="F45" s="130"/>
      <c r="G45" s="130"/>
      <c r="H45" s="130"/>
    </row>
    <row r="47" spans="1:9">
      <c r="A47" s="113" t="s">
        <v>198</v>
      </c>
      <c r="B47" s="114"/>
      <c r="C47" s="114"/>
      <c r="D47" s="114"/>
      <c r="E47" s="114"/>
      <c r="F47" s="114"/>
      <c r="G47" s="114"/>
      <c r="H47" s="115"/>
    </row>
    <row r="48" spans="1:9">
      <c r="A48" s="116"/>
      <c r="B48" s="117"/>
      <c r="C48" s="117"/>
      <c r="D48" s="117"/>
      <c r="E48" s="117"/>
      <c r="F48" s="117"/>
      <c r="G48" s="117"/>
      <c r="H48" s="118"/>
    </row>
    <row r="49" spans="1:8">
      <c r="A49" s="116"/>
      <c r="B49" s="117"/>
      <c r="C49" s="117"/>
      <c r="D49" s="117"/>
      <c r="E49" s="117"/>
      <c r="F49" s="117"/>
      <c r="G49" s="117"/>
      <c r="H49" s="118"/>
    </row>
    <row r="50" spans="1:8">
      <c r="A50" s="116"/>
      <c r="B50" s="117"/>
      <c r="C50" s="117"/>
      <c r="D50" s="117"/>
      <c r="E50" s="117"/>
      <c r="F50" s="117"/>
      <c r="G50" s="117"/>
      <c r="H50" s="118"/>
    </row>
    <row r="51" spans="1:8">
      <c r="A51" s="119"/>
      <c r="B51" s="120"/>
      <c r="C51" s="120"/>
      <c r="D51" s="120"/>
      <c r="E51" s="120"/>
      <c r="F51" s="120"/>
      <c r="G51" s="120"/>
      <c r="H51" s="121"/>
    </row>
    <row r="53" spans="1:8">
      <c r="A53" s="122" t="s">
        <v>189</v>
      </c>
      <c r="B53" s="123"/>
      <c r="C53" s="123"/>
      <c r="D53" s="123"/>
      <c r="E53" s="123"/>
      <c r="F53" s="123"/>
      <c r="G53" s="123"/>
      <c r="H53" s="124"/>
    </row>
    <row r="54" spans="1:8">
      <c r="A54" s="125"/>
      <c r="B54" s="126"/>
      <c r="C54" s="126"/>
      <c r="D54" s="126"/>
      <c r="E54" s="126"/>
      <c r="F54" s="126"/>
      <c r="G54" s="126"/>
      <c r="H54" s="127"/>
    </row>
  </sheetData>
  <mergeCells count="24">
    <mergeCell ref="A40:B40"/>
    <mergeCell ref="C40:H40"/>
    <mergeCell ref="A41:B43"/>
    <mergeCell ref="C41:H43"/>
    <mergeCell ref="A47:H51"/>
    <mergeCell ref="A53:H54"/>
    <mergeCell ref="A31:B32"/>
    <mergeCell ref="C31:C32"/>
    <mergeCell ref="D31:D32"/>
    <mergeCell ref="E31:E32"/>
    <mergeCell ref="F31:F32"/>
    <mergeCell ref="A34:H38"/>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5:N54"/>
  <sheetViews>
    <sheetView topLeftCell="A31" zoomScale="70" zoomScaleNormal="70" workbookViewId="0">
      <selection activeCell="T24" sqref="T24"/>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284</v>
      </c>
      <c r="B15" s="80"/>
      <c r="C15" s="80"/>
      <c r="D15" s="80"/>
      <c r="E15" s="80"/>
      <c r="F15" s="80"/>
      <c r="G15" s="80"/>
      <c r="H15" s="80"/>
      <c r="I15" s="81"/>
    </row>
    <row r="17" spans="1:14">
      <c r="A17" s="82" t="s">
        <v>164</v>
      </c>
      <c r="B17" s="82"/>
      <c r="C17" s="83" t="s">
        <v>285</v>
      </c>
      <c r="F17" s="122" t="s">
        <v>166</v>
      </c>
      <c r="G17" s="123"/>
      <c r="H17" s="123"/>
      <c r="I17" s="123"/>
      <c r="J17" s="123"/>
      <c r="K17" s="123"/>
      <c r="L17" s="123"/>
      <c r="M17" s="123"/>
      <c r="N17" s="124"/>
    </row>
    <row r="18" spans="1:14">
      <c r="A18" s="82" t="s">
        <v>167</v>
      </c>
      <c r="B18" s="82"/>
      <c r="C18" s="83" t="s">
        <v>286</v>
      </c>
      <c r="F18" s="125"/>
      <c r="G18" s="126"/>
      <c r="H18" s="126"/>
      <c r="I18" s="126"/>
      <c r="J18" s="126"/>
      <c r="K18" s="126"/>
      <c r="L18" s="126"/>
      <c r="M18" s="126"/>
      <c r="N18" s="127"/>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287</v>
      </c>
      <c r="C23" s="140">
        <v>15</v>
      </c>
      <c r="D23" s="128">
        <v>12</v>
      </c>
      <c r="E23" s="140">
        <f>D23/C23*$C$31</f>
        <v>80</v>
      </c>
      <c r="F23" s="94"/>
      <c r="G23" s="94"/>
      <c r="H23" s="94"/>
      <c r="I23" s="94"/>
      <c r="J23" s="94"/>
      <c r="K23" s="94"/>
      <c r="L23" s="94"/>
      <c r="M23" s="94"/>
      <c r="N23" s="94"/>
    </row>
    <row r="24" spans="1:14" s="91" customFormat="1" ht="45" customHeight="1">
      <c r="A24" s="92">
        <v>2</v>
      </c>
      <c r="B24" s="141" t="s">
        <v>288</v>
      </c>
      <c r="C24" s="140">
        <v>10</v>
      </c>
      <c r="D24" s="128">
        <v>7</v>
      </c>
      <c r="E24" s="140">
        <f t="shared" ref="E24:E30" si="0">D24/C24*$C$31</f>
        <v>70</v>
      </c>
      <c r="F24" s="94"/>
      <c r="G24" s="94"/>
      <c r="H24" s="94"/>
      <c r="I24" s="94"/>
      <c r="J24" s="94"/>
      <c r="K24" s="94"/>
      <c r="L24" s="94"/>
      <c r="M24" s="94"/>
      <c r="N24" s="94"/>
    </row>
    <row r="25" spans="1:14" s="91" customFormat="1" ht="30" customHeight="1">
      <c r="A25" s="92">
        <v>3</v>
      </c>
      <c r="B25" s="95" t="s">
        <v>176</v>
      </c>
      <c r="C25" s="140">
        <v>10</v>
      </c>
      <c r="D25" s="128">
        <v>8</v>
      </c>
      <c r="E25" s="140">
        <f t="shared" si="0"/>
        <v>80</v>
      </c>
      <c r="F25" s="94"/>
      <c r="G25" s="94"/>
      <c r="H25" s="94"/>
      <c r="I25" s="94"/>
      <c r="J25" s="94"/>
      <c r="K25" s="94"/>
      <c r="L25" s="94"/>
      <c r="M25" s="94"/>
      <c r="N25" s="94"/>
    </row>
    <row r="26" spans="1:14" s="91" customFormat="1" ht="30.75" customHeight="1">
      <c r="A26" s="92">
        <v>4</v>
      </c>
      <c r="B26" s="92" t="s">
        <v>289</v>
      </c>
      <c r="C26" s="140">
        <v>15</v>
      </c>
      <c r="D26" s="128">
        <v>13</v>
      </c>
      <c r="E26" s="140">
        <f t="shared" si="0"/>
        <v>86.666666666666671</v>
      </c>
      <c r="F26" s="94"/>
      <c r="G26" s="94"/>
      <c r="H26" s="94"/>
      <c r="I26" s="94"/>
      <c r="J26" s="94"/>
      <c r="K26" s="94"/>
      <c r="L26" s="94"/>
      <c r="M26" s="94"/>
      <c r="N26" s="94"/>
    </row>
    <row r="27" spans="1:14" s="91" customFormat="1" ht="30" customHeight="1">
      <c r="A27" s="92">
        <v>5</v>
      </c>
      <c r="B27" s="92" t="s">
        <v>182</v>
      </c>
      <c r="C27" s="140">
        <v>10</v>
      </c>
      <c r="D27" s="128">
        <v>8</v>
      </c>
      <c r="E27" s="140">
        <f t="shared" si="0"/>
        <v>80</v>
      </c>
      <c r="F27" s="94"/>
      <c r="G27" s="94"/>
      <c r="H27" s="94"/>
      <c r="I27" s="94"/>
      <c r="J27" s="94"/>
      <c r="K27" s="94"/>
      <c r="L27" s="94"/>
      <c r="M27" s="94"/>
      <c r="N27" s="94"/>
    </row>
    <row r="28" spans="1:14" s="91" customFormat="1" ht="30" customHeight="1">
      <c r="A28" s="92">
        <v>6</v>
      </c>
      <c r="B28" s="92" t="s">
        <v>178</v>
      </c>
      <c r="C28" s="140">
        <v>15</v>
      </c>
      <c r="D28" s="128">
        <v>13</v>
      </c>
      <c r="E28" s="140">
        <f t="shared" si="0"/>
        <v>86.666666666666671</v>
      </c>
      <c r="F28" s="94"/>
      <c r="G28" s="94"/>
      <c r="H28" s="94"/>
      <c r="I28" s="94"/>
      <c r="J28" s="94"/>
      <c r="K28" s="94"/>
      <c r="L28" s="94"/>
      <c r="M28" s="94"/>
      <c r="N28" s="94"/>
    </row>
    <row r="29" spans="1:14" s="91" customFormat="1" ht="30" customHeight="1">
      <c r="A29" s="92">
        <v>7</v>
      </c>
      <c r="B29" s="92" t="s">
        <v>179</v>
      </c>
      <c r="C29" s="140">
        <v>15</v>
      </c>
      <c r="D29" s="128">
        <v>14</v>
      </c>
      <c r="E29" s="140">
        <f t="shared" si="0"/>
        <v>93.333333333333329</v>
      </c>
      <c r="F29" s="94"/>
      <c r="G29" s="94"/>
      <c r="H29" s="94"/>
      <c r="I29" s="94"/>
      <c r="J29" s="94"/>
      <c r="K29" s="94"/>
      <c r="L29" s="94"/>
      <c r="M29" s="94"/>
      <c r="N29" s="94"/>
    </row>
    <row r="30" spans="1:14" s="91" customFormat="1" ht="29.25" customHeight="1">
      <c r="A30" s="92">
        <v>8</v>
      </c>
      <c r="B30" s="92" t="s">
        <v>290</v>
      </c>
      <c r="C30" s="140">
        <v>10</v>
      </c>
      <c r="D30" s="128">
        <v>9</v>
      </c>
      <c r="E30" s="140">
        <f t="shared" si="0"/>
        <v>90</v>
      </c>
      <c r="F30" s="94"/>
      <c r="G30" s="94"/>
      <c r="H30" s="94"/>
      <c r="I30" s="94"/>
      <c r="J30" s="94"/>
      <c r="K30" s="94"/>
      <c r="L30" s="94"/>
      <c r="M30" s="94"/>
      <c r="N30" s="94"/>
    </row>
    <row r="31" spans="1:14" s="91" customFormat="1" ht="15" customHeight="1">
      <c r="A31" s="142" t="s">
        <v>183</v>
      </c>
      <c r="B31" s="143"/>
      <c r="C31" s="98">
        <v>100</v>
      </c>
      <c r="D31" s="97">
        <f>SUM(D23:D30)</f>
        <v>84</v>
      </c>
      <c r="E31" s="100">
        <f>D31/C31</f>
        <v>0.84</v>
      </c>
      <c r="F31" s="101">
        <v>8.4</v>
      </c>
      <c r="G31" s="103"/>
      <c r="H31" s="103"/>
      <c r="I31" s="103"/>
    </row>
    <row r="32" spans="1:14" s="91" customFormat="1">
      <c r="A32" s="144"/>
      <c r="B32" s="145"/>
      <c r="C32" s="98"/>
      <c r="D32" s="104"/>
      <c r="E32" s="100"/>
      <c r="F32" s="101"/>
      <c r="G32" s="103"/>
      <c r="H32" s="103"/>
      <c r="I32" s="103"/>
    </row>
    <row r="33" spans="1:9" s="91" customFormat="1">
      <c r="A33" s="105"/>
      <c r="B33" s="106"/>
      <c r="C33" s="105"/>
      <c r="D33" s="105"/>
      <c r="E33" s="105"/>
    </row>
    <row r="34" spans="1:9" s="91" customFormat="1">
      <c r="A34" s="107" t="s">
        <v>291</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6</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30"/>
      <c r="B45" s="130"/>
      <c r="C45" s="130"/>
      <c r="D45" s="130"/>
      <c r="E45" s="130"/>
      <c r="F45" s="130"/>
      <c r="G45" s="130"/>
      <c r="H45" s="130"/>
    </row>
    <row r="47" spans="1:9">
      <c r="A47" s="113" t="s">
        <v>198</v>
      </c>
      <c r="B47" s="114"/>
      <c r="C47" s="114"/>
      <c r="D47" s="114"/>
      <c r="E47" s="114"/>
      <c r="F47" s="114"/>
      <c r="G47" s="114"/>
      <c r="H47" s="115"/>
    </row>
    <row r="48" spans="1:9">
      <c r="A48" s="116"/>
      <c r="B48" s="117"/>
      <c r="C48" s="117"/>
      <c r="D48" s="117"/>
      <c r="E48" s="117"/>
      <c r="F48" s="117"/>
      <c r="G48" s="117"/>
      <c r="H48" s="118"/>
    </row>
    <row r="49" spans="1:8">
      <c r="A49" s="116"/>
      <c r="B49" s="117"/>
      <c r="C49" s="117"/>
      <c r="D49" s="117"/>
      <c r="E49" s="117"/>
      <c r="F49" s="117"/>
      <c r="G49" s="117"/>
      <c r="H49" s="118"/>
    </row>
    <row r="50" spans="1:8">
      <c r="A50" s="116"/>
      <c r="B50" s="117"/>
      <c r="C50" s="117"/>
      <c r="D50" s="117"/>
      <c r="E50" s="117"/>
      <c r="F50" s="117"/>
      <c r="G50" s="117"/>
      <c r="H50" s="118"/>
    </row>
    <row r="51" spans="1:8">
      <c r="A51" s="119"/>
      <c r="B51" s="120"/>
      <c r="C51" s="120"/>
      <c r="D51" s="120"/>
      <c r="E51" s="120"/>
      <c r="F51" s="120"/>
      <c r="G51" s="120"/>
      <c r="H51" s="121"/>
    </row>
    <row r="53" spans="1:8">
      <c r="A53" s="122" t="s">
        <v>189</v>
      </c>
      <c r="B53" s="123"/>
      <c r="C53" s="123"/>
      <c r="D53" s="123"/>
      <c r="E53" s="123"/>
      <c r="F53" s="123"/>
      <c r="G53" s="123"/>
      <c r="H53" s="124"/>
    </row>
    <row r="54" spans="1:8">
      <c r="A54" s="125"/>
      <c r="B54" s="126"/>
      <c r="C54" s="126"/>
      <c r="D54" s="126"/>
      <c r="E54" s="126"/>
      <c r="F54" s="126"/>
      <c r="G54" s="126"/>
      <c r="H54" s="127"/>
    </row>
  </sheetData>
  <mergeCells count="24">
    <mergeCell ref="A40:B40"/>
    <mergeCell ref="C40:H40"/>
    <mergeCell ref="A41:B43"/>
    <mergeCell ref="C41:H43"/>
    <mergeCell ref="A47:H51"/>
    <mergeCell ref="A53:H54"/>
    <mergeCell ref="A31:B32"/>
    <mergeCell ref="C31:C32"/>
    <mergeCell ref="D31:D32"/>
    <mergeCell ref="E31:E32"/>
    <mergeCell ref="F31:F32"/>
    <mergeCell ref="A34:H38"/>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5:N54"/>
  <sheetViews>
    <sheetView zoomScale="70" zoomScaleNormal="70" workbookViewId="0">
      <selection activeCell="T24" sqref="T24"/>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284</v>
      </c>
      <c r="B15" s="80"/>
      <c r="C15" s="80"/>
      <c r="D15" s="80"/>
      <c r="E15" s="80"/>
      <c r="F15" s="80"/>
      <c r="G15" s="80"/>
      <c r="H15" s="80"/>
      <c r="I15" s="81"/>
    </row>
    <row r="17" spans="1:14">
      <c r="A17" s="82" t="s">
        <v>164</v>
      </c>
      <c r="B17" s="82"/>
      <c r="C17" s="83" t="s">
        <v>292</v>
      </c>
      <c r="F17" s="146" t="s">
        <v>225</v>
      </c>
      <c r="G17" s="147"/>
      <c r="H17" s="147"/>
      <c r="I17" s="147"/>
      <c r="J17" s="147"/>
      <c r="K17" s="147"/>
      <c r="L17" s="147"/>
      <c r="M17" s="147"/>
      <c r="N17" s="148"/>
    </row>
    <row r="18" spans="1:14">
      <c r="A18" s="82" t="s">
        <v>167</v>
      </c>
      <c r="B18" s="82"/>
      <c r="C18" s="83" t="s">
        <v>293</v>
      </c>
      <c r="F18" s="149"/>
      <c r="G18" s="150"/>
      <c r="H18" s="150"/>
      <c r="I18" s="150"/>
      <c r="J18" s="150"/>
      <c r="K18" s="150"/>
      <c r="L18" s="150"/>
      <c r="M18" s="150"/>
      <c r="N18" s="151"/>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287</v>
      </c>
      <c r="C23" s="140">
        <v>15</v>
      </c>
      <c r="D23" s="128">
        <v>10</v>
      </c>
      <c r="E23" s="140">
        <f>D23/C23*$C$31</f>
        <v>66.666666666666657</v>
      </c>
      <c r="F23" s="94"/>
      <c r="G23" s="94"/>
      <c r="H23" s="94"/>
      <c r="I23" s="94"/>
      <c r="J23" s="94"/>
      <c r="K23" s="94"/>
      <c r="L23" s="94"/>
      <c r="M23" s="94"/>
      <c r="N23" s="94"/>
    </row>
    <row r="24" spans="1:14" s="91" customFormat="1" ht="45" customHeight="1">
      <c r="A24" s="92">
        <v>2</v>
      </c>
      <c r="B24" s="141" t="s">
        <v>288</v>
      </c>
      <c r="C24" s="140">
        <v>10</v>
      </c>
      <c r="D24" s="128">
        <v>8</v>
      </c>
      <c r="E24" s="140">
        <f t="shared" ref="E24:E30" si="0">D24/C24*$C$31</f>
        <v>80</v>
      </c>
      <c r="F24" s="94"/>
      <c r="G24" s="94"/>
      <c r="H24" s="94"/>
      <c r="I24" s="94"/>
      <c r="J24" s="94"/>
      <c r="K24" s="94"/>
      <c r="L24" s="94"/>
      <c r="M24" s="94"/>
      <c r="N24" s="94"/>
    </row>
    <row r="25" spans="1:14" s="91" customFormat="1" ht="30" customHeight="1">
      <c r="A25" s="92">
        <v>3</v>
      </c>
      <c r="B25" s="95" t="s">
        <v>176</v>
      </c>
      <c r="C25" s="140">
        <v>10</v>
      </c>
      <c r="D25" s="128">
        <v>8</v>
      </c>
      <c r="E25" s="140">
        <f t="shared" si="0"/>
        <v>80</v>
      </c>
      <c r="F25" s="94"/>
      <c r="G25" s="94"/>
      <c r="H25" s="94"/>
      <c r="I25" s="94"/>
      <c r="J25" s="94"/>
      <c r="K25" s="94"/>
      <c r="L25" s="94"/>
      <c r="M25" s="94"/>
      <c r="N25" s="94"/>
    </row>
    <row r="26" spans="1:14" s="91" customFormat="1" ht="30.75" customHeight="1">
      <c r="A26" s="92">
        <v>4</v>
      </c>
      <c r="B26" s="92" t="s">
        <v>289</v>
      </c>
      <c r="C26" s="140">
        <v>15</v>
      </c>
      <c r="D26" s="128">
        <v>10</v>
      </c>
      <c r="E26" s="140">
        <f t="shared" si="0"/>
        <v>66.666666666666657</v>
      </c>
      <c r="F26" s="94"/>
      <c r="G26" s="94"/>
      <c r="H26" s="94"/>
      <c r="I26" s="94"/>
      <c r="J26" s="94"/>
      <c r="K26" s="94"/>
      <c r="L26" s="94"/>
      <c r="M26" s="94"/>
      <c r="N26" s="94"/>
    </row>
    <row r="27" spans="1:14" s="91" customFormat="1" ht="30" customHeight="1">
      <c r="A27" s="92">
        <v>5</v>
      </c>
      <c r="B27" s="92" t="s">
        <v>182</v>
      </c>
      <c r="C27" s="140">
        <v>10</v>
      </c>
      <c r="D27" s="128">
        <v>7</v>
      </c>
      <c r="E27" s="140">
        <f t="shared" si="0"/>
        <v>70</v>
      </c>
      <c r="F27" s="94"/>
      <c r="G27" s="94"/>
      <c r="H27" s="94"/>
      <c r="I27" s="94"/>
      <c r="J27" s="94"/>
      <c r="K27" s="94"/>
      <c r="L27" s="94"/>
      <c r="M27" s="94"/>
      <c r="N27" s="94"/>
    </row>
    <row r="28" spans="1:14" s="91" customFormat="1" ht="30" customHeight="1">
      <c r="A28" s="92">
        <v>6</v>
      </c>
      <c r="B28" s="92" t="s">
        <v>178</v>
      </c>
      <c r="C28" s="140">
        <v>15</v>
      </c>
      <c r="D28" s="128">
        <v>12</v>
      </c>
      <c r="E28" s="140">
        <f t="shared" si="0"/>
        <v>80</v>
      </c>
      <c r="F28" s="94"/>
      <c r="G28" s="94"/>
      <c r="H28" s="94"/>
      <c r="I28" s="94"/>
      <c r="J28" s="94"/>
      <c r="K28" s="94"/>
      <c r="L28" s="94"/>
      <c r="M28" s="94"/>
      <c r="N28" s="94"/>
    </row>
    <row r="29" spans="1:14" s="91" customFormat="1" ht="30" customHeight="1">
      <c r="A29" s="92">
        <v>7</v>
      </c>
      <c r="B29" s="92" t="s">
        <v>179</v>
      </c>
      <c r="C29" s="140">
        <v>15</v>
      </c>
      <c r="D29" s="128">
        <v>10</v>
      </c>
      <c r="E29" s="140">
        <f t="shared" si="0"/>
        <v>66.666666666666657</v>
      </c>
      <c r="F29" s="94"/>
      <c r="G29" s="94"/>
      <c r="H29" s="94"/>
      <c r="I29" s="94"/>
      <c r="J29" s="94"/>
      <c r="K29" s="94"/>
      <c r="L29" s="94"/>
      <c r="M29" s="94"/>
      <c r="N29" s="94"/>
    </row>
    <row r="30" spans="1:14" s="91" customFormat="1" ht="29.25" customHeight="1">
      <c r="A30" s="92">
        <v>8</v>
      </c>
      <c r="B30" s="92" t="s">
        <v>290</v>
      </c>
      <c r="C30" s="140">
        <v>10</v>
      </c>
      <c r="D30" s="128">
        <v>7</v>
      </c>
      <c r="E30" s="140">
        <f t="shared" si="0"/>
        <v>70</v>
      </c>
      <c r="F30" s="94"/>
      <c r="G30" s="94"/>
      <c r="H30" s="94"/>
      <c r="I30" s="94"/>
      <c r="J30" s="94"/>
      <c r="K30" s="94"/>
      <c r="L30" s="94"/>
      <c r="M30" s="94"/>
      <c r="N30" s="94"/>
    </row>
    <row r="31" spans="1:14" s="91" customFormat="1" ht="15" customHeight="1">
      <c r="A31" s="142" t="s">
        <v>183</v>
      </c>
      <c r="B31" s="143"/>
      <c r="C31" s="98">
        <v>100</v>
      </c>
      <c r="D31" s="97">
        <f>SUM(D23:D30)</f>
        <v>72</v>
      </c>
      <c r="E31" s="100">
        <f>D31/C31</f>
        <v>0.72</v>
      </c>
      <c r="F31" s="101">
        <v>7.2</v>
      </c>
      <c r="G31" s="103"/>
      <c r="H31" s="103"/>
      <c r="I31" s="103"/>
    </row>
    <row r="32" spans="1:14" s="91" customFormat="1">
      <c r="A32" s="144"/>
      <c r="B32" s="145"/>
      <c r="C32" s="98"/>
      <c r="D32" s="104"/>
      <c r="E32" s="100"/>
      <c r="F32" s="101"/>
      <c r="G32" s="103"/>
      <c r="H32" s="103"/>
      <c r="I32" s="103"/>
    </row>
    <row r="33" spans="1:9" s="91" customFormat="1">
      <c r="A33" s="105"/>
      <c r="B33" s="106"/>
      <c r="C33" s="105"/>
      <c r="D33" s="105"/>
      <c r="E33" s="129"/>
    </row>
    <row r="34" spans="1:9" s="91" customFormat="1">
      <c r="A34" s="107" t="s">
        <v>294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6</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30"/>
      <c r="B45" s="130"/>
      <c r="C45" s="130"/>
      <c r="D45" s="130"/>
      <c r="E45" s="130"/>
      <c r="F45" s="130"/>
      <c r="G45" s="130"/>
      <c r="H45" s="130"/>
    </row>
    <row r="47" spans="1:9">
      <c r="A47" s="113" t="s">
        <v>198</v>
      </c>
      <c r="B47" s="114"/>
      <c r="C47" s="114"/>
      <c r="D47" s="114"/>
      <c r="E47" s="114"/>
      <c r="F47" s="114"/>
      <c r="G47" s="114"/>
      <c r="H47" s="115"/>
    </row>
    <row r="48" spans="1:9">
      <c r="A48" s="116"/>
      <c r="B48" s="117"/>
      <c r="C48" s="117"/>
      <c r="D48" s="117"/>
      <c r="E48" s="117"/>
      <c r="F48" s="117"/>
      <c r="G48" s="117"/>
      <c r="H48" s="118"/>
    </row>
    <row r="49" spans="1:8">
      <c r="A49" s="116"/>
      <c r="B49" s="117"/>
      <c r="C49" s="117"/>
      <c r="D49" s="117"/>
      <c r="E49" s="117"/>
      <c r="F49" s="117"/>
      <c r="G49" s="117"/>
      <c r="H49" s="118"/>
    </row>
    <row r="50" spans="1:8">
      <c r="A50" s="116"/>
      <c r="B50" s="117"/>
      <c r="C50" s="117"/>
      <c r="D50" s="117"/>
      <c r="E50" s="117"/>
      <c r="F50" s="117"/>
      <c r="G50" s="117"/>
      <c r="H50" s="118"/>
    </row>
    <row r="51" spans="1:8">
      <c r="A51" s="119"/>
      <c r="B51" s="120"/>
      <c r="C51" s="120"/>
      <c r="D51" s="120"/>
      <c r="E51" s="120"/>
      <c r="F51" s="120"/>
      <c r="G51" s="120"/>
      <c r="H51" s="121"/>
    </row>
    <row r="53" spans="1:8">
      <c r="A53" s="122" t="s">
        <v>189</v>
      </c>
      <c r="B53" s="123"/>
      <c r="C53" s="123"/>
      <c r="D53" s="123"/>
      <c r="E53" s="123"/>
      <c r="F53" s="123"/>
      <c r="G53" s="123"/>
      <c r="H53" s="124"/>
    </row>
    <row r="54" spans="1:8">
      <c r="A54" s="125"/>
      <c r="B54" s="126"/>
      <c r="C54" s="126"/>
      <c r="D54" s="126"/>
      <c r="E54" s="126"/>
      <c r="F54" s="126"/>
      <c r="G54" s="126"/>
      <c r="H54" s="127"/>
    </row>
  </sheetData>
  <mergeCells count="24">
    <mergeCell ref="A40:B40"/>
    <mergeCell ref="C40:H40"/>
    <mergeCell ref="A41:B43"/>
    <mergeCell ref="C41:H43"/>
    <mergeCell ref="A47:H51"/>
    <mergeCell ref="A53:H54"/>
    <mergeCell ref="A31:B32"/>
    <mergeCell ref="C31:C32"/>
    <mergeCell ref="D31:D32"/>
    <mergeCell ref="E31:E32"/>
    <mergeCell ref="F31:F32"/>
    <mergeCell ref="A34:H38"/>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5:N52"/>
  <sheetViews>
    <sheetView zoomScale="70" zoomScaleNormal="70" workbookViewId="0">
      <selection activeCell="T25" sqref="T25"/>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163</v>
      </c>
      <c r="B15" s="80"/>
      <c r="C15" s="80"/>
      <c r="D15" s="80"/>
      <c r="E15" s="80"/>
      <c r="F15" s="80"/>
      <c r="G15" s="80"/>
      <c r="H15" s="80"/>
      <c r="I15" s="81"/>
    </row>
    <row r="17" spans="1:14">
      <c r="A17" s="82" t="s">
        <v>164</v>
      </c>
      <c r="B17" s="82"/>
      <c r="C17" s="83" t="s">
        <v>207</v>
      </c>
      <c r="F17" s="84" t="s">
        <v>191</v>
      </c>
      <c r="G17" s="84"/>
      <c r="H17" s="84"/>
      <c r="I17" s="84"/>
      <c r="J17" s="84"/>
      <c r="K17" s="84"/>
      <c r="L17" s="84"/>
      <c r="M17" s="84"/>
      <c r="N17" s="84"/>
    </row>
    <row r="18" spans="1:14">
      <c r="A18" s="82" t="s">
        <v>167</v>
      </c>
      <c r="B18" s="82"/>
      <c r="C18" s="83" t="s">
        <v>208</v>
      </c>
      <c r="F18" s="84"/>
      <c r="G18" s="84"/>
      <c r="H18" s="84"/>
      <c r="I18" s="84"/>
      <c r="J18" s="84"/>
      <c r="K18" s="84"/>
      <c r="L18" s="84"/>
      <c r="M18" s="84"/>
      <c r="N18" s="84"/>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175</v>
      </c>
      <c r="C23" s="93">
        <v>15</v>
      </c>
      <c r="D23" s="128">
        <v>15</v>
      </c>
      <c r="E23" s="93">
        <f>D23/C23*C31</f>
        <v>100</v>
      </c>
      <c r="F23" s="94"/>
      <c r="G23" s="94"/>
      <c r="H23" s="94"/>
      <c r="I23" s="94"/>
      <c r="J23" s="94"/>
      <c r="K23" s="94"/>
      <c r="L23" s="94"/>
      <c r="M23" s="94"/>
      <c r="N23" s="94"/>
    </row>
    <row r="24" spans="1:14" s="91" customFormat="1" ht="30" customHeight="1">
      <c r="A24" s="92">
        <v>2</v>
      </c>
      <c r="B24" s="95" t="s">
        <v>176</v>
      </c>
      <c r="C24" s="93">
        <v>15</v>
      </c>
      <c r="D24" s="128">
        <v>15</v>
      </c>
      <c r="E24" s="93">
        <f>D24/C24*$C$31</f>
        <v>100</v>
      </c>
      <c r="F24" s="94"/>
      <c r="G24" s="94"/>
      <c r="H24" s="94"/>
      <c r="I24" s="94"/>
      <c r="J24" s="94"/>
      <c r="K24" s="94"/>
      <c r="L24" s="94"/>
      <c r="M24" s="94"/>
      <c r="N24" s="94"/>
    </row>
    <row r="25" spans="1:14" s="91" customFormat="1" ht="30" customHeight="1">
      <c r="A25" s="92">
        <v>3</v>
      </c>
      <c r="B25" s="92" t="s">
        <v>177</v>
      </c>
      <c r="C25" s="93">
        <v>10</v>
      </c>
      <c r="D25" s="128">
        <v>10</v>
      </c>
      <c r="E25" s="93">
        <f t="shared" ref="E25:E30" si="0">D25/C25*$C$31</f>
        <v>100</v>
      </c>
      <c r="F25" s="94"/>
      <c r="G25" s="94"/>
      <c r="H25" s="94"/>
      <c r="I25" s="94"/>
      <c r="J25" s="94"/>
      <c r="K25" s="94"/>
      <c r="L25" s="94"/>
      <c r="M25" s="94"/>
      <c r="N25" s="94"/>
    </row>
    <row r="26" spans="1:14" s="91" customFormat="1" ht="30.75" customHeight="1">
      <c r="A26" s="92">
        <v>4</v>
      </c>
      <c r="B26" s="92" t="s">
        <v>178</v>
      </c>
      <c r="C26" s="93">
        <v>15</v>
      </c>
      <c r="D26" s="128">
        <v>15</v>
      </c>
      <c r="E26" s="93">
        <f t="shared" si="0"/>
        <v>100</v>
      </c>
      <c r="F26" s="94"/>
      <c r="G26" s="94"/>
      <c r="H26" s="94"/>
      <c r="I26" s="94"/>
      <c r="J26" s="94"/>
      <c r="K26" s="94"/>
      <c r="L26" s="94"/>
      <c r="M26" s="94"/>
      <c r="N26" s="94"/>
    </row>
    <row r="27" spans="1:14" s="91" customFormat="1" ht="30" customHeight="1">
      <c r="A27" s="92">
        <v>5</v>
      </c>
      <c r="B27" s="92" t="s">
        <v>179</v>
      </c>
      <c r="C27" s="93">
        <v>15</v>
      </c>
      <c r="D27" s="128">
        <v>15</v>
      </c>
      <c r="E27" s="93">
        <f t="shared" si="0"/>
        <v>100</v>
      </c>
      <c r="F27" s="94"/>
      <c r="G27" s="94"/>
      <c r="H27" s="94"/>
      <c r="I27" s="94"/>
      <c r="J27" s="94"/>
      <c r="K27" s="94"/>
      <c r="L27" s="94"/>
      <c r="M27" s="94"/>
      <c r="N27" s="94"/>
    </row>
    <row r="28" spans="1:14" s="91" customFormat="1" ht="30" customHeight="1">
      <c r="A28" s="92">
        <v>6</v>
      </c>
      <c r="B28" s="92" t="s">
        <v>180</v>
      </c>
      <c r="C28" s="93">
        <v>10</v>
      </c>
      <c r="D28" s="128">
        <v>9</v>
      </c>
      <c r="E28" s="93">
        <f t="shared" si="0"/>
        <v>90</v>
      </c>
      <c r="F28" s="94" t="s">
        <v>195</v>
      </c>
      <c r="G28" s="94"/>
      <c r="H28" s="94"/>
      <c r="I28" s="94"/>
      <c r="J28" s="94"/>
      <c r="K28" s="94"/>
      <c r="L28" s="94"/>
      <c r="M28" s="94"/>
      <c r="N28" s="94"/>
    </row>
    <row r="29" spans="1:14" s="91" customFormat="1" ht="29.25" customHeight="1">
      <c r="A29" s="92">
        <v>7</v>
      </c>
      <c r="B29" s="92" t="s">
        <v>181</v>
      </c>
      <c r="C29" s="93">
        <v>10</v>
      </c>
      <c r="D29" s="128">
        <v>10</v>
      </c>
      <c r="E29" s="93">
        <f t="shared" si="0"/>
        <v>100</v>
      </c>
      <c r="F29" s="94"/>
      <c r="G29" s="94"/>
      <c r="H29" s="94"/>
      <c r="I29" s="94"/>
      <c r="J29" s="94"/>
      <c r="K29" s="94"/>
      <c r="L29" s="94"/>
      <c r="M29" s="94"/>
      <c r="N29" s="94"/>
    </row>
    <row r="30" spans="1:14" s="96" customFormat="1" ht="30.75" customHeight="1">
      <c r="A30" s="92">
        <v>8</v>
      </c>
      <c r="B30" s="92" t="s">
        <v>182</v>
      </c>
      <c r="C30" s="93">
        <v>10</v>
      </c>
      <c r="D30" s="128">
        <v>9</v>
      </c>
      <c r="E30" s="93">
        <f t="shared" si="0"/>
        <v>90</v>
      </c>
      <c r="F30" s="94" t="s">
        <v>206</v>
      </c>
      <c r="G30" s="94"/>
      <c r="H30" s="94"/>
      <c r="I30" s="94"/>
      <c r="J30" s="94"/>
      <c r="K30" s="94"/>
      <c r="L30" s="94"/>
      <c r="M30" s="94"/>
      <c r="N30" s="94"/>
    </row>
    <row r="31" spans="1:14" s="91" customFormat="1" ht="15" customHeight="1">
      <c r="A31" s="97"/>
      <c r="B31" s="98" t="s">
        <v>183</v>
      </c>
      <c r="C31" s="99">
        <f>SUM(C23:C30)</f>
        <v>100</v>
      </c>
      <c r="D31" s="94">
        <f>SUM(D23:D30)</f>
        <v>98</v>
      </c>
      <c r="E31" s="100">
        <f>D31/C31</f>
        <v>0.98</v>
      </c>
      <c r="F31" s="101">
        <v>9.8000000000000007</v>
      </c>
      <c r="G31" s="102"/>
      <c r="H31" s="103"/>
      <c r="I31" s="103"/>
    </row>
    <row r="32" spans="1:14" s="91" customFormat="1">
      <c r="A32" s="104"/>
      <c r="B32" s="98"/>
      <c r="C32" s="98"/>
      <c r="D32" s="94"/>
      <c r="E32" s="100"/>
      <c r="F32" s="101"/>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8</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13" t="s">
        <v>188</v>
      </c>
      <c r="B45" s="114"/>
      <c r="C45" s="114"/>
      <c r="D45" s="114"/>
      <c r="E45" s="114"/>
      <c r="F45" s="114"/>
      <c r="G45" s="114"/>
      <c r="H45" s="115"/>
    </row>
    <row r="46" spans="1:9">
      <c r="A46" s="116"/>
      <c r="B46" s="117"/>
      <c r="C46" s="117"/>
      <c r="D46" s="117"/>
      <c r="E46" s="117"/>
      <c r="F46" s="117"/>
      <c r="G46" s="117"/>
      <c r="H46" s="118"/>
    </row>
    <row r="47" spans="1:9">
      <c r="A47" s="116"/>
      <c r="B47" s="117"/>
      <c r="C47" s="117"/>
      <c r="D47" s="117"/>
      <c r="E47" s="117"/>
      <c r="F47" s="117"/>
      <c r="G47" s="117"/>
      <c r="H47" s="118"/>
    </row>
    <row r="48" spans="1:9">
      <c r="A48" s="116"/>
      <c r="B48" s="117"/>
      <c r="C48" s="117"/>
      <c r="D48" s="117"/>
      <c r="E48" s="117"/>
      <c r="F48" s="117"/>
      <c r="G48" s="117"/>
      <c r="H48" s="118"/>
    </row>
    <row r="49" spans="1:8">
      <c r="A49" s="119"/>
      <c r="B49" s="120"/>
      <c r="C49" s="120"/>
      <c r="D49" s="120"/>
      <c r="E49" s="120"/>
      <c r="F49" s="120"/>
      <c r="G49" s="120"/>
      <c r="H49" s="121"/>
    </row>
    <row r="51" spans="1:8">
      <c r="A51" s="122" t="s">
        <v>189</v>
      </c>
      <c r="B51" s="123"/>
      <c r="C51" s="123"/>
      <c r="D51" s="123"/>
      <c r="E51" s="123"/>
      <c r="F51" s="123"/>
      <c r="G51" s="123"/>
      <c r="H51" s="124"/>
    </row>
    <row r="52" spans="1:8">
      <c r="A52" s="125"/>
      <c r="B52" s="126"/>
      <c r="C52" s="126"/>
      <c r="D52" s="126"/>
      <c r="E52" s="126"/>
      <c r="F52" s="126"/>
      <c r="G52" s="126"/>
      <c r="H52" s="127"/>
    </row>
  </sheetData>
  <mergeCells count="25">
    <mergeCell ref="A51:H52"/>
    <mergeCell ref="A34:H38"/>
    <mergeCell ref="A40:B40"/>
    <mergeCell ref="C40:H40"/>
    <mergeCell ref="A41:B43"/>
    <mergeCell ref="C41:H43"/>
    <mergeCell ref="A45:H49"/>
    <mergeCell ref="A31:A32"/>
    <mergeCell ref="B31:B32"/>
    <mergeCell ref="C31:C32"/>
    <mergeCell ref="D31:D32"/>
    <mergeCell ref="E31:E32"/>
    <mergeCell ref="F31:F32"/>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5:N52"/>
  <sheetViews>
    <sheetView zoomScale="70" zoomScaleNormal="70" workbookViewId="0">
      <selection activeCell="M10" sqref="M10"/>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163</v>
      </c>
      <c r="B15" s="80"/>
      <c r="C15" s="80"/>
      <c r="D15" s="80"/>
      <c r="E15" s="80"/>
      <c r="F15" s="80"/>
      <c r="G15" s="80"/>
      <c r="H15" s="80"/>
      <c r="I15" s="81"/>
    </row>
    <row r="17" spans="1:14">
      <c r="A17" s="82" t="s">
        <v>164</v>
      </c>
      <c r="B17" s="82"/>
      <c r="C17" s="83" t="s">
        <v>205</v>
      </c>
      <c r="F17" s="84" t="s">
        <v>191</v>
      </c>
      <c r="G17" s="84"/>
      <c r="H17" s="84"/>
      <c r="I17" s="84"/>
      <c r="J17" s="84"/>
      <c r="K17" s="84"/>
      <c r="L17" s="84"/>
      <c r="M17" s="84"/>
      <c r="N17" s="84"/>
    </row>
    <row r="18" spans="1:14">
      <c r="A18" s="82" t="s">
        <v>167</v>
      </c>
      <c r="B18" s="82"/>
      <c r="C18" s="83" t="s">
        <v>204</v>
      </c>
      <c r="F18" s="84"/>
      <c r="G18" s="84"/>
      <c r="H18" s="84"/>
      <c r="I18" s="84"/>
      <c r="J18" s="84"/>
      <c r="K18" s="84"/>
      <c r="L18" s="84"/>
      <c r="M18" s="84"/>
      <c r="N18" s="84"/>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175</v>
      </c>
      <c r="C23" s="93">
        <v>15</v>
      </c>
      <c r="D23" s="128">
        <v>15</v>
      </c>
      <c r="E23" s="93">
        <f>D23/C23*C31</f>
        <v>100</v>
      </c>
      <c r="F23" s="94"/>
      <c r="G23" s="94"/>
      <c r="H23" s="94"/>
      <c r="I23" s="94"/>
      <c r="J23" s="94"/>
      <c r="K23" s="94"/>
      <c r="L23" s="94"/>
      <c r="M23" s="94"/>
      <c r="N23" s="94"/>
    </row>
    <row r="24" spans="1:14" s="91" customFormat="1" ht="30" customHeight="1">
      <c r="A24" s="92">
        <v>2</v>
      </c>
      <c r="B24" s="95" t="s">
        <v>176</v>
      </c>
      <c r="C24" s="93">
        <v>15</v>
      </c>
      <c r="D24" s="128">
        <v>15</v>
      </c>
      <c r="E24" s="93">
        <f>D24/C24*$C$31</f>
        <v>100</v>
      </c>
      <c r="F24" s="94"/>
      <c r="G24" s="94"/>
      <c r="H24" s="94"/>
      <c r="I24" s="94"/>
      <c r="J24" s="94"/>
      <c r="K24" s="94"/>
      <c r="L24" s="94"/>
      <c r="M24" s="94"/>
      <c r="N24" s="94"/>
    </row>
    <row r="25" spans="1:14" s="91" customFormat="1" ht="30" customHeight="1">
      <c r="A25" s="92">
        <v>3</v>
      </c>
      <c r="B25" s="92" t="s">
        <v>177</v>
      </c>
      <c r="C25" s="93">
        <v>10</v>
      </c>
      <c r="D25" s="128">
        <v>10</v>
      </c>
      <c r="E25" s="93">
        <f t="shared" ref="E25:E30" si="0">D25/C25*$C$31</f>
        <v>100</v>
      </c>
      <c r="F25" s="94"/>
      <c r="G25" s="94"/>
      <c r="H25" s="94"/>
      <c r="I25" s="94"/>
      <c r="J25" s="94"/>
      <c r="K25" s="94"/>
      <c r="L25" s="94"/>
      <c r="M25" s="94"/>
      <c r="N25" s="94"/>
    </row>
    <row r="26" spans="1:14" s="91" customFormat="1" ht="30.75" customHeight="1">
      <c r="A26" s="92">
        <v>4</v>
      </c>
      <c r="B26" s="92" t="s">
        <v>178</v>
      </c>
      <c r="C26" s="93">
        <v>15</v>
      </c>
      <c r="D26" s="128">
        <v>15</v>
      </c>
      <c r="E26" s="93">
        <f t="shared" si="0"/>
        <v>100</v>
      </c>
      <c r="F26" s="94"/>
      <c r="G26" s="94"/>
      <c r="H26" s="94"/>
      <c r="I26" s="94"/>
      <c r="J26" s="94"/>
      <c r="K26" s="94"/>
      <c r="L26" s="94"/>
      <c r="M26" s="94"/>
      <c r="N26" s="94"/>
    </row>
    <row r="27" spans="1:14" s="91" customFormat="1" ht="30" customHeight="1">
      <c r="A27" s="92">
        <v>5</v>
      </c>
      <c r="B27" s="92" t="s">
        <v>179</v>
      </c>
      <c r="C27" s="93">
        <v>15</v>
      </c>
      <c r="D27" s="128">
        <v>15</v>
      </c>
      <c r="E27" s="93">
        <f t="shared" si="0"/>
        <v>100</v>
      </c>
      <c r="F27" s="94"/>
      <c r="G27" s="94"/>
      <c r="H27" s="94"/>
      <c r="I27" s="94"/>
      <c r="J27" s="94"/>
      <c r="K27" s="94"/>
      <c r="L27" s="94"/>
      <c r="M27" s="94"/>
      <c r="N27" s="94"/>
    </row>
    <row r="28" spans="1:14" s="91" customFormat="1" ht="30" customHeight="1">
      <c r="A28" s="92">
        <v>6</v>
      </c>
      <c r="B28" s="92" t="s">
        <v>180</v>
      </c>
      <c r="C28" s="93">
        <v>10</v>
      </c>
      <c r="D28" s="128">
        <v>9</v>
      </c>
      <c r="E28" s="93">
        <f t="shared" si="0"/>
        <v>90</v>
      </c>
      <c r="F28" s="94" t="s">
        <v>195</v>
      </c>
      <c r="G28" s="94"/>
      <c r="H28" s="94"/>
      <c r="I28" s="94"/>
      <c r="J28" s="94"/>
      <c r="K28" s="94"/>
      <c r="L28" s="94"/>
      <c r="M28" s="94"/>
      <c r="N28" s="94"/>
    </row>
    <row r="29" spans="1:14" s="91" customFormat="1" ht="29.25" customHeight="1">
      <c r="A29" s="92">
        <v>7</v>
      </c>
      <c r="B29" s="92" t="s">
        <v>181</v>
      </c>
      <c r="C29" s="93">
        <v>10</v>
      </c>
      <c r="D29" s="128">
        <v>10</v>
      </c>
      <c r="E29" s="93">
        <f t="shared" si="0"/>
        <v>100</v>
      </c>
      <c r="F29" s="94"/>
      <c r="G29" s="94"/>
      <c r="H29" s="94"/>
      <c r="I29" s="94"/>
      <c r="J29" s="94"/>
      <c r="K29" s="94"/>
      <c r="L29" s="94"/>
      <c r="M29" s="94"/>
      <c r="N29" s="94"/>
    </row>
    <row r="30" spans="1:14" s="96" customFormat="1" ht="30.75" customHeight="1">
      <c r="A30" s="92">
        <v>8</v>
      </c>
      <c r="B30" s="92" t="s">
        <v>182</v>
      </c>
      <c r="C30" s="93">
        <v>10</v>
      </c>
      <c r="D30" s="128">
        <v>9</v>
      </c>
      <c r="E30" s="93">
        <f t="shared" si="0"/>
        <v>90</v>
      </c>
      <c r="F30" s="94" t="s">
        <v>206</v>
      </c>
      <c r="G30" s="94"/>
      <c r="H30" s="94"/>
      <c r="I30" s="94"/>
      <c r="J30" s="94"/>
      <c r="K30" s="94"/>
      <c r="L30" s="94"/>
      <c r="M30" s="94"/>
      <c r="N30" s="94"/>
    </row>
    <row r="31" spans="1:14" s="91" customFormat="1" ht="15" customHeight="1">
      <c r="A31" s="97"/>
      <c r="B31" s="98" t="s">
        <v>183</v>
      </c>
      <c r="C31" s="99">
        <f>SUM(C23:C30)</f>
        <v>100</v>
      </c>
      <c r="D31" s="94">
        <f>SUM(D23:D30)</f>
        <v>98</v>
      </c>
      <c r="E31" s="100">
        <f>D31/C31</f>
        <v>0.98</v>
      </c>
      <c r="F31" s="101">
        <v>9.8000000000000007</v>
      </c>
      <c r="G31" s="102"/>
      <c r="H31" s="103"/>
      <c r="I31" s="103"/>
    </row>
    <row r="32" spans="1:14" s="91" customFormat="1">
      <c r="A32" s="104"/>
      <c r="B32" s="98"/>
      <c r="C32" s="98"/>
      <c r="D32" s="94"/>
      <c r="E32" s="100"/>
      <c r="F32" s="101"/>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8</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13" t="s">
        <v>188</v>
      </c>
      <c r="B45" s="114"/>
      <c r="C45" s="114"/>
      <c r="D45" s="114"/>
      <c r="E45" s="114"/>
      <c r="F45" s="114"/>
      <c r="G45" s="114"/>
      <c r="H45" s="115"/>
    </row>
    <row r="46" spans="1:9">
      <c r="A46" s="116"/>
      <c r="B46" s="117"/>
      <c r="C46" s="117"/>
      <c r="D46" s="117"/>
      <c r="E46" s="117"/>
      <c r="F46" s="117"/>
      <c r="G46" s="117"/>
      <c r="H46" s="118"/>
    </row>
    <row r="47" spans="1:9">
      <c r="A47" s="116"/>
      <c r="B47" s="117"/>
      <c r="C47" s="117"/>
      <c r="D47" s="117"/>
      <c r="E47" s="117"/>
      <c r="F47" s="117"/>
      <c r="G47" s="117"/>
      <c r="H47" s="118"/>
    </row>
    <row r="48" spans="1:9">
      <c r="A48" s="116"/>
      <c r="B48" s="117"/>
      <c r="C48" s="117"/>
      <c r="D48" s="117"/>
      <c r="E48" s="117"/>
      <c r="F48" s="117"/>
      <c r="G48" s="117"/>
      <c r="H48" s="118"/>
    </row>
    <row r="49" spans="1:8">
      <c r="A49" s="119"/>
      <c r="B49" s="120"/>
      <c r="C49" s="120"/>
      <c r="D49" s="120"/>
      <c r="E49" s="120"/>
      <c r="F49" s="120"/>
      <c r="G49" s="120"/>
      <c r="H49" s="121"/>
    </row>
    <row r="51" spans="1:8">
      <c r="A51" s="122" t="s">
        <v>189</v>
      </c>
      <c r="B51" s="123"/>
      <c r="C51" s="123"/>
      <c r="D51" s="123"/>
      <c r="E51" s="123"/>
      <c r="F51" s="123"/>
      <c r="G51" s="123"/>
      <c r="H51" s="124"/>
    </row>
    <row r="52" spans="1:8">
      <c r="A52" s="125"/>
      <c r="B52" s="126"/>
      <c r="C52" s="126"/>
      <c r="D52" s="126"/>
      <c r="E52" s="126"/>
      <c r="F52" s="126"/>
      <c r="G52" s="126"/>
      <c r="H52" s="127"/>
    </row>
  </sheetData>
  <mergeCells count="25">
    <mergeCell ref="A51:H52"/>
    <mergeCell ref="A34:H38"/>
    <mergeCell ref="A40:B40"/>
    <mergeCell ref="C40:H40"/>
    <mergeCell ref="A41:B43"/>
    <mergeCell ref="C41:H43"/>
    <mergeCell ref="A45:H49"/>
    <mergeCell ref="A31:A32"/>
    <mergeCell ref="B31:B32"/>
    <mergeCell ref="C31:C32"/>
    <mergeCell ref="D31:D32"/>
    <mergeCell ref="E31:E32"/>
    <mergeCell ref="F31:F32"/>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A15:N52"/>
  <sheetViews>
    <sheetView zoomScale="70" zoomScaleNormal="70" workbookViewId="0">
      <selection activeCell="O7" sqref="O7"/>
    </sheetView>
  </sheetViews>
  <sheetFormatPr defaultRowHeight="15"/>
  <cols>
    <col min="1" max="1" width="4.7109375" customWidth="1"/>
    <col min="2" max="2" width="56.7109375" customWidth="1"/>
    <col min="3" max="3" width="13.28515625" style="1" bestFit="1" customWidth="1"/>
    <col min="4" max="5" width="16.7109375" customWidth="1"/>
  </cols>
  <sheetData>
    <row r="15" spans="1:9" ht="20.25">
      <c r="A15" s="80" t="s">
        <v>163</v>
      </c>
      <c r="B15" s="80"/>
      <c r="C15" s="80"/>
      <c r="D15" s="80"/>
      <c r="E15" s="80"/>
      <c r="F15" s="80"/>
      <c r="G15" s="80"/>
      <c r="H15" s="80"/>
      <c r="I15" s="81"/>
    </row>
    <row r="17" spans="1:14">
      <c r="A17" s="82" t="s">
        <v>164</v>
      </c>
      <c r="B17" s="82"/>
      <c r="C17" s="83" t="s">
        <v>218</v>
      </c>
      <c r="F17" s="84" t="s">
        <v>191</v>
      </c>
      <c r="G17" s="84"/>
      <c r="H17" s="84"/>
      <c r="I17" s="84"/>
      <c r="J17" s="84"/>
      <c r="K17" s="84"/>
      <c r="L17" s="84"/>
      <c r="M17" s="84"/>
      <c r="N17" s="84"/>
    </row>
    <row r="18" spans="1:14">
      <c r="A18" s="82" t="s">
        <v>167</v>
      </c>
      <c r="B18" s="82"/>
      <c r="C18" s="83" t="s">
        <v>208</v>
      </c>
      <c r="F18" s="84"/>
      <c r="G18" s="84"/>
      <c r="H18" s="84"/>
      <c r="I18" s="84"/>
      <c r="J18" s="84"/>
      <c r="K18" s="84"/>
      <c r="L18" s="84"/>
      <c r="M18" s="84"/>
      <c r="N18" s="84"/>
    </row>
    <row r="20" spans="1:14">
      <c r="A20" s="85" t="s">
        <v>169</v>
      </c>
      <c r="B20" s="85"/>
      <c r="C20" s="85"/>
      <c r="D20" s="85"/>
      <c r="E20" s="86"/>
    </row>
    <row r="22" spans="1:14" s="91" customFormat="1">
      <c r="A22" s="87" t="s">
        <v>67</v>
      </c>
      <c r="B22" s="87" t="s">
        <v>170</v>
      </c>
      <c r="C22" s="88" t="s">
        <v>171</v>
      </c>
      <c r="D22" s="89" t="s">
        <v>172</v>
      </c>
      <c r="E22" s="89" t="s">
        <v>173</v>
      </c>
      <c r="F22" s="90" t="s">
        <v>174</v>
      </c>
      <c r="G22" s="90"/>
      <c r="H22" s="90"/>
      <c r="I22" s="90"/>
      <c r="J22" s="90"/>
      <c r="K22" s="90"/>
      <c r="L22" s="90"/>
      <c r="M22" s="90"/>
      <c r="N22" s="90"/>
    </row>
    <row r="23" spans="1:14" s="91" customFormat="1" ht="31.5" customHeight="1">
      <c r="A23" s="92">
        <v>1</v>
      </c>
      <c r="B23" s="92" t="s">
        <v>175</v>
      </c>
      <c r="C23" s="93">
        <v>15</v>
      </c>
      <c r="D23" s="128">
        <v>12</v>
      </c>
      <c r="E23" s="93">
        <f>D23/C23*C31</f>
        <v>80</v>
      </c>
      <c r="F23" s="94" t="s">
        <v>219</v>
      </c>
      <c r="G23" s="94"/>
      <c r="H23" s="94"/>
      <c r="I23" s="94"/>
      <c r="J23" s="94"/>
      <c r="K23" s="94"/>
      <c r="L23" s="94"/>
      <c r="M23" s="94"/>
      <c r="N23" s="94"/>
    </row>
    <row r="24" spans="1:14" s="91" customFormat="1" ht="30" customHeight="1">
      <c r="A24" s="92">
        <v>2</v>
      </c>
      <c r="B24" s="95" t="s">
        <v>176</v>
      </c>
      <c r="C24" s="93">
        <v>15</v>
      </c>
      <c r="D24" s="128">
        <v>15</v>
      </c>
      <c r="E24" s="93">
        <f>D24/C24*$C$31</f>
        <v>100</v>
      </c>
      <c r="F24" s="94" t="s">
        <v>216</v>
      </c>
      <c r="G24" s="94"/>
      <c r="H24" s="94"/>
      <c r="I24" s="94"/>
      <c r="J24" s="94"/>
      <c r="K24" s="94"/>
      <c r="L24" s="94"/>
      <c r="M24" s="94"/>
      <c r="N24" s="94"/>
    </row>
    <row r="25" spans="1:14" s="91" customFormat="1" ht="30" customHeight="1">
      <c r="A25" s="92">
        <v>3</v>
      </c>
      <c r="B25" s="92" t="s">
        <v>177</v>
      </c>
      <c r="C25" s="93">
        <v>10</v>
      </c>
      <c r="D25" s="128">
        <v>10</v>
      </c>
      <c r="E25" s="93">
        <f t="shared" ref="E25:E30" si="0">D25/C25*$C$31</f>
        <v>100</v>
      </c>
      <c r="F25" s="94"/>
      <c r="G25" s="94"/>
      <c r="H25" s="94"/>
      <c r="I25" s="94"/>
      <c r="J25" s="94"/>
      <c r="K25" s="94"/>
      <c r="L25" s="94"/>
      <c r="M25" s="94"/>
      <c r="N25" s="94"/>
    </row>
    <row r="26" spans="1:14" s="91" customFormat="1" ht="30.75" customHeight="1">
      <c r="A26" s="92">
        <v>4</v>
      </c>
      <c r="B26" s="92" t="s">
        <v>178</v>
      </c>
      <c r="C26" s="93">
        <v>15</v>
      </c>
      <c r="D26" s="128">
        <v>13</v>
      </c>
      <c r="E26" s="93">
        <f t="shared" si="0"/>
        <v>86.666666666666671</v>
      </c>
      <c r="F26" s="94" t="s">
        <v>220</v>
      </c>
      <c r="G26" s="94"/>
      <c r="H26" s="94"/>
      <c r="I26" s="94"/>
      <c r="J26" s="94"/>
      <c r="K26" s="94"/>
      <c r="L26" s="94"/>
      <c r="M26" s="94"/>
      <c r="N26" s="94"/>
    </row>
    <row r="27" spans="1:14" s="91" customFormat="1" ht="30" customHeight="1">
      <c r="A27" s="92">
        <v>5</v>
      </c>
      <c r="B27" s="92" t="s">
        <v>179</v>
      </c>
      <c r="C27" s="93">
        <v>15</v>
      </c>
      <c r="D27" s="128">
        <v>15</v>
      </c>
      <c r="E27" s="93">
        <f t="shared" si="0"/>
        <v>100</v>
      </c>
      <c r="F27" s="94"/>
      <c r="G27" s="94"/>
      <c r="H27" s="94"/>
      <c r="I27" s="94"/>
      <c r="J27" s="94"/>
      <c r="K27" s="94"/>
      <c r="L27" s="94"/>
      <c r="M27" s="94"/>
      <c r="N27" s="94"/>
    </row>
    <row r="28" spans="1:14" s="91" customFormat="1" ht="30" customHeight="1">
      <c r="A28" s="92">
        <v>6</v>
      </c>
      <c r="B28" s="92" t="s">
        <v>180</v>
      </c>
      <c r="C28" s="93">
        <v>10</v>
      </c>
      <c r="D28" s="128">
        <v>9</v>
      </c>
      <c r="E28" s="93">
        <f t="shared" si="0"/>
        <v>90</v>
      </c>
      <c r="F28" s="94" t="s">
        <v>195</v>
      </c>
      <c r="G28" s="94"/>
      <c r="H28" s="94"/>
      <c r="I28" s="94"/>
      <c r="J28" s="94"/>
      <c r="K28" s="94"/>
      <c r="L28" s="94"/>
      <c r="M28" s="94"/>
      <c r="N28" s="94"/>
    </row>
    <row r="29" spans="1:14" s="91" customFormat="1" ht="29.25" customHeight="1">
      <c r="A29" s="92">
        <v>7</v>
      </c>
      <c r="B29" s="92" t="s">
        <v>181</v>
      </c>
      <c r="C29" s="93">
        <v>10</v>
      </c>
      <c r="D29" s="128">
        <v>10</v>
      </c>
      <c r="E29" s="93">
        <f t="shared" si="0"/>
        <v>100</v>
      </c>
      <c r="F29" s="94"/>
      <c r="G29" s="94"/>
      <c r="H29" s="94"/>
      <c r="I29" s="94"/>
      <c r="J29" s="94"/>
      <c r="K29" s="94"/>
      <c r="L29" s="94"/>
      <c r="M29" s="94"/>
      <c r="N29" s="94"/>
    </row>
    <row r="30" spans="1:14" s="96" customFormat="1" ht="30.75" customHeight="1">
      <c r="A30" s="92">
        <v>8</v>
      </c>
      <c r="B30" s="92" t="s">
        <v>182</v>
      </c>
      <c r="C30" s="93">
        <v>10</v>
      </c>
      <c r="D30" s="128">
        <v>8</v>
      </c>
      <c r="E30" s="93">
        <f t="shared" si="0"/>
        <v>80</v>
      </c>
      <c r="F30" s="94" t="s">
        <v>213</v>
      </c>
      <c r="G30" s="94"/>
      <c r="H30" s="94"/>
      <c r="I30" s="94"/>
      <c r="J30" s="94"/>
      <c r="K30" s="94"/>
      <c r="L30" s="94"/>
      <c r="M30" s="94"/>
      <c r="N30" s="94"/>
    </row>
    <row r="31" spans="1:14" s="91" customFormat="1" ht="15" customHeight="1">
      <c r="A31" s="97"/>
      <c r="B31" s="98" t="s">
        <v>183</v>
      </c>
      <c r="C31" s="99">
        <f>SUM(C23:C30)</f>
        <v>100</v>
      </c>
      <c r="D31" s="94">
        <f>SUM(D23:D30)</f>
        <v>92</v>
      </c>
      <c r="E31" s="100">
        <f>D31/C31</f>
        <v>0.92</v>
      </c>
      <c r="F31" s="101">
        <v>9.1999999999999993</v>
      </c>
      <c r="G31" s="102"/>
      <c r="H31" s="103"/>
      <c r="I31" s="103"/>
    </row>
    <row r="32" spans="1:14" s="91" customFormat="1">
      <c r="A32" s="104"/>
      <c r="B32" s="98"/>
      <c r="C32" s="98"/>
      <c r="D32" s="94"/>
      <c r="E32" s="100"/>
      <c r="F32" s="101"/>
      <c r="G32" s="103"/>
      <c r="H32" s="103"/>
      <c r="I32" s="103"/>
    </row>
    <row r="33" spans="1:9" s="91" customFormat="1">
      <c r="A33" s="105"/>
      <c r="B33" s="106"/>
      <c r="C33" s="105"/>
      <c r="D33" s="105"/>
      <c r="E33" s="105"/>
    </row>
    <row r="34" spans="1:9" s="91" customFormat="1">
      <c r="A34" s="107" t="s">
        <v>184</v>
      </c>
      <c r="B34" s="107"/>
      <c r="C34" s="107"/>
      <c r="D34" s="107"/>
      <c r="E34" s="107"/>
      <c r="F34" s="107"/>
      <c r="G34" s="107"/>
      <c r="H34" s="107"/>
      <c r="I34" s="108"/>
    </row>
    <row r="35" spans="1:9" s="91" customFormat="1">
      <c r="A35" s="107"/>
      <c r="B35" s="107"/>
      <c r="C35" s="107"/>
      <c r="D35" s="107"/>
      <c r="E35" s="107"/>
      <c r="F35" s="107"/>
      <c r="G35" s="107"/>
      <c r="H35" s="107"/>
      <c r="I35" s="108"/>
    </row>
    <row r="36" spans="1:9" s="91" customFormat="1">
      <c r="A36" s="107"/>
      <c r="B36" s="107"/>
      <c r="C36" s="107"/>
      <c r="D36" s="107"/>
      <c r="E36" s="107"/>
      <c r="F36" s="107"/>
      <c r="G36" s="107"/>
      <c r="H36" s="107"/>
      <c r="I36" s="108"/>
    </row>
    <row r="37" spans="1:9" s="91" customFormat="1">
      <c r="A37" s="107"/>
      <c r="B37" s="107"/>
      <c r="C37" s="107"/>
      <c r="D37" s="107"/>
      <c r="E37" s="107"/>
      <c r="F37" s="107"/>
      <c r="G37" s="107"/>
      <c r="H37" s="107"/>
      <c r="I37" s="108"/>
    </row>
    <row r="38" spans="1:9" s="91" customFormat="1">
      <c r="A38" s="107"/>
      <c r="B38" s="107"/>
      <c r="C38" s="107"/>
      <c r="D38" s="107"/>
      <c r="E38" s="107"/>
      <c r="F38" s="107"/>
      <c r="G38" s="107"/>
      <c r="H38" s="107"/>
      <c r="I38" s="108"/>
    </row>
    <row r="39" spans="1:9" s="91" customFormat="1">
      <c r="A39" s="105"/>
      <c r="B39" s="106"/>
      <c r="C39" s="105"/>
      <c r="D39" s="105"/>
      <c r="E39" s="105"/>
    </row>
    <row r="40" spans="1:9" s="91" customFormat="1">
      <c r="A40" s="98" t="s">
        <v>185</v>
      </c>
      <c r="B40" s="98"/>
      <c r="C40" s="98" t="s">
        <v>186</v>
      </c>
      <c r="D40" s="98"/>
      <c r="E40" s="98"/>
      <c r="F40" s="98"/>
      <c r="G40" s="98"/>
      <c r="H40" s="98"/>
      <c r="I40" s="109"/>
    </row>
    <row r="41" spans="1:9">
      <c r="A41" s="110" t="s">
        <v>8</v>
      </c>
      <c r="B41" s="110"/>
      <c r="C41" s="111">
        <v>43185</v>
      </c>
      <c r="D41" s="110"/>
      <c r="E41" s="110"/>
      <c r="F41" s="110"/>
      <c r="G41" s="110"/>
      <c r="H41" s="110"/>
      <c r="I41" s="112"/>
    </row>
    <row r="42" spans="1:9">
      <c r="A42" s="110"/>
      <c r="B42" s="110"/>
      <c r="C42" s="110"/>
      <c r="D42" s="110"/>
      <c r="E42" s="110"/>
      <c r="F42" s="110"/>
      <c r="G42" s="110"/>
      <c r="H42" s="110"/>
      <c r="I42" s="112"/>
    </row>
    <row r="43" spans="1:9">
      <c r="A43" s="110"/>
      <c r="B43" s="110"/>
      <c r="C43" s="110"/>
      <c r="D43" s="110"/>
      <c r="E43" s="110"/>
      <c r="F43" s="110"/>
      <c r="G43" s="110"/>
      <c r="H43" s="110"/>
      <c r="I43" s="112"/>
    </row>
    <row r="45" spans="1:9">
      <c r="A45" s="113" t="s">
        <v>188</v>
      </c>
      <c r="B45" s="114"/>
      <c r="C45" s="114"/>
      <c r="D45" s="114"/>
      <c r="E45" s="114"/>
      <c r="F45" s="114"/>
      <c r="G45" s="114"/>
      <c r="H45" s="115"/>
    </row>
    <row r="46" spans="1:9">
      <c r="A46" s="116"/>
      <c r="B46" s="117"/>
      <c r="C46" s="117"/>
      <c r="D46" s="117"/>
      <c r="E46" s="117"/>
      <c r="F46" s="117"/>
      <c r="G46" s="117"/>
      <c r="H46" s="118"/>
    </row>
    <row r="47" spans="1:9">
      <c r="A47" s="116"/>
      <c r="B47" s="117"/>
      <c r="C47" s="117"/>
      <c r="D47" s="117"/>
      <c r="E47" s="117"/>
      <c r="F47" s="117"/>
      <c r="G47" s="117"/>
      <c r="H47" s="118"/>
    </row>
    <row r="48" spans="1:9">
      <c r="A48" s="116"/>
      <c r="B48" s="117"/>
      <c r="C48" s="117"/>
      <c r="D48" s="117"/>
      <c r="E48" s="117"/>
      <c r="F48" s="117"/>
      <c r="G48" s="117"/>
      <c r="H48" s="118"/>
    </row>
    <row r="49" spans="1:8">
      <c r="A49" s="119"/>
      <c r="B49" s="120"/>
      <c r="C49" s="120"/>
      <c r="D49" s="120"/>
      <c r="E49" s="120"/>
      <c r="F49" s="120"/>
      <c r="G49" s="120"/>
      <c r="H49" s="121"/>
    </row>
    <row r="51" spans="1:8">
      <c r="A51" s="122" t="s">
        <v>189</v>
      </c>
      <c r="B51" s="123"/>
      <c r="C51" s="123"/>
      <c r="D51" s="123"/>
      <c r="E51" s="123"/>
      <c r="F51" s="123"/>
      <c r="G51" s="123"/>
      <c r="H51" s="124"/>
    </row>
    <row r="52" spans="1:8">
      <c r="A52" s="125"/>
      <c r="B52" s="126"/>
      <c r="C52" s="126"/>
      <c r="D52" s="126"/>
      <c r="E52" s="126"/>
      <c r="F52" s="126"/>
      <c r="G52" s="126"/>
      <c r="H52" s="127"/>
    </row>
  </sheetData>
  <mergeCells count="25">
    <mergeCell ref="A51:H52"/>
    <mergeCell ref="A34:H38"/>
    <mergeCell ref="A40:B40"/>
    <mergeCell ref="C40:H40"/>
    <mergeCell ref="A41:B43"/>
    <mergeCell ref="C41:H43"/>
    <mergeCell ref="A45:H49"/>
    <mergeCell ref="A31:A32"/>
    <mergeCell ref="B31:B32"/>
    <mergeCell ref="C31:C32"/>
    <mergeCell ref="D31:D32"/>
    <mergeCell ref="E31:E32"/>
    <mergeCell ref="F31:F32"/>
    <mergeCell ref="F25:N25"/>
    <mergeCell ref="F26:N26"/>
    <mergeCell ref="F27:N27"/>
    <mergeCell ref="F28:N28"/>
    <mergeCell ref="F29:N29"/>
    <mergeCell ref="F30:N30"/>
    <mergeCell ref="A15:H15"/>
    <mergeCell ref="F17:N18"/>
    <mergeCell ref="A20:D20"/>
    <mergeCell ref="F22:N22"/>
    <mergeCell ref="F23:N23"/>
    <mergeCell ref="F24:N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laporan penilaian</vt:lpstr>
      <vt:lpstr>lapoean absensi</vt:lpstr>
      <vt:lpstr>eru hadi</vt:lpstr>
      <vt:lpstr>aris supariatnya</vt:lpstr>
      <vt:lpstr>adi damar</vt:lpstr>
      <vt:lpstr>ahmad supandi</vt:lpstr>
      <vt:lpstr>agus rohaendi</vt:lpstr>
      <vt:lpstr>dani darmahan</vt:lpstr>
      <vt:lpstr>apep apriadin</vt:lpstr>
      <vt:lpstr>deden rizal</vt:lpstr>
      <vt:lpstr>prananta maulana</vt:lpstr>
      <vt:lpstr>denis</vt:lpstr>
      <vt:lpstr>roni setiadi</vt:lpstr>
      <vt:lpstr>aliva greata</vt:lpstr>
      <vt:lpstr>reliska fitriyani</vt:lpstr>
      <vt:lpstr>fandi ihsan</vt:lpstr>
      <vt:lpstr>gugun gunawan</vt:lpstr>
      <vt:lpstr>andi haeruman</vt:lpstr>
      <vt:lpstr>muhammad sukma</vt:lpstr>
      <vt:lpstr>dedi septian</vt:lpstr>
      <vt:lpstr>asep rohimat</vt:lpstr>
      <vt:lpstr>zaenal mustopa</vt:lpstr>
      <vt:lpstr>fitria sutriani</vt:lpstr>
      <vt:lpstr>nur indah sari</vt:lpstr>
      <vt:lpstr>achmad roby c</vt:lpstr>
      <vt:lpstr>imam maulana</vt:lpstr>
      <vt:lpstr>suherman</vt:lpstr>
      <vt:lpstr>febby olivia</vt:lpstr>
      <vt:lpstr>dewi rosdiana</vt:lpstr>
      <vt:lpstr>ridho ilahi</vt:lpstr>
      <vt:lpstr>ervina monika</vt:lpstr>
      <vt:lpstr>kiki sr rejeki</vt:lpstr>
      <vt:lpstr>bagus abdulrohman</vt:lpstr>
      <vt:lpstr>lukmanul hakim</vt:lpstr>
      <vt:lpstr>farid nugraha</vt:lpstr>
      <vt:lpstr>radika permadita</vt:lpstr>
      <vt:lpstr>keterangan untuk staff</vt:lpstr>
      <vt:lpstr>keterangan untuk manajemen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2018-03-28T02:50:59Z</dcterms:created>
  <dcterms:modified xsi:type="dcterms:W3CDTF">2018-04-04T03:19:46Z</dcterms:modified>
</cp:coreProperties>
</file>