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8865" windowWidth="4095" windowHeight="1170" tabRatio="874" activeTab="14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Imas" sheetId="18" r:id="rId8"/>
    <sheet name="Sofya" sheetId="16" r:id="rId9"/>
    <sheet name="Jarkasih" sheetId="19" r:id="rId10"/>
    <sheet name="Bambang" sheetId="30" r:id="rId11"/>
    <sheet name="Ghaisan" sheetId="20" r:id="rId12"/>
    <sheet name="PM" sheetId="4" r:id="rId13"/>
    <sheet name="LATIF" sheetId="29" r:id="rId14"/>
    <sheet name="Laporan" sheetId="15" r:id="rId15"/>
    <sheet name="Sheet3" sheetId="5" r:id="rId16"/>
    <sheet name="PYK" sheetId="21" r:id="rId17"/>
    <sheet name="Anang" sheetId="34" r:id="rId18"/>
    <sheet name="BOJES" sheetId="50" r:id="rId19"/>
    <sheet name="Aneka" sheetId="6" r:id="rId20"/>
    <sheet name="Okris" sheetId="33" r:id="rId21"/>
    <sheet name="Widya" sheetId="25" r:id="rId22"/>
    <sheet name="Aspuri" sheetId="11" r:id="rId23"/>
    <sheet name="Sambas" sheetId="40" r:id="rId24"/>
    <sheet name="Gafur" sheetId="46" r:id="rId25"/>
    <sheet name="Dudung" sheetId="41" r:id="rId26"/>
    <sheet name="Dadang S" sheetId="38" r:id="rId27"/>
    <sheet name="Heni" sheetId="42" r:id="rId28"/>
    <sheet name="Kusno" sheetId="39" r:id="rId29"/>
    <sheet name="ANDI" sheetId="47" r:id="rId30"/>
    <sheet name="Nina" sheetId="17" r:id="rId31"/>
    <sheet name="Arif Rah" sheetId="13" r:id="rId32"/>
    <sheet name="ARVAN" sheetId="48" r:id="rId33"/>
    <sheet name="Sheet5" sheetId="27" r:id="rId34"/>
    <sheet name="Dadang" sheetId="14" r:id="rId35"/>
    <sheet name="Sheet2" sheetId="9" r:id="rId36"/>
    <sheet name="Sheet1" sheetId="28" r:id="rId37"/>
    <sheet name="Sheet4" sheetId="45" r:id="rId38"/>
  </sheets>
  <definedNames>
    <definedName name="_xlnm.Print_Area" localSheetId="29">ANDI!$A$1:$J$38</definedName>
    <definedName name="_xlnm.Print_Area" localSheetId="32">ARVAN!$A$1:$J$38</definedName>
    <definedName name="_xlnm.Print_Area" localSheetId="3">Atlantis!$L$52:$M$67</definedName>
    <definedName name="_xlnm.Print_Area" localSheetId="10">Bambang!$M$41:$P$53</definedName>
    <definedName name="_xlnm.Print_Area" localSheetId="2">Bandros!$L$265:$M$365</definedName>
    <definedName name="_xlnm.Print_Area" localSheetId="18">BOJES!$A$1:$J$38</definedName>
    <definedName name="_xlnm.Print_Area" localSheetId="11">Ghaisan!$A$1:$J$126</definedName>
    <definedName name="_xlnm.Print_Area" localSheetId="1">'Indra Fashion'!$A$1:$J$7</definedName>
    <definedName name="_xlnm.Print_Area" localSheetId="9">Jarkasih!$A$1:$J$50</definedName>
    <definedName name="_xlnm.Print_Area" localSheetId="14">Laporan!$A$1:$C$21</definedName>
    <definedName name="_xlnm.Print_Area" localSheetId="12">PM!$A$1:$J$95</definedName>
    <definedName name="_xlnm.Print_Area" localSheetId="35">Sheet2!$A$4:$J$71</definedName>
    <definedName name="_xlnm.Print_Area" localSheetId="15">Sheet3!$A$1:$J$37</definedName>
    <definedName name="_xlnm.Print_Area" localSheetId="33">Sheet5!$A$4:$J$72</definedName>
    <definedName name="_xlnm.Print_Area" localSheetId="0">'Taufik ST'!$A$5:$J$137</definedName>
    <definedName name="_xlnm.Print_Area" localSheetId="21">Widya!$A$1:$J$25</definedName>
  </definedNames>
  <calcPr calcId="144525"/>
</workbook>
</file>

<file path=xl/calcChain.xml><?xml version="1.0" encoding="utf-8"?>
<calcChain xmlns="http://schemas.openxmlformats.org/spreadsheetml/2006/main">
  <c r="C16" i="15" l="1"/>
  <c r="L2" i="49"/>
  <c r="L1" i="49"/>
  <c r="L2" i="2" l="1"/>
  <c r="L1" i="2"/>
  <c r="L2" i="54"/>
  <c r="L1" i="54"/>
  <c r="M3" i="49" l="1"/>
  <c r="I288" i="53" l="1"/>
  <c r="G288" i="53"/>
  <c r="H288" i="53"/>
  <c r="F288" i="53"/>
  <c r="L16" i="2" l="1"/>
  <c r="L15" i="2"/>
  <c r="L17" i="2" s="1"/>
  <c r="I42" i="30" l="1"/>
  <c r="I44" i="30"/>
  <c r="L1" i="12" l="1"/>
  <c r="I37" i="18" l="1"/>
  <c r="I39" i="18"/>
  <c r="L2" i="35" l="1"/>
  <c r="L1" i="35"/>
  <c r="L2" i="53" l="1"/>
  <c r="L1" i="53"/>
  <c r="L3" i="12" l="1"/>
  <c r="B15" i="15" l="1"/>
  <c r="B11" i="15"/>
  <c r="J136" i="54" l="1"/>
  <c r="J134" i="54"/>
  <c r="J132" i="54"/>
  <c r="J131" i="54"/>
  <c r="I129" i="54"/>
  <c r="H129" i="54"/>
  <c r="G129" i="54"/>
  <c r="F129" i="54"/>
  <c r="D129" i="54"/>
  <c r="C129" i="54"/>
  <c r="J133" i="54" l="1"/>
  <c r="J135" i="54" s="1"/>
  <c r="J137" i="54" s="1"/>
  <c r="I2" i="54" s="1"/>
  <c r="C5" i="15" s="1"/>
  <c r="L3" i="54"/>
  <c r="I137" i="54" l="1"/>
  <c r="J25" i="35" l="1"/>
  <c r="J29" i="35"/>
  <c r="J27" i="35"/>
  <c r="J24" i="35"/>
  <c r="G22" i="35"/>
  <c r="F22" i="35"/>
  <c r="J26" i="35" l="1"/>
  <c r="J28" i="35" s="1"/>
  <c r="J30" i="35" s="1"/>
  <c r="J295" i="53" l="1"/>
  <c r="J291" i="53"/>
  <c r="J290" i="53"/>
  <c r="J292" i="53" l="1"/>
  <c r="L3" i="49"/>
  <c r="L3" i="53" l="1"/>
  <c r="C288" i="53"/>
  <c r="D288" i="53"/>
  <c r="J293" i="53"/>
  <c r="J294" i="53" s="1"/>
  <c r="J296" i="53" l="1"/>
  <c r="I2" i="53" l="1"/>
  <c r="C7" i="15" s="1"/>
  <c r="I296" i="53"/>
  <c r="L3" i="2" l="1"/>
  <c r="C366" i="49" l="1"/>
  <c r="D366" i="49"/>
  <c r="L2" i="20" l="1"/>
  <c r="L4" i="20" s="1"/>
  <c r="L112" i="20" s="1"/>
  <c r="B12" i="15" l="1"/>
  <c r="L1" i="4" l="1"/>
  <c r="L2" i="33" l="1"/>
  <c r="J126" i="29" l="1"/>
  <c r="J124" i="29"/>
  <c r="J122" i="29"/>
  <c r="I2" i="35" l="1"/>
  <c r="C2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373" i="49"/>
  <c r="J371" i="49"/>
  <c r="J369" i="49"/>
  <c r="J368" i="49"/>
  <c r="I366" i="49"/>
  <c r="H366" i="49"/>
  <c r="G366" i="49"/>
  <c r="F366" i="49"/>
  <c r="J370" i="49" l="1"/>
  <c r="J372" i="49" s="1"/>
  <c r="J374" i="49" s="1"/>
  <c r="I2" i="49" s="1"/>
  <c r="I374" i="49" l="1"/>
  <c r="C8" i="15"/>
  <c r="J81" i="2" l="1"/>
  <c r="I76" i="2"/>
  <c r="H76" i="2"/>
  <c r="G76" i="2"/>
  <c r="F7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37" i="12"/>
  <c r="J35" i="12"/>
  <c r="J33" i="12"/>
  <c r="J32" i="12"/>
  <c r="F30" i="12"/>
  <c r="C3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83" i="2"/>
  <c r="J79" i="2"/>
  <c r="J78" i="2"/>
  <c r="D76" i="2"/>
  <c r="C76" i="2"/>
  <c r="J52" i="18" l="1"/>
  <c r="I2" i="18" s="1"/>
  <c r="C11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80" i="2"/>
  <c r="J82" i="2" s="1"/>
  <c r="J84" i="2" s="1"/>
  <c r="I84" i="2" s="1"/>
  <c r="J55" i="11"/>
  <c r="J57" i="11" s="1"/>
  <c r="J59" i="11" s="1"/>
  <c r="J59" i="34"/>
  <c r="I2" i="21"/>
  <c r="I59" i="21"/>
  <c r="J122" i="20"/>
  <c r="J124" i="20" s="1"/>
  <c r="J126" i="20" s="1"/>
  <c r="I2" i="20" s="1"/>
  <c r="J34" i="12"/>
  <c r="J36" i="12" s="1"/>
  <c r="J38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5" i="15" s="1"/>
  <c r="J46" i="19"/>
  <c r="J59" i="17"/>
  <c r="J61" i="17" s="1"/>
  <c r="J63" i="17" s="1"/>
  <c r="I63" i="17" s="1"/>
  <c r="C17" i="15"/>
  <c r="L3" i="39"/>
  <c r="J160" i="39"/>
  <c r="J162" i="39" s="1"/>
  <c r="J164" i="39" s="1"/>
  <c r="I2" i="12" l="1"/>
  <c r="C10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38" i="12"/>
  <c r="I126" i="20"/>
  <c r="I52" i="18"/>
  <c r="I95" i="4"/>
  <c r="I27" i="32"/>
  <c r="I2" i="32"/>
  <c r="I2" i="6"/>
  <c r="I2" i="17"/>
  <c r="I2" i="16"/>
  <c r="C12" i="15" s="1"/>
  <c r="I25" i="25"/>
  <c r="I30" i="35"/>
  <c r="I2" i="39"/>
  <c r="I164" i="39"/>
  <c r="C6" i="15" l="1"/>
  <c r="N3" i="2"/>
  <c r="J3" i="19"/>
  <c r="C13" i="15" s="1"/>
  <c r="I50" i="19"/>
  <c r="C20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<sst xmlns="http://schemas.openxmlformats.org/spreadsheetml/2006/main" count="1663" uniqueCount="194">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</sst>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4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37"/>
  <sheetViews>
    <sheetView zoomScale="85" zoomScaleNormal="85" workbookViewId="0">
      <pane ySplit="7" topLeftCell="A116" activePane="bottomLeft" state="frozen"/>
      <selection pane="bottomLeft" activeCell="G127" sqref="G12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18" t="s">
        <v>22</v>
      </c>
      <c r="G1" s="318"/>
      <c r="H1" s="318"/>
      <c r="I1" s="220" t="s">
        <v>20</v>
      </c>
      <c r="J1" s="218"/>
      <c r="L1" s="277">
        <f>SUM(D109:D119)</f>
        <v>13226152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18" t="s">
        <v>21</v>
      </c>
      <c r="G2" s="318"/>
      <c r="H2" s="318"/>
      <c r="I2" s="220">
        <f>J137*-1</f>
        <v>9951814</v>
      </c>
      <c r="J2" s="218"/>
      <c r="L2" s="278">
        <f>SUM(G109:G119)</f>
        <v>443800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12782352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19" t="s">
        <v>61</v>
      </c>
      <c r="B5" s="319"/>
      <c r="C5" s="319"/>
      <c r="D5" s="319"/>
      <c r="E5" s="319"/>
      <c r="F5" s="319"/>
      <c r="G5" s="319"/>
      <c r="H5" s="319"/>
      <c r="I5" s="319"/>
      <c r="J5" s="319"/>
      <c r="L5" s="276"/>
      <c r="M5" s="239"/>
      <c r="N5" s="239"/>
      <c r="O5" s="239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5" x14ac:dyDescent="0.25">
      <c r="A7" s="320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1"/>
      <c r="I7" s="322"/>
      <c r="J7" s="323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10">
        <v>43192</v>
      </c>
      <c r="B120" s="115">
        <v>180158872</v>
      </c>
      <c r="C120" s="309">
        <v>19</v>
      </c>
      <c r="D120" s="117">
        <v>1846338</v>
      </c>
      <c r="E120" s="118">
        <v>180041614</v>
      </c>
      <c r="F120" s="120">
        <v>3</v>
      </c>
      <c r="G120" s="117">
        <v>308700</v>
      </c>
      <c r="H120" s="118"/>
      <c r="I120" s="213"/>
      <c r="J120" s="117"/>
    </row>
    <row r="121" spans="1:10" ht="15.75" customHeight="1" x14ac:dyDescent="0.25">
      <c r="A121" s="210">
        <v>43192</v>
      </c>
      <c r="B121" s="115">
        <v>180158926</v>
      </c>
      <c r="C121" s="309">
        <v>10</v>
      </c>
      <c r="D121" s="117">
        <v>1136538</v>
      </c>
      <c r="E121" s="118"/>
      <c r="F121" s="120"/>
      <c r="G121" s="117"/>
      <c r="H121" s="118"/>
      <c r="I121" s="213"/>
      <c r="J121" s="117"/>
    </row>
    <row r="122" spans="1:10" ht="15.75" customHeight="1" x14ac:dyDescent="0.25">
      <c r="A122" s="210">
        <v>43193</v>
      </c>
      <c r="B122" s="115">
        <v>180158975</v>
      </c>
      <c r="C122" s="309">
        <v>20</v>
      </c>
      <c r="D122" s="117">
        <v>2121263</v>
      </c>
      <c r="E122" s="118">
        <v>180041636</v>
      </c>
      <c r="F122" s="120">
        <v>1</v>
      </c>
      <c r="G122" s="117">
        <v>114275</v>
      </c>
      <c r="H122" s="118"/>
      <c r="I122" s="213"/>
      <c r="J122" s="117"/>
    </row>
    <row r="123" spans="1:10" ht="15.75" customHeight="1" x14ac:dyDescent="0.25">
      <c r="A123" s="210">
        <v>43193</v>
      </c>
      <c r="B123" s="115">
        <v>180159025</v>
      </c>
      <c r="C123" s="309">
        <v>4</v>
      </c>
      <c r="D123" s="117">
        <v>477750</v>
      </c>
      <c r="E123" s="118"/>
      <c r="F123" s="120"/>
      <c r="G123" s="117"/>
      <c r="H123" s="118"/>
      <c r="I123" s="213"/>
      <c r="J123" s="117"/>
    </row>
    <row r="124" spans="1:10" ht="15.75" customHeight="1" x14ac:dyDescent="0.25">
      <c r="A124" s="210">
        <v>43194</v>
      </c>
      <c r="B124" s="115">
        <v>180159094</v>
      </c>
      <c r="C124" s="309">
        <v>21</v>
      </c>
      <c r="D124" s="117">
        <v>2479750</v>
      </c>
      <c r="E124" s="118">
        <v>180041665</v>
      </c>
      <c r="F124" s="120">
        <v>1</v>
      </c>
      <c r="G124" s="117">
        <v>72013</v>
      </c>
      <c r="H124" s="118"/>
      <c r="I124" s="213"/>
      <c r="J124" s="117"/>
    </row>
    <row r="125" spans="1:10" ht="15.75" customHeight="1" x14ac:dyDescent="0.25">
      <c r="A125" s="210">
        <v>43194</v>
      </c>
      <c r="B125" s="115">
        <v>180159161</v>
      </c>
      <c r="C125" s="309">
        <v>3</v>
      </c>
      <c r="D125" s="117">
        <v>380800</v>
      </c>
      <c r="E125" s="118"/>
      <c r="F125" s="120"/>
      <c r="G125" s="117"/>
      <c r="H125" s="118"/>
      <c r="I125" s="213"/>
      <c r="J125" s="117"/>
    </row>
    <row r="126" spans="1:10" ht="15.75" customHeight="1" x14ac:dyDescent="0.25">
      <c r="A126" s="210">
        <v>43195</v>
      </c>
      <c r="B126" s="115">
        <v>180159212</v>
      </c>
      <c r="C126" s="309">
        <v>19</v>
      </c>
      <c r="D126" s="117">
        <v>1926488</v>
      </c>
      <c r="E126" s="118">
        <v>180041685</v>
      </c>
      <c r="F126" s="120">
        <v>2</v>
      </c>
      <c r="G126" s="117">
        <v>218138</v>
      </c>
      <c r="H126" s="118"/>
      <c r="I126" s="213"/>
      <c r="J126" s="117"/>
    </row>
    <row r="127" spans="1:10" ht="15.75" customHeight="1" x14ac:dyDescent="0.25">
      <c r="A127" s="210">
        <v>43195</v>
      </c>
      <c r="B127" s="115">
        <v>180159269</v>
      </c>
      <c r="C127" s="309">
        <v>4</v>
      </c>
      <c r="D127" s="117">
        <v>296013</v>
      </c>
      <c r="E127" s="118"/>
      <c r="F127" s="120"/>
      <c r="G127" s="117"/>
      <c r="H127" s="118"/>
      <c r="I127" s="213"/>
      <c r="J127" s="117"/>
    </row>
    <row r="128" spans="1:10" x14ac:dyDescent="0.25">
      <c r="A128" s="236"/>
      <c r="B128" s="235"/>
      <c r="C128" s="12"/>
      <c r="D128" s="237"/>
      <c r="E128" s="238"/>
      <c r="F128" s="241"/>
      <c r="G128" s="237"/>
      <c r="H128" s="238"/>
      <c r="I128" s="240"/>
      <c r="J128" s="237"/>
    </row>
    <row r="129" spans="1:10" x14ac:dyDescent="0.25">
      <c r="A129" s="236"/>
      <c r="B129" s="224" t="s">
        <v>11</v>
      </c>
      <c r="C129" s="230">
        <f>SUM(C8:C128)</f>
        <v>1345</v>
      </c>
      <c r="D129" s="225">
        <f>SUM(D8:D128)</f>
        <v>138717890</v>
      </c>
      <c r="E129" s="224" t="s">
        <v>11</v>
      </c>
      <c r="F129" s="233">
        <f>SUM(F8:F128)</f>
        <v>136</v>
      </c>
      <c r="G129" s="225">
        <f>SUM(G8:G128)</f>
        <v>13862461</v>
      </c>
      <c r="H129" s="233">
        <f>SUM(H8:H128)</f>
        <v>0</v>
      </c>
      <c r="I129" s="233">
        <f>SUM(I8:I128)</f>
        <v>114903615</v>
      </c>
      <c r="J129" s="5"/>
    </row>
    <row r="130" spans="1:10" x14ac:dyDescent="0.25">
      <c r="A130" s="236"/>
      <c r="B130" s="224"/>
      <c r="C130" s="230"/>
      <c r="D130" s="225"/>
      <c r="E130" s="224"/>
      <c r="F130" s="233"/>
      <c r="G130" s="225"/>
      <c r="H130" s="233"/>
      <c r="I130" s="233"/>
      <c r="J130" s="5"/>
    </row>
    <row r="131" spans="1:10" x14ac:dyDescent="0.25">
      <c r="A131" s="226"/>
      <c r="B131" s="227"/>
      <c r="C131" s="12"/>
      <c r="D131" s="237"/>
      <c r="E131" s="224"/>
      <c r="F131" s="241"/>
      <c r="G131" s="324" t="s">
        <v>12</v>
      </c>
      <c r="H131" s="324"/>
      <c r="I131" s="240"/>
      <c r="J131" s="228">
        <f>SUM(D8:D128)</f>
        <v>138717890</v>
      </c>
    </row>
    <row r="132" spans="1:10" x14ac:dyDescent="0.25">
      <c r="A132" s="236"/>
      <c r="B132" s="235"/>
      <c r="C132" s="12"/>
      <c r="D132" s="237"/>
      <c r="E132" s="238"/>
      <c r="F132" s="241"/>
      <c r="G132" s="324" t="s">
        <v>13</v>
      </c>
      <c r="H132" s="324"/>
      <c r="I132" s="240"/>
      <c r="J132" s="228">
        <f>SUM(G8:G128)</f>
        <v>13862461</v>
      </c>
    </row>
    <row r="133" spans="1:10" x14ac:dyDescent="0.25">
      <c r="A133" s="229"/>
      <c r="B133" s="238"/>
      <c r="C133" s="12"/>
      <c r="D133" s="237"/>
      <c r="E133" s="238"/>
      <c r="F133" s="241"/>
      <c r="G133" s="324" t="s">
        <v>14</v>
      </c>
      <c r="H133" s="324"/>
      <c r="I133" s="41"/>
      <c r="J133" s="230">
        <f>J131-J132</f>
        <v>124855429</v>
      </c>
    </row>
    <row r="134" spans="1:10" x14ac:dyDescent="0.25">
      <c r="A134" s="236"/>
      <c r="B134" s="231"/>
      <c r="C134" s="12"/>
      <c r="D134" s="232"/>
      <c r="E134" s="238"/>
      <c r="F134" s="241"/>
      <c r="G134" s="324" t="s">
        <v>15</v>
      </c>
      <c r="H134" s="324"/>
      <c r="I134" s="240"/>
      <c r="J134" s="228">
        <f>SUM(H8:H128)</f>
        <v>0</v>
      </c>
    </row>
    <row r="135" spans="1:10" x14ac:dyDescent="0.25">
      <c r="A135" s="236"/>
      <c r="B135" s="231"/>
      <c r="C135" s="12"/>
      <c r="D135" s="232"/>
      <c r="E135" s="238"/>
      <c r="F135" s="241"/>
      <c r="G135" s="324" t="s">
        <v>16</v>
      </c>
      <c r="H135" s="324"/>
      <c r="I135" s="240"/>
      <c r="J135" s="228">
        <f>J133+J134</f>
        <v>124855429</v>
      </c>
    </row>
    <row r="136" spans="1:10" x14ac:dyDescent="0.25">
      <c r="A136" s="236"/>
      <c r="B136" s="231"/>
      <c r="C136" s="12"/>
      <c r="D136" s="232"/>
      <c r="E136" s="238"/>
      <c r="F136" s="241"/>
      <c r="G136" s="324" t="s">
        <v>5</v>
      </c>
      <c r="H136" s="324"/>
      <c r="I136" s="240"/>
      <c r="J136" s="228">
        <f>SUM(I8:I128)</f>
        <v>114903615</v>
      </c>
    </row>
    <row r="137" spans="1:10" x14ac:dyDescent="0.25">
      <c r="A137" s="236"/>
      <c r="B137" s="231"/>
      <c r="C137" s="12"/>
      <c r="D137" s="232"/>
      <c r="E137" s="238"/>
      <c r="F137" s="241"/>
      <c r="G137" s="324" t="s">
        <v>32</v>
      </c>
      <c r="H137" s="324"/>
      <c r="I137" s="241" t="str">
        <f>IF(J137&gt;0,"SALDO",IF(J137&lt;0,"PIUTANG",IF(J137=0,"LUNAS")))</f>
        <v>PIUTANG</v>
      </c>
      <c r="J137" s="228">
        <f>J136-J135</f>
        <v>-9951814</v>
      </c>
    </row>
  </sheetData>
  <mergeCells count="15">
    <mergeCell ref="G137:H137"/>
    <mergeCell ref="G131:H131"/>
    <mergeCell ref="G132:H132"/>
    <mergeCell ref="G133:H133"/>
    <mergeCell ref="G134:H134"/>
    <mergeCell ref="G135:H135"/>
    <mergeCell ref="G136:H136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47" t="s">
        <v>21</v>
      </c>
      <c r="H1" s="347"/>
      <c r="I1" s="347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47" t="s">
        <v>111</v>
      </c>
      <c r="H2" s="347"/>
      <c r="I2" s="347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47" t="s">
        <v>112</v>
      </c>
      <c r="H3" s="347"/>
      <c r="I3" s="347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0"/>
      <c r="I7" s="344"/>
      <c r="J7" s="334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N45" sqref="N4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0"/>
      <c r="I7" s="344"/>
      <c r="J7" s="334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18" t="s">
        <v>22</v>
      </c>
      <c r="G1" s="318"/>
      <c r="H1" s="318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2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0"/>
      <c r="I7" s="344"/>
      <c r="J7" s="334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49" t="s">
        <v>22</v>
      </c>
      <c r="G1" s="349"/>
      <c r="H1" s="349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49" t="s">
        <v>21</v>
      </c>
      <c r="G2" s="349"/>
      <c r="H2" s="349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0"/>
      <c r="B5" s="350"/>
      <c r="C5" s="350"/>
      <c r="D5" s="350"/>
      <c r="E5" s="350"/>
      <c r="F5" s="350"/>
      <c r="G5" s="350"/>
      <c r="H5" s="350"/>
      <c r="I5" s="350"/>
      <c r="J5" s="350"/>
    </row>
    <row r="6" spans="1:13" x14ac:dyDescent="0.25">
      <c r="A6" s="351" t="s">
        <v>2</v>
      </c>
      <c r="B6" s="352" t="s">
        <v>3</v>
      </c>
      <c r="C6" s="352"/>
      <c r="D6" s="352"/>
      <c r="E6" s="352"/>
      <c r="F6" s="352"/>
      <c r="G6" s="352"/>
      <c r="H6" s="353" t="s">
        <v>4</v>
      </c>
      <c r="I6" s="355" t="s">
        <v>5</v>
      </c>
      <c r="J6" s="356" t="s">
        <v>6</v>
      </c>
    </row>
    <row r="7" spans="1:13" x14ac:dyDescent="0.25">
      <c r="A7" s="35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4"/>
      <c r="I7" s="355"/>
      <c r="J7" s="356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48" t="s">
        <v>12</v>
      </c>
      <c r="H89" s="34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48" t="s">
        <v>13</v>
      </c>
      <c r="H90" s="34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48" t="s">
        <v>14</v>
      </c>
      <c r="H91" s="34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48" t="s">
        <v>15</v>
      </c>
      <c r="H92" s="34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48" t="s">
        <v>16</v>
      </c>
      <c r="H93" s="34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48" t="s">
        <v>5</v>
      </c>
      <c r="H94" s="34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48" t="s">
        <v>32</v>
      </c>
      <c r="H95" s="34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18" t="s">
        <v>22</v>
      </c>
      <c r="G1" s="318"/>
      <c r="H1" s="318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18" t="s">
        <v>21</v>
      </c>
      <c r="G2" s="318"/>
      <c r="H2" s="318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6"/>
      <c r="I6" s="344"/>
      <c r="J6" s="334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1"/>
  <sheetViews>
    <sheetView tabSelected="1" zoomScale="90" zoomScaleNormal="90" workbookViewId="0">
      <pane ySplit="4" topLeftCell="A5" activePane="bottomLeft" state="frozen"/>
      <selection pane="bottomLeft" activeCell="B17" sqref="B17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7" t="s">
        <v>49</v>
      </c>
      <c r="B1" s="357"/>
      <c r="C1" s="357"/>
    </row>
    <row r="2" spans="1:5" ht="15" customHeight="1" x14ac:dyDescent="0.25">
      <c r="A2" s="357"/>
      <c r="B2" s="357"/>
      <c r="C2" s="357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43192</v>
      </c>
      <c r="C5" s="284">
        <f>'Taufik ST'!I2</f>
        <v>9951814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43192</v>
      </c>
      <c r="C6" s="284">
        <f>'Indra Fashion'!I2</f>
        <v>3387450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43195</v>
      </c>
      <c r="C7" s="284">
        <f>Atlantis!I2</f>
        <v>2402225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43195</v>
      </c>
      <c r="C8" s="284">
        <f>Bandros!I2</f>
        <v>6124738</v>
      </c>
      <c r="E8" s="292" t="s">
        <v>162</v>
      </c>
    </row>
    <row r="9" spans="1:5" s="269" customFormat="1" ht="18.75" customHeight="1" x14ac:dyDescent="0.25">
      <c r="A9" s="185" t="s">
        <v>52</v>
      </c>
      <c r="B9" s="283" t="s">
        <v>40</v>
      </c>
      <c r="C9" s="284">
        <v>0</v>
      </c>
      <c r="E9" s="292" t="s">
        <v>163</v>
      </c>
    </row>
    <row r="10" spans="1:5" s="269" customFormat="1" ht="18.75" customHeight="1" x14ac:dyDescent="0.25">
      <c r="A10" s="185" t="s">
        <v>53</v>
      </c>
      <c r="B10" s="283">
        <v>43188</v>
      </c>
      <c r="C10" s="284">
        <f>Yanyan!I2</f>
        <v>2647226</v>
      </c>
      <c r="E10" s="292" t="s">
        <v>165</v>
      </c>
    </row>
    <row r="11" spans="1:5" s="269" customFormat="1" ht="18.75" customHeight="1" x14ac:dyDescent="0.25">
      <c r="A11" s="185" t="s">
        <v>152</v>
      </c>
      <c r="B11" s="283">
        <f>Imas!A29</f>
        <v>42667</v>
      </c>
      <c r="C11" s="284">
        <f>Imas!I2</f>
        <v>3266276</v>
      </c>
      <c r="E11" s="292" t="s">
        <v>166</v>
      </c>
    </row>
    <row r="12" spans="1:5" s="269" customFormat="1" ht="18.75" customHeight="1" x14ac:dyDescent="0.25">
      <c r="A12" s="185" t="s">
        <v>153</v>
      </c>
      <c r="B12" s="283">
        <f>Sofya!A60</f>
        <v>42891</v>
      </c>
      <c r="C12" s="284">
        <f>Sofya!I2</f>
        <v>419663</v>
      </c>
      <c r="E12" s="292" t="s">
        <v>166</v>
      </c>
    </row>
    <row r="13" spans="1:5" s="269" customFormat="1" ht="18.75" customHeight="1" x14ac:dyDescent="0.25">
      <c r="A13" s="185" t="s">
        <v>70</v>
      </c>
      <c r="B13" s="283">
        <v>42767</v>
      </c>
      <c r="C13" s="284">
        <f>Jarkasih!J3</f>
        <v>5929850</v>
      </c>
      <c r="E13" s="292" t="s">
        <v>164</v>
      </c>
    </row>
    <row r="14" spans="1:5" s="269" customFormat="1" ht="18.75" customHeight="1" x14ac:dyDescent="0.25">
      <c r="A14" s="185" t="s">
        <v>154</v>
      </c>
      <c r="B14" s="283" t="s">
        <v>40</v>
      </c>
      <c r="C14" s="284">
        <v>0</v>
      </c>
      <c r="E14" s="292" t="s">
        <v>167</v>
      </c>
    </row>
    <row r="15" spans="1:5" s="269" customFormat="1" ht="18.75" customHeight="1" x14ac:dyDescent="0.25">
      <c r="A15" s="185" t="s">
        <v>76</v>
      </c>
      <c r="B15" s="283">
        <f>Bambang!A43</f>
        <v>42876</v>
      </c>
      <c r="C15" s="284">
        <f>Bambang!I2</f>
        <v>258363.5</v>
      </c>
      <c r="E15" s="292" t="s">
        <v>168</v>
      </c>
    </row>
    <row r="16" spans="1:5" s="269" customFormat="1" ht="18.75" customHeight="1" x14ac:dyDescent="0.25">
      <c r="A16" s="185" t="s">
        <v>77</v>
      </c>
      <c r="B16" s="283">
        <v>43195</v>
      </c>
      <c r="C16" s="284">
        <f>'Agus A'!I2</f>
        <v>5574563</v>
      </c>
      <c r="E16" s="292" t="s">
        <v>166</v>
      </c>
    </row>
    <row r="17" spans="1:5" s="269" customFormat="1" ht="18.75" customHeight="1" x14ac:dyDescent="0.25">
      <c r="A17" s="185" t="s">
        <v>89</v>
      </c>
      <c r="B17" s="283" t="s">
        <v>40</v>
      </c>
      <c r="C17" s="284">
        <f>AnipAssunah!I2</f>
        <v>0</v>
      </c>
      <c r="E17" s="292" t="s">
        <v>169</v>
      </c>
    </row>
    <row r="18" spans="1:5" s="269" customFormat="1" ht="18.75" customHeight="1" x14ac:dyDescent="0.25">
      <c r="A18" s="185" t="s">
        <v>175</v>
      </c>
      <c r="B18" s="283" t="s">
        <v>40</v>
      </c>
      <c r="C18" s="284">
        <v>0</v>
      </c>
      <c r="E18" s="291"/>
    </row>
    <row r="19" spans="1:5" s="269" customFormat="1" ht="18.75" customHeight="1" x14ac:dyDescent="0.25">
      <c r="A19" s="29"/>
      <c r="B19" s="29"/>
      <c r="C19" s="232"/>
      <c r="E19" s="291"/>
    </row>
    <row r="20" spans="1:5" s="269" customFormat="1" ht="15" customHeight="1" x14ac:dyDescent="0.25">
      <c r="A20" s="360" t="s">
        <v>11</v>
      </c>
      <c r="B20" s="361"/>
      <c r="C20" s="358">
        <f>SUM(C5:C19)</f>
        <v>39962168.5</v>
      </c>
    </row>
    <row r="21" spans="1:5" s="269" customFormat="1" ht="15" customHeight="1" x14ac:dyDescent="0.25">
      <c r="A21" s="362"/>
      <c r="B21" s="363"/>
      <c r="C21" s="359"/>
    </row>
  </sheetData>
  <mergeCells count="3">
    <mergeCell ref="A1:C2"/>
    <mergeCell ref="C20:C21"/>
    <mergeCell ref="A20:B2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18" t="s">
        <v>22</v>
      </c>
      <c r="G1" s="318"/>
      <c r="H1" s="318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18" t="s">
        <v>21</v>
      </c>
      <c r="G2" s="318"/>
      <c r="H2" s="318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21" t="s">
        <v>4</v>
      </c>
      <c r="I5" s="364" t="s">
        <v>5</v>
      </c>
      <c r="J5" s="323" t="s">
        <v>6</v>
      </c>
      <c r="L5" s="37"/>
      <c r="M5" s="37"/>
      <c r="N5" s="37"/>
      <c r="O5" s="37"/>
      <c r="P5" s="37"/>
      <c r="Q5" s="37"/>
    </row>
    <row r="6" spans="1:17" x14ac:dyDescent="0.25">
      <c r="A6" s="32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1"/>
      <c r="I6" s="364"/>
      <c r="J6" s="323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-34807202</v>
      </c>
      <c r="J2" s="20"/>
    </row>
    <row r="4" spans="1:10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0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0" x14ac:dyDescent="0.25">
      <c r="A6" s="339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6"/>
      <c r="I6" s="344"/>
      <c r="J6" s="334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5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66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5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66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5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66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5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66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5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66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5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66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5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66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5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66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5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66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5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66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18" t="s">
        <v>21</v>
      </c>
      <c r="G2" s="318"/>
      <c r="H2" s="318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239"/>
    </row>
    <row r="6" spans="1:12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L6" s="239"/>
    </row>
    <row r="7" spans="1:12" x14ac:dyDescent="0.25">
      <c r="A7" s="339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6"/>
      <c r="I7" s="344"/>
      <c r="J7" s="334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1"/>
      <c r="I7" s="364"/>
      <c r="J7" s="323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84"/>
  <sheetViews>
    <sheetView workbookViewId="0">
      <pane ySplit="7" topLeftCell="A61" activePane="bottomLeft" state="frozen"/>
      <selection pane="bottomLeft" activeCell="D75" sqref="D7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18" t="s">
        <v>22</v>
      </c>
      <c r="G1" s="318"/>
      <c r="H1" s="318"/>
      <c r="I1" s="42" t="s">
        <v>20</v>
      </c>
      <c r="J1" s="20"/>
      <c r="L1" s="279">
        <f>SUM(D63:D69)</f>
        <v>4057902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J84*-1</f>
        <v>3387450</v>
      </c>
      <c r="J2" s="20"/>
      <c r="L2" s="279">
        <f>SUM(G63:G69)</f>
        <v>114363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3943539</v>
      </c>
      <c r="M3" s="219"/>
      <c r="N3" s="219">
        <f>I2-L3</f>
        <v>-556089</v>
      </c>
      <c r="O3" s="219"/>
      <c r="P3" s="219"/>
      <c r="Q3" s="219"/>
      <c r="R3" s="219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6" t="s">
        <v>4</v>
      </c>
      <c r="I6" s="322" t="s">
        <v>5</v>
      </c>
      <c r="J6" s="323" t="s">
        <v>6</v>
      </c>
    </row>
    <row r="7" spans="1:18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2"/>
      <c r="J7" s="323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2">
        <v>43192</v>
      </c>
      <c r="B70" s="235">
        <v>180158909</v>
      </c>
      <c r="C70" s="241">
        <v>7</v>
      </c>
      <c r="D70" s="237">
        <v>768425</v>
      </c>
      <c r="E70" s="238">
        <v>180041620</v>
      </c>
      <c r="F70" s="241">
        <v>1</v>
      </c>
      <c r="G70" s="237">
        <v>86363</v>
      </c>
      <c r="H70" s="240"/>
      <c r="I70" s="240"/>
      <c r="J70" s="23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2">
        <v>43192</v>
      </c>
      <c r="B71" s="235">
        <v>180158917</v>
      </c>
      <c r="C71" s="241">
        <v>1</v>
      </c>
      <c r="D71" s="237">
        <v>109288</v>
      </c>
      <c r="E71" s="238"/>
      <c r="F71" s="241"/>
      <c r="G71" s="237"/>
      <c r="H71" s="240"/>
      <c r="I71" s="240"/>
      <c r="J71" s="23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2">
        <v>43193</v>
      </c>
      <c r="B72" s="235">
        <v>180159028</v>
      </c>
      <c r="C72" s="241">
        <v>9</v>
      </c>
      <c r="D72" s="237">
        <v>1344963</v>
      </c>
      <c r="E72" s="238">
        <v>180041647</v>
      </c>
      <c r="F72" s="241">
        <v>1</v>
      </c>
      <c r="G72" s="237">
        <v>109288</v>
      </c>
      <c r="H72" s="240"/>
      <c r="I72" s="240"/>
      <c r="J72" s="23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2">
        <v>43194</v>
      </c>
      <c r="B73" s="235">
        <v>180159147</v>
      </c>
      <c r="C73" s="241">
        <v>11</v>
      </c>
      <c r="D73" s="237">
        <v>930475</v>
      </c>
      <c r="E73" s="238"/>
      <c r="F73" s="241"/>
      <c r="G73" s="237"/>
      <c r="H73" s="240"/>
      <c r="I73" s="240"/>
      <c r="J73" s="23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2">
        <v>43195</v>
      </c>
      <c r="B74" s="235">
        <v>180159266</v>
      </c>
      <c r="C74" s="241">
        <v>4</v>
      </c>
      <c r="D74" s="237">
        <v>432950</v>
      </c>
      <c r="E74" s="238"/>
      <c r="F74" s="241"/>
      <c r="G74" s="237"/>
      <c r="H74" s="240"/>
      <c r="I74" s="240"/>
      <c r="J74" s="237"/>
      <c r="K74" s="219"/>
      <c r="L74" s="219"/>
      <c r="M74" s="219"/>
      <c r="N74" s="219"/>
      <c r="O74" s="219"/>
      <c r="P74" s="219"/>
      <c r="Q74" s="219"/>
      <c r="R74" s="219"/>
    </row>
    <row r="75" spans="1:18" x14ac:dyDescent="0.25">
      <c r="A75" s="162"/>
      <c r="B75" s="3"/>
      <c r="C75" s="40"/>
      <c r="D75" s="6"/>
      <c r="E75" s="7"/>
      <c r="F75" s="40"/>
      <c r="G75" s="6"/>
      <c r="H75" s="39"/>
      <c r="I75" s="39"/>
      <c r="J75" s="6"/>
    </row>
    <row r="76" spans="1:18" x14ac:dyDescent="0.25">
      <c r="A76" s="162"/>
      <c r="B76" s="8" t="s">
        <v>11</v>
      </c>
      <c r="C76" s="77">
        <f>SUM(C8:C75)</f>
        <v>465</v>
      </c>
      <c r="D76" s="9">
        <f>SUM(D8:D75)</f>
        <v>50455230</v>
      </c>
      <c r="E76" s="8" t="s">
        <v>11</v>
      </c>
      <c r="F76" s="77">
        <f>SUM(F8:F75)</f>
        <v>43</v>
      </c>
      <c r="G76" s="5">
        <f>SUM(G8:G75)</f>
        <v>13877630</v>
      </c>
      <c r="H76" s="40">
        <f>SUM(H8:H75)</f>
        <v>0</v>
      </c>
      <c r="I76" s="40">
        <f>SUM(I8:I75)</f>
        <v>33190150</v>
      </c>
      <c r="J76" s="5"/>
    </row>
    <row r="77" spans="1:18" x14ac:dyDescent="0.25">
      <c r="A77" s="162"/>
      <c r="B77" s="8"/>
      <c r="C77" s="77"/>
      <c r="D77" s="9"/>
      <c r="E77" s="8"/>
      <c r="F77" s="77"/>
      <c r="G77" s="5"/>
      <c r="H77" s="40"/>
      <c r="I77" s="40"/>
      <c r="J77" s="5"/>
    </row>
    <row r="78" spans="1:18" x14ac:dyDescent="0.25">
      <c r="A78" s="163"/>
      <c r="B78" s="11"/>
      <c r="C78" s="40"/>
      <c r="D78" s="6"/>
      <c r="E78" s="8"/>
      <c r="F78" s="40"/>
      <c r="G78" s="324" t="s">
        <v>12</v>
      </c>
      <c r="H78" s="324"/>
      <c r="I78" s="39"/>
      <c r="J78" s="13">
        <f>SUM(D8:D75)</f>
        <v>50455230</v>
      </c>
    </row>
    <row r="79" spans="1:18" x14ac:dyDescent="0.25">
      <c r="A79" s="162"/>
      <c r="B79" s="3"/>
      <c r="C79" s="40"/>
      <c r="D79" s="6"/>
      <c r="E79" s="7"/>
      <c r="F79" s="40"/>
      <c r="G79" s="324" t="s">
        <v>13</v>
      </c>
      <c r="H79" s="324"/>
      <c r="I79" s="39"/>
      <c r="J79" s="13">
        <f>SUM(G8:G75)</f>
        <v>13877630</v>
      </c>
    </row>
    <row r="80" spans="1:18" x14ac:dyDescent="0.25">
      <c r="A80" s="164"/>
      <c r="B80" s="7"/>
      <c r="C80" s="40"/>
      <c r="D80" s="6"/>
      <c r="E80" s="7"/>
      <c r="F80" s="40"/>
      <c r="G80" s="324" t="s">
        <v>14</v>
      </c>
      <c r="H80" s="324"/>
      <c r="I80" s="41"/>
      <c r="J80" s="15">
        <f>J78-J79</f>
        <v>36577600</v>
      </c>
    </row>
    <row r="81" spans="1:10" x14ac:dyDescent="0.25">
      <c r="A81" s="162"/>
      <c r="B81" s="16"/>
      <c r="C81" s="40"/>
      <c r="D81" s="17"/>
      <c r="E81" s="7"/>
      <c r="F81" s="40"/>
      <c r="G81" s="324" t="s">
        <v>15</v>
      </c>
      <c r="H81" s="324"/>
      <c r="I81" s="39"/>
      <c r="J81" s="13">
        <f>SUM(H8:H75)</f>
        <v>0</v>
      </c>
    </row>
    <row r="82" spans="1:10" x14ac:dyDescent="0.25">
      <c r="A82" s="162"/>
      <c r="B82" s="16"/>
      <c r="C82" s="40"/>
      <c r="D82" s="17"/>
      <c r="E82" s="7"/>
      <c r="F82" s="40"/>
      <c r="G82" s="324" t="s">
        <v>16</v>
      </c>
      <c r="H82" s="324"/>
      <c r="I82" s="39"/>
      <c r="J82" s="13">
        <f>J80+J81</f>
        <v>36577600</v>
      </c>
    </row>
    <row r="83" spans="1:10" x14ac:dyDescent="0.25">
      <c r="A83" s="162"/>
      <c r="B83" s="16"/>
      <c r="C83" s="40"/>
      <c r="D83" s="17"/>
      <c r="E83" s="7"/>
      <c r="F83" s="40"/>
      <c r="G83" s="324" t="s">
        <v>5</v>
      </c>
      <c r="H83" s="324"/>
      <c r="I83" s="39"/>
      <c r="J83" s="13">
        <f>SUM(I8:I75)</f>
        <v>33190150</v>
      </c>
    </row>
    <row r="84" spans="1:10" x14ac:dyDescent="0.25">
      <c r="A84" s="162"/>
      <c r="B84" s="16"/>
      <c r="C84" s="40"/>
      <c r="D84" s="17"/>
      <c r="E84" s="7"/>
      <c r="F84" s="40"/>
      <c r="G84" s="324" t="s">
        <v>32</v>
      </c>
      <c r="H84" s="324"/>
      <c r="I84" s="40" t="str">
        <f>IF(J84&gt;0,"SALDO",IF(J84&lt;0,"PIUTANG",IF(J84=0,"LUNAS")))</f>
        <v>PIUTANG</v>
      </c>
      <c r="J84" s="13">
        <f>J83-J82</f>
        <v>-3387450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83:H83"/>
    <mergeCell ref="G84:H84"/>
    <mergeCell ref="G78:H78"/>
    <mergeCell ref="G79:H79"/>
    <mergeCell ref="G80:H80"/>
    <mergeCell ref="G81:H81"/>
    <mergeCell ref="G82:H82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18" t="s">
        <v>22</v>
      </c>
      <c r="G1" s="318"/>
      <c r="H1" s="318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19" t="s">
        <v>63</v>
      </c>
      <c r="B5" s="319"/>
      <c r="C5" s="319"/>
      <c r="D5" s="319"/>
      <c r="E5" s="319"/>
      <c r="F5" s="319"/>
      <c r="G5" s="319"/>
      <c r="H5" s="319"/>
      <c r="I5" s="319"/>
      <c r="J5" s="319"/>
    </row>
    <row r="6" spans="1:19" x14ac:dyDescent="0.25">
      <c r="A6" s="325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22" t="s">
        <v>5</v>
      </c>
      <c r="J6" s="323" t="s">
        <v>6</v>
      </c>
    </row>
    <row r="7" spans="1:19" x14ac:dyDescent="0.25">
      <c r="A7" s="325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1"/>
      <c r="I7" s="322"/>
      <c r="J7" s="323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18" t="s">
        <v>21</v>
      </c>
      <c r="G2" s="318"/>
      <c r="H2" s="318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0"/>
      <c r="I7" s="344"/>
      <c r="J7" s="334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18" t="s">
        <v>127</v>
      </c>
      <c r="G2" s="318"/>
      <c r="H2" s="318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18"/>
      <c r="N5" s="18"/>
      <c r="O5" s="37"/>
    </row>
    <row r="6" spans="1:15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67" t="s">
        <v>4</v>
      </c>
      <c r="I6" s="369" t="s">
        <v>5</v>
      </c>
      <c r="J6" s="370" t="s">
        <v>6</v>
      </c>
      <c r="L6" s="18"/>
      <c r="N6" s="18"/>
      <c r="O6" s="37"/>
    </row>
    <row r="7" spans="1:15" x14ac:dyDescent="0.25">
      <c r="A7" s="320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68"/>
      <c r="I7" s="369"/>
      <c r="J7" s="370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18" t="s">
        <v>22</v>
      </c>
      <c r="G1" s="318"/>
      <c r="H1" s="318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0"/>
      <c r="I7" s="344"/>
      <c r="J7" s="334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18" t="s">
        <v>22</v>
      </c>
      <c r="G1" s="318"/>
      <c r="H1" s="318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18" t="s">
        <v>21</v>
      </c>
      <c r="G2" s="318"/>
      <c r="H2" s="318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0"/>
      <c r="I7" s="344"/>
      <c r="J7" s="334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4" t="s">
        <v>12</v>
      </c>
      <c r="H35" s="324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4" t="s">
        <v>13</v>
      </c>
      <c r="H36" s="324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4" t="s">
        <v>14</v>
      </c>
      <c r="H37" s="324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4" t="s">
        <v>15</v>
      </c>
      <c r="H38" s="324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4" t="s">
        <v>16</v>
      </c>
      <c r="H39" s="324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4" t="s">
        <v>5</v>
      </c>
      <c r="H40" s="324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4" t="s">
        <v>32</v>
      </c>
      <c r="H41" s="324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18" t="s">
        <v>22</v>
      </c>
      <c r="G1" s="318"/>
      <c r="H1" s="318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18" t="s">
        <v>21</v>
      </c>
      <c r="G2" s="318"/>
      <c r="H2" s="318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7" x14ac:dyDescent="0.25">
      <c r="A7" s="339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0"/>
      <c r="I7" s="344"/>
      <c r="J7" s="334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18" t="s">
        <v>21</v>
      </c>
      <c r="G2" s="318"/>
      <c r="H2" s="318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0"/>
      <c r="I7" s="344"/>
      <c r="J7" s="334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18" t="s">
        <v>22</v>
      </c>
      <c r="G1" s="318"/>
      <c r="H1" s="318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18" t="s">
        <v>21</v>
      </c>
      <c r="G2" s="318"/>
      <c r="H2" s="318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0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0" x14ac:dyDescent="0.25">
      <c r="A7" s="339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0"/>
      <c r="I7" s="344"/>
      <c r="J7" s="334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18" t="s">
        <v>22</v>
      </c>
      <c r="G1" s="318"/>
      <c r="H1" s="318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6" x14ac:dyDescent="0.25">
      <c r="A7" s="339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0"/>
      <c r="I7" s="344"/>
      <c r="J7" s="334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374"/>
  <sheetViews>
    <sheetView workbookViewId="0">
      <pane ySplit="7" topLeftCell="A354" activePane="bottomLeft" state="frozen"/>
      <selection pane="bottomLeft" activeCell="L3" sqref="L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SUM(D358:D361)</f>
        <v>8419601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J374*-1</f>
        <v>6124738</v>
      </c>
      <c r="J2" s="218"/>
      <c r="L2" s="219">
        <f>SUM(G358:G361)</f>
        <v>2294863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6124738</v>
      </c>
      <c r="M3" s="219">
        <f>M1-M2</f>
        <v>0</v>
      </c>
    </row>
    <row r="4" spans="1:18" x14ac:dyDescent="0.25">
      <c r="L4" s="234"/>
    </row>
    <row r="5" spans="1:18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</row>
    <row r="6" spans="1:18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9" t="s">
        <v>4</v>
      </c>
      <c r="I6" s="331" t="s">
        <v>5</v>
      </c>
      <c r="J6" s="333" t="s">
        <v>6</v>
      </c>
    </row>
    <row r="7" spans="1:18" x14ac:dyDescent="0.25">
      <c r="A7" s="320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0"/>
      <c r="I7" s="332"/>
      <c r="J7" s="334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98">
        <v>43195</v>
      </c>
      <c r="B358" s="99">
        <v>180159197</v>
      </c>
      <c r="C358" s="100">
        <v>28</v>
      </c>
      <c r="D358" s="34">
        <v>3148075</v>
      </c>
      <c r="E358" s="101">
        <v>180041700</v>
      </c>
      <c r="F358" s="100">
        <v>19</v>
      </c>
      <c r="G358" s="34">
        <v>2294863</v>
      </c>
      <c r="H358" s="102"/>
      <c r="I358" s="102"/>
      <c r="J358" s="34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98">
        <v>43195</v>
      </c>
      <c r="B359" s="99">
        <v>180159207</v>
      </c>
      <c r="C359" s="100">
        <v>18</v>
      </c>
      <c r="D359" s="34">
        <v>2189513</v>
      </c>
      <c r="E359" s="101"/>
      <c r="F359" s="100"/>
      <c r="G359" s="34"/>
      <c r="H359" s="102"/>
      <c r="I359" s="102"/>
      <c r="J359" s="34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98">
        <v>43195</v>
      </c>
      <c r="B360" s="99">
        <v>180159242</v>
      </c>
      <c r="C360" s="100">
        <v>24</v>
      </c>
      <c r="D360" s="34">
        <v>2708738</v>
      </c>
      <c r="E360" s="101"/>
      <c r="F360" s="100"/>
      <c r="G360" s="34"/>
      <c r="H360" s="102"/>
      <c r="I360" s="102"/>
      <c r="J360" s="34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98">
        <v>43195</v>
      </c>
      <c r="B361" s="99">
        <v>180159276</v>
      </c>
      <c r="C361" s="100">
        <v>4</v>
      </c>
      <c r="D361" s="34">
        <v>373275</v>
      </c>
      <c r="E361" s="101"/>
      <c r="F361" s="100"/>
      <c r="G361" s="34"/>
      <c r="H361" s="102"/>
      <c r="I361" s="102"/>
      <c r="J361" s="34"/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98"/>
      <c r="B362" s="99"/>
      <c r="C362" s="100"/>
      <c r="D362" s="34"/>
      <c r="E362" s="101"/>
      <c r="F362" s="100"/>
      <c r="G362" s="34"/>
      <c r="H362" s="102"/>
      <c r="I362" s="102"/>
      <c r="J362" s="34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98"/>
      <c r="B363" s="99"/>
      <c r="C363" s="100"/>
      <c r="D363" s="34"/>
      <c r="E363" s="101"/>
      <c r="F363" s="100"/>
      <c r="G363" s="34"/>
      <c r="H363" s="102"/>
      <c r="I363" s="102"/>
      <c r="J363" s="34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98"/>
      <c r="B364" s="99"/>
      <c r="C364" s="100"/>
      <c r="D364" s="34"/>
      <c r="E364" s="101"/>
      <c r="F364" s="100"/>
      <c r="G364" s="34"/>
      <c r="H364" s="102"/>
      <c r="I364" s="102"/>
      <c r="J364" s="34"/>
      <c r="K364" s="138"/>
      <c r="L364" s="138"/>
      <c r="M364" s="138"/>
      <c r="N364" s="138"/>
      <c r="O364" s="138"/>
      <c r="P364" s="138"/>
      <c r="Q364" s="138"/>
      <c r="R364" s="138"/>
    </row>
    <row r="365" spans="1:18" x14ac:dyDescent="0.25">
      <c r="A365" s="236"/>
      <c r="B365" s="235"/>
      <c r="C365" s="241"/>
      <c r="D365" s="237"/>
      <c r="E365" s="238"/>
      <c r="F365" s="241"/>
      <c r="G365" s="237"/>
      <c r="H365" s="240"/>
      <c r="I365" s="240"/>
      <c r="J365" s="237"/>
    </row>
    <row r="366" spans="1:18" s="218" customFormat="1" x14ac:dyDescent="0.25">
      <c r="A366" s="227"/>
      <c r="B366" s="224" t="s">
        <v>11</v>
      </c>
      <c r="C366" s="233">
        <f>SUM(C8:C365)</f>
        <v>3693</v>
      </c>
      <c r="D366" s="225">
        <f>SUM(D8:D365)</f>
        <v>407407087</v>
      </c>
      <c r="E366" s="224" t="s">
        <v>11</v>
      </c>
      <c r="F366" s="233">
        <f>SUM(F8:F365)</f>
        <v>329</v>
      </c>
      <c r="G366" s="225">
        <f>SUM(G8:G365)</f>
        <v>36707399</v>
      </c>
      <c r="H366" s="233">
        <f>SUM(H8:H365)</f>
        <v>0</v>
      </c>
      <c r="I366" s="233">
        <f>SUM(I8:I365)</f>
        <v>364574950</v>
      </c>
      <c r="J366" s="225"/>
      <c r="K366" s="220"/>
      <c r="L366" s="220"/>
      <c r="M366" s="220"/>
      <c r="N366" s="220"/>
      <c r="O366" s="220"/>
      <c r="P366" s="220"/>
      <c r="Q366" s="220"/>
      <c r="R366" s="220"/>
    </row>
    <row r="367" spans="1:18" s="218" customFormat="1" x14ac:dyDescent="0.25">
      <c r="A367" s="227"/>
      <c r="B367" s="224"/>
      <c r="C367" s="233"/>
      <c r="D367" s="225"/>
      <c r="E367" s="224"/>
      <c r="F367" s="233"/>
      <c r="G367" s="225"/>
      <c r="H367" s="233"/>
      <c r="I367" s="233"/>
      <c r="J367" s="225"/>
      <c r="K367" s="220"/>
      <c r="M367" s="220"/>
      <c r="N367" s="220"/>
      <c r="O367" s="220"/>
      <c r="P367" s="220"/>
      <c r="Q367" s="220"/>
      <c r="R367" s="220"/>
    </row>
    <row r="368" spans="1:18" x14ac:dyDescent="0.25">
      <c r="A368" s="226"/>
      <c r="B368" s="227"/>
      <c r="C368" s="241"/>
      <c r="D368" s="237"/>
      <c r="E368" s="224"/>
      <c r="F368" s="241"/>
      <c r="G368" s="327" t="s">
        <v>12</v>
      </c>
      <c r="H368" s="328"/>
      <c r="I368" s="237"/>
      <c r="J368" s="228">
        <f>SUM(D8:D365)</f>
        <v>407407087</v>
      </c>
      <c r="P368" s="220"/>
      <c r="Q368" s="220"/>
      <c r="R368" s="234"/>
    </row>
    <row r="369" spans="1:18" x14ac:dyDescent="0.25">
      <c r="A369" s="236"/>
      <c r="B369" s="235"/>
      <c r="C369" s="241"/>
      <c r="D369" s="237"/>
      <c r="E369" s="238"/>
      <c r="F369" s="241"/>
      <c r="G369" s="327" t="s">
        <v>13</v>
      </c>
      <c r="H369" s="328"/>
      <c r="I369" s="238"/>
      <c r="J369" s="228">
        <f>SUM(G8:G365)</f>
        <v>36707399</v>
      </c>
      <c r="R369" s="234"/>
    </row>
    <row r="370" spans="1:18" x14ac:dyDescent="0.25">
      <c r="A370" s="229"/>
      <c r="B370" s="238"/>
      <c r="C370" s="241"/>
      <c r="D370" s="237"/>
      <c r="E370" s="238"/>
      <c r="F370" s="241"/>
      <c r="G370" s="327" t="s">
        <v>14</v>
      </c>
      <c r="H370" s="328"/>
      <c r="I370" s="230"/>
      <c r="J370" s="230">
        <f>J368-J369</f>
        <v>370699688</v>
      </c>
      <c r="L370" s="220"/>
      <c r="R370" s="234"/>
    </row>
    <row r="371" spans="1:18" x14ac:dyDescent="0.25">
      <c r="A371" s="236"/>
      <c r="B371" s="231"/>
      <c r="C371" s="241"/>
      <c r="D371" s="232"/>
      <c r="E371" s="238"/>
      <c r="F371" s="241"/>
      <c r="G371" s="327" t="s">
        <v>15</v>
      </c>
      <c r="H371" s="328"/>
      <c r="I371" s="238"/>
      <c r="J371" s="228">
        <f>SUM(H8:H365)</f>
        <v>0</v>
      </c>
      <c r="R371" s="234"/>
    </row>
    <row r="372" spans="1:18" x14ac:dyDescent="0.25">
      <c r="A372" s="236"/>
      <c r="B372" s="231"/>
      <c r="C372" s="241"/>
      <c r="D372" s="232"/>
      <c r="E372" s="238"/>
      <c r="F372" s="241"/>
      <c r="G372" s="327" t="s">
        <v>16</v>
      </c>
      <c r="H372" s="328"/>
      <c r="I372" s="238"/>
      <c r="J372" s="228">
        <f>J370+J371</f>
        <v>370699688</v>
      </c>
      <c r="R372" s="234"/>
    </row>
    <row r="373" spans="1:18" x14ac:dyDescent="0.25">
      <c r="A373" s="236"/>
      <c r="B373" s="231"/>
      <c r="C373" s="241"/>
      <c r="D373" s="232"/>
      <c r="E373" s="238"/>
      <c r="F373" s="241"/>
      <c r="G373" s="327" t="s">
        <v>5</v>
      </c>
      <c r="H373" s="328"/>
      <c r="I373" s="238"/>
      <c r="J373" s="228">
        <f>SUM(I8:I365)</f>
        <v>364574950</v>
      </c>
      <c r="R373" s="234"/>
    </row>
    <row r="374" spans="1:18" x14ac:dyDescent="0.25">
      <c r="A374" s="236"/>
      <c r="B374" s="231"/>
      <c r="C374" s="241"/>
      <c r="D374" s="232"/>
      <c r="E374" s="238"/>
      <c r="F374" s="241"/>
      <c r="G374" s="327" t="s">
        <v>32</v>
      </c>
      <c r="H374" s="328"/>
      <c r="I374" s="235" t="str">
        <f>IF(J374&gt;0,"SALDO",IF(J374&lt;0,"PIUTANG",IF(J374=0,"LUNAS")))</f>
        <v>PIUTANG</v>
      </c>
      <c r="J374" s="228">
        <f>J373-J372</f>
        <v>-6124738</v>
      </c>
      <c r="R374" s="234"/>
    </row>
  </sheetData>
  <mergeCells count="13">
    <mergeCell ref="A5:J5"/>
    <mergeCell ref="A6:A7"/>
    <mergeCell ref="B6:G6"/>
    <mergeCell ref="H6:H7"/>
    <mergeCell ref="I6:I7"/>
    <mergeCell ref="J6:J7"/>
    <mergeCell ref="G374:H374"/>
    <mergeCell ref="G368:H368"/>
    <mergeCell ref="G369:H369"/>
    <mergeCell ref="G370:H370"/>
    <mergeCell ref="G371:H371"/>
    <mergeCell ref="G372:H372"/>
    <mergeCell ref="G373:H373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18" t="s">
        <v>22</v>
      </c>
      <c r="G1" s="318"/>
      <c r="H1" s="318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18" t="s">
        <v>21</v>
      </c>
      <c r="G2" s="318"/>
      <c r="H2" s="318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74"/>
      <c r="M5" s="18"/>
      <c r="O5" s="18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  <c r="L6" s="174"/>
    </row>
    <row r="7" spans="1:15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44"/>
      <c r="J7" s="334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18" t="s">
        <v>22</v>
      </c>
      <c r="G1" s="318"/>
      <c r="H1" s="318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18" t="s">
        <v>21</v>
      </c>
      <c r="G2" s="318"/>
      <c r="H2" s="318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1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1" x14ac:dyDescent="0.25">
      <c r="A7" s="339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18" t="s">
        <v>22</v>
      </c>
      <c r="G1" s="318"/>
      <c r="H1" s="318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18" t="s">
        <v>21</v>
      </c>
      <c r="G2" s="318"/>
      <c r="H2" s="318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0" t="s">
        <v>2</v>
      </c>
      <c r="B6" s="321" t="s">
        <v>3</v>
      </c>
      <c r="C6" s="321"/>
      <c r="D6" s="321"/>
      <c r="E6" s="321"/>
      <c r="F6" s="321"/>
      <c r="G6" s="321"/>
      <c r="H6" s="321" t="s">
        <v>4</v>
      </c>
      <c r="I6" s="364" t="s">
        <v>5</v>
      </c>
      <c r="J6" s="323" t="s">
        <v>6</v>
      </c>
      <c r="L6" s="219"/>
      <c r="M6" s="219"/>
      <c r="N6" s="219"/>
      <c r="O6" s="219"/>
      <c r="P6" s="219"/>
      <c r="Q6" s="219"/>
    </row>
    <row r="7" spans="1:17" x14ac:dyDescent="0.25">
      <c r="A7" s="320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1"/>
      <c r="I7" s="364"/>
      <c r="J7" s="323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4" t="s">
        <v>12</v>
      </c>
      <c r="H32" s="324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4" t="s">
        <v>13</v>
      </c>
      <c r="H33" s="324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4" t="s">
        <v>14</v>
      </c>
      <c r="H34" s="324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4" t="s">
        <v>15</v>
      </c>
      <c r="H35" s="324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4" t="s">
        <v>16</v>
      </c>
      <c r="H36" s="324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4" t="s">
        <v>5</v>
      </c>
      <c r="H37" s="324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4" t="s">
        <v>32</v>
      </c>
      <c r="H38" s="324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J72*-1</f>
        <v>0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18" t="s">
        <v>22</v>
      </c>
      <c r="G1" s="318"/>
      <c r="H1" s="318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J40*-1</f>
        <v>0</v>
      </c>
      <c r="J2" s="20"/>
    </row>
    <row r="4" spans="1:15" ht="19.5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7"/>
    </row>
    <row r="5" spans="1:15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45" t="s">
        <v>4</v>
      </c>
      <c r="I5" s="343" t="s">
        <v>5</v>
      </c>
      <c r="J5" s="333" t="s">
        <v>6</v>
      </c>
    </row>
    <row r="6" spans="1:15" x14ac:dyDescent="0.25">
      <c r="A6" s="33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6"/>
      <c r="I6" s="344"/>
      <c r="J6" s="334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18" t="s">
        <v>22</v>
      </c>
      <c r="G1" s="318"/>
      <c r="H1" s="318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18" t="s">
        <v>21</v>
      </c>
      <c r="G2" s="318"/>
      <c r="H2" s="318"/>
      <c r="I2" s="21">
        <f>J71*-1</f>
        <v>12110891</v>
      </c>
    </row>
    <row r="4" spans="1:10" ht="19.5" x14ac:dyDescent="0.25">
      <c r="A4" s="319"/>
      <c r="B4" s="319"/>
      <c r="C4" s="319"/>
      <c r="D4" s="319"/>
      <c r="E4" s="319"/>
      <c r="F4" s="319"/>
      <c r="G4" s="319"/>
      <c r="H4" s="319"/>
      <c r="I4" s="319"/>
      <c r="J4" s="319"/>
    </row>
    <row r="5" spans="1:10" x14ac:dyDescent="0.25">
      <c r="A5" s="320" t="s">
        <v>2</v>
      </c>
      <c r="B5" s="321" t="s">
        <v>3</v>
      </c>
      <c r="C5" s="321"/>
      <c r="D5" s="321"/>
      <c r="E5" s="321"/>
      <c r="F5" s="321"/>
      <c r="G5" s="321"/>
      <c r="H5" s="372" t="s">
        <v>4</v>
      </c>
      <c r="I5" s="369" t="s">
        <v>5</v>
      </c>
      <c r="J5" s="370" t="s">
        <v>6</v>
      </c>
    </row>
    <row r="6" spans="1:10" x14ac:dyDescent="0.25">
      <c r="A6" s="320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3"/>
      <c r="I6" s="369"/>
      <c r="J6" s="370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297"/>
  <sheetViews>
    <sheetView workbookViewId="0">
      <pane ySplit="6" topLeftCell="A269" activePane="bottomLeft" state="frozen"/>
      <selection pane="bottomLeft" activeCell="G276" sqref="G27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18" t="s">
        <v>22</v>
      </c>
      <c r="G1" s="318"/>
      <c r="H1" s="318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18" t="s">
        <v>21</v>
      </c>
      <c r="G2" s="318"/>
      <c r="H2" s="318"/>
      <c r="I2" s="220">
        <f>J296*-1</f>
        <v>2402225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5"/>
      <c r="B4" s="336"/>
      <c r="C4" s="336"/>
      <c r="D4" s="336"/>
      <c r="E4" s="336"/>
      <c r="F4" s="336"/>
      <c r="G4" s="336"/>
      <c r="H4" s="336"/>
      <c r="I4" s="336"/>
      <c r="J4" s="337"/>
    </row>
    <row r="5" spans="1:16" x14ac:dyDescent="0.25">
      <c r="A5" s="338" t="s">
        <v>2</v>
      </c>
      <c r="B5" s="340" t="s">
        <v>3</v>
      </c>
      <c r="C5" s="341"/>
      <c r="D5" s="341"/>
      <c r="E5" s="341"/>
      <c r="F5" s="341"/>
      <c r="G5" s="342"/>
      <c r="H5" s="329" t="s">
        <v>4</v>
      </c>
      <c r="I5" s="343" t="s">
        <v>5</v>
      </c>
      <c r="J5" s="333" t="s">
        <v>6</v>
      </c>
    </row>
    <row r="6" spans="1:16" x14ac:dyDescent="0.25">
      <c r="A6" s="339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0"/>
      <c r="I6" s="344"/>
      <c r="J6" s="334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36">
        <v>43195</v>
      </c>
      <c r="B275" s="235">
        <v>180159196</v>
      </c>
      <c r="C275" s="241">
        <v>11</v>
      </c>
      <c r="D275" s="34">
        <v>921375</v>
      </c>
      <c r="E275" s="238">
        <v>180041681</v>
      </c>
      <c r="F275" s="241">
        <v>6</v>
      </c>
      <c r="G275" s="237">
        <v>649075</v>
      </c>
      <c r="H275" s="238"/>
      <c r="I275" s="240"/>
      <c r="J275" s="237"/>
      <c r="K275" s="234"/>
      <c r="L275" s="234"/>
      <c r="M275" s="234"/>
      <c r="N275" s="234"/>
      <c r="O275" s="234"/>
      <c r="P275" s="234"/>
    </row>
    <row r="276" spans="1:16" x14ac:dyDescent="0.25">
      <c r="A276" s="236">
        <v>43195</v>
      </c>
      <c r="B276" s="235">
        <v>180159211</v>
      </c>
      <c r="C276" s="241">
        <v>7</v>
      </c>
      <c r="D276" s="34">
        <v>728000</v>
      </c>
      <c r="E276" s="238"/>
      <c r="F276" s="241"/>
      <c r="G276" s="237"/>
      <c r="H276" s="238"/>
      <c r="I276" s="240"/>
      <c r="J276" s="237"/>
      <c r="K276" s="234"/>
      <c r="L276" s="234"/>
      <c r="M276" s="234"/>
      <c r="N276" s="234"/>
      <c r="O276" s="234"/>
      <c r="P276" s="234"/>
    </row>
    <row r="277" spans="1:16" x14ac:dyDescent="0.25">
      <c r="A277" s="236">
        <v>43195</v>
      </c>
      <c r="B277" s="235">
        <v>180159257</v>
      </c>
      <c r="C277" s="241">
        <v>3</v>
      </c>
      <c r="D277" s="34">
        <v>265825</v>
      </c>
      <c r="E277" s="238"/>
      <c r="F277" s="241"/>
      <c r="G277" s="237"/>
      <c r="H277" s="238"/>
      <c r="I277" s="240"/>
      <c r="J277" s="237"/>
      <c r="K277" s="234"/>
      <c r="L277" s="234"/>
      <c r="M277" s="234"/>
      <c r="N277" s="234"/>
      <c r="O277" s="234"/>
      <c r="P277" s="234"/>
    </row>
    <row r="278" spans="1:16" x14ac:dyDescent="0.25">
      <c r="A278" s="236">
        <v>43195</v>
      </c>
      <c r="B278" s="235">
        <v>180159263</v>
      </c>
      <c r="C278" s="241">
        <v>11</v>
      </c>
      <c r="D278" s="34">
        <v>1136100</v>
      </c>
      <c r="E278" s="238"/>
      <c r="F278" s="241"/>
      <c r="G278" s="237"/>
      <c r="H278" s="238"/>
      <c r="I278" s="240"/>
      <c r="J278" s="237"/>
      <c r="K278" s="234"/>
      <c r="L278" s="234"/>
      <c r="M278" s="234"/>
      <c r="N278" s="234"/>
      <c r="O278" s="234"/>
      <c r="P278" s="234"/>
    </row>
    <row r="279" spans="1:16" x14ac:dyDescent="0.25">
      <c r="A279" s="236"/>
      <c r="B279" s="235"/>
      <c r="C279" s="241"/>
      <c r="D279" s="34"/>
      <c r="E279" s="238"/>
      <c r="F279" s="241"/>
      <c r="G279" s="237"/>
      <c r="H279" s="238"/>
      <c r="I279" s="240"/>
      <c r="J279" s="237"/>
      <c r="K279" s="234"/>
      <c r="L279" s="234"/>
      <c r="M279" s="234"/>
      <c r="N279" s="234"/>
      <c r="O279" s="234"/>
      <c r="P279" s="234"/>
    </row>
    <row r="280" spans="1:16" x14ac:dyDescent="0.25">
      <c r="A280" s="236"/>
      <c r="B280" s="235"/>
      <c r="C280" s="241"/>
      <c r="D280" s="34"/>
      <c r="E280" s="238"/>
      <c r="F280" s="241"/>
      <c r="G280" s="237"/>
      <c r="H280" s="238"/>
      <c r="I280" s="240"/>
      <c r="J280" s="237"/>
      <c r="K280" s="234"/>
      <c r="L280" s="234"/>
      <c r="M280" s="234"/>
      <c r="N280" s="234"/>
      <c r="O280" s="234"/>
      <c r="P280" s="234"/>
    </row>
    <row r="281" spans="1:16" x14ac:dyDescent="0.25">
      <c r="A281" s="236"/>
      <c r="B281" s="235"/>
      <c r="C281" s="241"/>
      <c r="D281" s="34"/>
      <c r="E281" s="238"/>
      <c r="F281" s="241"/>
      <c r="G281" s="237"/>
      <c r="H281" s="238"/>
      <c r="I281" s="240"/>
      <c r="J281" s="237"/>
      <c r="K281" s="234"/>
      <c r="L281" s="234"/>
      <c r="M281" s="234"/>
      <c r="N281" s="234"/>
      <c r="O281" s="234"/>
      <c r="P281" s="234"/>
    </row>
    <row r="282" spans="1:16" x14ac:dyDescent="0.25">
      <c r="A282" s="236"/>
      <c r="B282" s="235"/>
      <c r="C282" s="241"/>
      <c r="D282" s="34"/>
      <c r="E282" s="238"/>
      <c r="F282" s="241"/>
      <c r="G282" s="237"/>
      <c r="H282" s="238"/>
      <c r="I282" s="240"/>
      <c r="J282" s="237"/>
      <c r="K282" s="234"/>
      <c r="L282" s="234"/>
      <c r="M282" s="234"/>
      <c r="N282" s="234"/>
      <c r="O282" s="234"/>
      <c r="P282" s="234"/>
    </row>
    <row r="283" spans="1:16" x14ac:dyDescent="0.25">
      <c r="A283" s="236"/>
      <c r="B283" s="235"/>
      <c r="C283" s="241"/>
      <c r="D283" s="34"/>
      <c r="E283" s="238"/>
      <c r="F283" s="241"/>
      <c r="G283" s="237"/>
      <c r="H283" s="238"/>
      <c r="I283" s="240"/>
      <c r="J283" s="237"/>
      <c r="K283" s="234"/>
      <c r="L283" s="234"/>
      <c r="M283" s="234"/>
      <c r="N283" s="234"/>
      <c r="O283" s="234"/>
      <c r="P283" s="234"/>
    </row>
    <row r="284" spans="1:16" x14ac:dyDescent="0.25">
      <c r="A284" s="236"/>
      <c r="B284" s="235"/>
      <c r="C284" s="241"/>
      <c r="D284" s="34"/>
      <c r="E284" s="238"/>
      <c r="F284" s="241"/>
      <c r="G284" s="237"/>
      <c r="H284" s="238"/>
      <c r="I284" s="240"/>
      <c r="J284" s="237"/>
      <c r="K284" s="234"/>
      <c r="L284" s="234"/>
      <c r="M284" s="234"/>
      <c r="N284" s="234"/>
      <c r="O284" s="234"/>
      <c r="P284" s="234"/>
    </row>
    <row r="285" spans="1:16" x14ac:dyDescent="0.25">
      <c r="A285" s="236"/>
      <c r="B285" s="235"/>
      <c r="C285" s="241"/>
      <c r="D285" s="34"/>
      <c r="E285" s="238"/>
      <c r="F285" s="241"/>
      <c r="G285" s="237"/>
      <c r="H285" s="238"/>
      <c r="I285" s="240"/>
      <c r="J285" s="237"/>
      <c r="K285" s="234"/>
      <c r="L285" s="234"/>
      <c r="M285" s="234"/>
      <c r="N285" s="234"/>
      <c r="O285" s="234"/>
      <c r="P285" s="234"/>
    </row>
    <row r="286" spans="1:16" x14ac:dyDescent="0.25">
      <c r="A286" s="236"/>
      <c r="B286" s="235"/>
      <c r="C286" s="241"/>
      <c r="D286" s="34"/>
      <c r="E286" s="238"/>
      <c r="F286" s="241"/>
      <c r="G286" s="237"/>
      <c r="H286" s="238"/>
      <c r="I286" s="240"/>
      <c r="J286" s="237"/>
      <c r="K286" s="234"/>
      <c r="L286" s="234"/>
      <c r="M286" s="234"/>
      <c r="N286" s="234"/>
      <c r="O286" s="234"/>
      <c r="P286" s="234"/>
    </row>
    <row r="287" spans="1:16" x14ac:dyDescent="0.25">
      <c r="A287" s="236"/>
      <c r="B287" s="235"/>
      <c r="C287" s="241"/>
      <c r="D287" s="34"/>
      <c r="E287" s="238"/>
      <c r="F287" s="241"/>
      <c r="G287" s="237"/>
      <c r="H287" s="238"/>
      <c r="I287" s="240"/>
      <c r="J287" s="237"/>
      <c r="K287" s="234"/>
      <c r="L287" s="234"/>
      <c r="M287" s="234"/>
      <c r="N287" s="234"/>
      <c r="O287" s="234"/>
      <c r="P287" s="234"/>
    </row>
    <row r="288" spans="1:16" x14ac:dyDescent="0.25">
      <c r="A288" s="236"/>
      <c r="B288" s="224" t="s">
        <v>11</v>
      </c>
      <c r="C288" s="233">
        <f>SUM(C7:C287)</f>
        <v>1992</v>
      </c>
      <c r="D288" s="225">
        <f>SUM(D7:D287)</f>
        <v>188878967</v>
      </c>
      <c r="E288" s="224" t="s">
        <v>11</v>
      </c>
      <c r="F288" s="233">
        <f>SUM(F7:F287)</f>
        <v>381</v>
      </c>
      <c r="G288" s="225">
        <f>SUM(G7:G287)</f>
        <v>39918740</v>
      </c>
      <c r="H288" s="225">
        <f>SUM(H7:H287)</f>
        <v>0</v>
      </c>
      <c r="I288" s="233">
        <f>SUM(I7:I287)</f>
        <v>146558002</v>
      </c>
      <c r="J288" s="5"/>
      <c r="K288" s="234"/>
      <c r="L288" s="234"/>
      <c r="M288" s="234"/>
      <c r="N288" s="234"/>
      <c r="O288" s="234"/>
      <c r="P288" s="234"/>
    </row>
    <row r="289" spans="1:16" x14ac:dyDescent="0.25">
      <c r="A289" s="236"/>
      <c r="B289" s="224"/>
      <c r="C289" s="233"/>
      <c r="D289" s="225"/>
      <c r="E289" s="224"/>
      <c r="F289" s="233"/>
      <c r="G289" s="5"/>
      <c r="H289" s="235"/>
      <c r="I289" s="241"/>
      <c r="J289" s="5"/>
      <c r="K289" s="234"/>
      <c r="L289" s="234"/>
      <c r="M289" s="234"/>
      <c r="N289" s="234"/>
      <c r="O289" s="234"/>
      <c r="P289" s="234"/>
    </row>
    <row r="290" spans="1:16" x14ac:dyDescent="0.25">
      <c r="A290" s="236"/>
      <c r="B290" s="227"/>
      <c r="C290" s="241"/>
      <c r="D290" s="237"/>
      <c r="E290" s="224"/>
      <c r="F290" s="241"/>
      <c r="G290" s="324" t="s">
        <v>12</v>
      </c>
      <c r="H290" s="324"/>
      <c r="I290" s="240"/>
      <c r="J290" s="228">
        <f>SUM(D7:D287)</f>
        <v>188878967</v>
      </c>
      <c r="K290" s="234"/>
      <c r="L290" s="234"/>
      <c r="M290" s="234"/>
      <c r="N290" s="234"/>
      <c r="O290" s="234"/>
      <c r="P290" s="234"/>
    </row>
    <row r="291" spans="1:16" x14ac:dyDescent="0.25">
      <c r="A291" s="226"/>
      <c r="B291" s="235"/>
      <c r="C291" s="241"/>
      <c r="D291" s="237"/>
      <c r="E291" s="238"/>
      <c r="F291" s="241"/>
      <c r="G291" s="324" t="s">
        <v>13</v>
      </c>
      <c r="H291" s="324"/>
      <c r="I291" s="240"/>
      <c r="J291" s="228">
        <f>SUM(G7:G287)</f>
        <v>39918740</v>
      </c>
      <c r="K291" s="234"/>
      <c r="L291" s="234"/>
      <c r="M291" s="234"/>
      <c r="N291" s="234"/>
      <c r="O291" s="234"/>
      <c r="P291" s="234"/>
    </row>
    <row r="292" spans="1:16" x14ac:dyDescent="0.25">
      <c r="A292" s="236"/>
      <c r="B292" s="238"/>
      <c r="C292" s="241"/>
      <c r="D292" s="237"/>
      <c r="E292" s="238"/>
      <c r="F292" s="241"/>
      <c r="G292" s="324" t="s">
        <v>14</v>
      </c>
      <c r="H292" s="324"/>
      <c r="I292" s="41"/>
      <c r="J292" s="230">
        <f>J290-J291</f>
        <v>148960227</v>
      </c>
      <c r="K292" s="234"/>
      <c r="L292" s="234"/>
      <c r="M292" s="234"/>
      <c r="N292" s="234"/>
      <c r="O292" s="234"/>
      <c r="P292" s="234"/>
    </row>
    <row r="293" spans="1:16" x14ac:dyDescent="0.25">
      <c r="A293" s="229"/>
      <c r="B293" s="231"/>
      <c r="C293" s="241"/>
      <c r="D293" s="232"/>
      <c r="E293" s="238"/>
      <c r="F293" s="241"/>
      <c r="G293" s="324" t="s">
        <v>15</v>
      </c>
      <c r="H293" s="324"/>
      <c r="I293" s="240"/>
      <c r="J293" s="228">
        <f>SUM(H7:H287)</f>
        <v>0</v>
      </c>
      <c r="K293" s="234"/>
      <c r="L293" s="234"/>
      <c r="M293" s="234"/>
      <c r="N293" s="234"/>
      <c r="O293" s="234"/>
      <c r="P293" s="234"/>
    </row>
    <row r="294" spans="1:16" x14ac:dyDescent="0.25">
      <c r="A294" s="236"/>
      <c r="B294" s="231"/>
      <c r="C294" s="241"/>
      <c r="D294" s="232"/>
      <c r="E294" s="238"/>
      <c r="F294" s="241"/>
      <c r="G294" s="324" t="s">
        <v>16</v>
      </c>
      <c r="H294" s="324"/>
      <c r="I294" s="240"/>
      <c r="J294" s="228">
        <f>J292+J293</f>
        <v>148960227</v>
      </c>
      <c r="K294" s="234"/>
      <c r="L294" s="234"/>
      <c r="M294" s="234"/>
      <c r="N294" s="234"/>
      <c r="O294" s="234"/>
      <c r="P294" s="234"/>
    </row>
    <row r="295" spans="1:16" x14ac:dyDescent="0.25">
      <c r="A295" s="236"/>
      <c r="B295" s="231"/>
      <c r="C295" s="241"/>
      <c r="D295" s="232"/>
      <c r="E295" s="238"/>
      <c r="F295" s="241"/>
      <c r="G295" s="324" t="s">
        <v>5</v>
      </c>
      <c r="H295" s="324"/>
      <c r="I295" s="240"/>
      <c r="J295" s="228">
        <f>SUM(I7:I287)</f>
        <v>146558002</v>
      </c>
      <c r="K295" s="234"/>
      <c r="L295" s="234"/>
      <c r="M295" s="234"/>
      <c r="N295" s="234"/>
      <c r="O295" s="234"/>
      <c r="P295" s="234"/>
    </row>
    <row r="296" spans="1:16" x14ac:dyDescent="0.25">
      <c r="A296" s="236"/>
      <c r="B296" s="231"/>
      <c r="C296" s="241"/>
      <c r="D296" s="232"/>
      <c r="E296" s="238"/>
      <c r="F296" s="241"/>
      <c r="G296" s="324" t="s">
        <v>32</v>
      </c>
      <c r="H296" s="324"/>
      <c r="I296" s="241" t="str">
        <f>IF(J296&gt;0,"SALDO",IF(J296&lt;0,"PIUTANG",IF(J296=0,"LUNAS")))</f>
        <v>PIUTANG</v>
      </c>
      <c r="J296" s="228">
        <f>J295-J294</f>
        <v>-2402225</v>
      </c>
      <c r="K296" s="234"/>
      <c r="L296" s="234"/>
      <c r="M296" s="234"/>
      <c r="N296" s="234"/>
      <c r="O296" s="234"/>
      <c r="P296" s="234"/>
    </row>
    <row r="297" spans="1:16" x14ac:dyDescent="0.25">
      <c r="A297" s="236"/>
      <c r="K297" s="234"/>
      <c r="L297" s="234"/>
      <c r="M297" s="234"/>
      <c r="N297" s="234"/>
      <c r="O297" s="234"/>
      <c r="P297" s="234"/>
    </row>
  </sheetData>
  <mergeCells count="15">
    <mergeCell ref="G296:H296"/>
    <mergeCell ref="G290:H290"/>
    <mergeCell ref="G291:H291"/>
    <mergeCell ref="G292:H292"/>
    <mergeCell ref="G293:H293"/>
    <mergeCell ref="G294:H294"/>
    <mergeCell ref="G295:H29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36"/>
  <sheetViews>
    <sheetView workbookViewId="0">
      <pane ySplit="7" topLeftCell="A14" activePane="bottomLeft" state="frozen"/>
      <selection pane="bottomLeft" activeCell="D14" sqref="D14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18" t="s">
        <v>22</v>
      </c>
      <c r="G1" s="318"/>
      <c r="H1" s="318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220">
        <f>J30*-1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6"/>
      <c r="I7" s="344"/>
      <c r="J7" s="334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  <c r="K20" s="219"/>
      <c r="L20" s="219"/>
      <c r="M20" s="219"/>
      <c r="N20" s="219"/>
      <c r="O20" s="219"/>
      <c r="P20" s="219"/>
    </row>
    <row r="21" spans="1:16" s="234" customFormat="1" x14ac:dyDescent="0.25">
      <c r="A21" s="236"/>
      <c r="B21" s="235"/>
      <c r="C21" s="241"/>
      <c r="D21" s="237"/>
      <c r="E21" s="238"/>
      <c r="F21" s="235"/>
      <c r="G21" s="237"/>
      <c r="H21" s="240"/>
      <c r="I21" s="240"/>
      <c r="J21" s="237"/>
      <c r="K21" s="219"/>
      <c r="L21" s="219"/>
      <c r="M21" s="219"/>
      <c r="N21" s="219"/>
      <c r="O21" s="219"/>
      <c r="P21" s="219"/>
    </row>
    <row r="22" spans="1:16" s="234" customFormat="1" x14ac:dyDescent="0.25">
      <c r="A22" s="4"/>
      <c r="B22" s="8" t="s">
        <v>11</v>
      </c>
      <c r="C22" s="77">
        <f>SUM(C8:C21)</f>
        <v>50</v>
      </c>
      <c r="D22" s="9"/>
      <c r="E22" s="224" t="s">
        <v>11</v>
      </c>
      <c r="F22" s="224">
        <f>SUM(F8:F21)</f>
        <v>1</v>
      </c>
      <c r="G22" s="225">
        <f>SUM(G8:G21)</f>
        <v>98525</v>
      </c>
      <c r="H22" s="240"/>
      <c r="I22" s="240"/>
      <c r="J22" s="237"/>
      <c r="K22" s="219"/>
      <c r="L22" s="219"/>
      <c r="M22" s="219"/>
      <c r="N22" s="219"/>
      <c r="O22" s="219"/>
      <c r="P22" s="219"/>
    </row>
    <row r="23" spans="1:16" s="234" customFormat="1" x14ac:dyDescent="0.25">
      <c r="A23" s="4"/>
      <c r="B23" s="8"/>
      <c r="C23" s="77"/>
      <c r="D23" s="9"/>
      <c r="E23" s="238"/>
      <c r="F23" s="235"/>
      <c r="G23" s="237"/>
      <c r="H23" s="240"/>
      <c r="I23" s="240"/>
      <c r="J23" s="237"/>
      <c r="K23" s="219"/>
      <c r="L23" s="219"/>
      <c r="M23" s="219"/>
      <c r="N23" s="219"/>
      <c r="O23" s="219"/>
      <c r="P23" s="219"/>
    </row>
    <row r="24" spans="1:16" s="234" customFormat="1" x14ac:dyDescent="0.25">
      <c r="A24" s="10"/>
      <c r="B24" s="11"/>
      <c r="C24" s="40"/>
      <c r="D24" s="6"/>
      <c r="E24" s="8"/>
      <c r="F24" s="235"/>
      <c r="G24" s="324" t="s">
        <v>12</v>
      </c>
      <c r="H24" s="324"/>
      <c r="I24" s="39"/>
      <c r="J24" s="13">
        <f>SUM(D8:D21)</f>
        <v>6807851</v>
      </c>
      <c r="K24" s="219"/>
      <c r="L24" s="219"/>
      <c r="M24" s="219"/>
      <c r="N24" s="219"/>
      <c r="O24" s="219"/>
      <c r="P24" s="219"/>
    </row>
    <row r="25" spans="1:16" s="234" customFormat="1" x14ac:dyDescent="0.25">
      <c r="A25" s="4"/>
      <c r="B25" s="3"/>
      <c r="C25" s="40"/>
      <c r="D25" s="6"/>
      <c r="E25" s="8"/>
      <c r="F25" s="235"/>
      <c r="G25" s="324" t="s">
        <v>13</v>
      </c>
      <c r="H25" s="324"/>
      <c r="I25" s="39"/>
      <c r="J25" s="13">
        <f>SUM(G8:G21)</f>
        <v>98525</v>
      </c>
      <c r="K25" s="219"/>
      <c r="L25" s="219"/>
      <c r="M25" s="219"/>
      <c r="N25" s="219"/>
      <c r="O25" s="219"/>
      <c r="P25" s="219"/>
    </row>
    <row r="26" spans="1:16" s="234" customFormat="1" x14ac:dyDescent="0.25">
      <c r="A26" s="14"/>
      <c r="B26" s="7"/>
      <c r="C26" s="40"/>
      <c r="D26" s="6"/>
      <c r="E26" s="7"/>
      <c r="F26" s="235"/>
      <c r="G26" s="324" t="s">
        <v>14</v>
      </c>
      <c r="H26" s="324"/>
      <c r="I26" s="41"/>
      <c r="J26" s="15">
        <f>J24-J25</f>
        <v>6709326</v>
      </c>
      <c r="K26" s="219"/>
      <c r="L26" s="219"/>
      <c r="M26" s="219"/>
      <c r="N26" s="219"/>
      <c r="O26" s="219"/>
      <c r="P26" s="219"/>
    </row>
    <row r="27" spans="1:16" s="234" customFormat="1" x14ac:dyDescent="0.25">
      <c r="A27" s="4"/>
      <c r="B27" s="16"/>
      <c r="C27" s="40"/>
      <c r="D27" s="17"/>
      <c r="E27" s="7"/>
      <c r="F27" s="8"/>
      <c r="G27" s="324" t="s">
        <v>15</v>
      </c>
      <c r="H27" s="324"/>
      <c r="I27" s="39"/>
      <c r="J27" s="13">
        <f>SUM(H8:H23)</f>
        <v>303000</v>
      </c>
      <c r="K27" s="219"/>
      <c r="L27" s="219"/>
      <c r="M27" s="219"/>
      <c r="N27" s="219"/>
      <c r="O27" s="219"/>
      <c r="P27" s="219"/>
    </row>
    <row r="28" spans="1:16" x14ac:dyDescent="0.25">
      <c r="A28" s="4"/>
      <c r="B28" s="16"/>
      <c r="C28" s="40"/>
      <c r="D28" s="17"/>
      <c r="E28" s="7"/>
      <c r="F28" s="8"/>
      <c r="G28" s="324" t="s">
        <v>16</v>
      </c>
      <c r="H28" s="324"/>
      <c r="I28" s="39"/>
      <c r="J28" s="13">
        <f>J26+J27</f>
        <v>7012326</v>
      </c>
    </row>
    <row r="29" spans="1:16" x14ac:dyDescent="0.25">
      <c r="A29" s="4"/>
      <c r="B29" s="16"/>
      <c r="C29" s="40"/>
      <c r="D29" s="17"/>
      <c r="E29" s="7"/>
      <c r="F29" s="3"/>
      <c r="G29" s="324" t="s">
        <v>5</v>
      </c>
      <c r="H29" s="324"/>
      <c r="I29" s="39"/>
      <c r="J29" s="13">
        <f>SUM(I8:I23)</f>
        <v>7012326</v>
      </c>
    </row>
    <row r="30" spans="1:16" x14ac:dyDescent="0.25">
      <c r="A30" s="4"/>
      <c r="B30" s="16"/>
      <c r="C30" s="40"/>
      <c r="D30" s="17"/>
      <c r="E30" s="7"/>
      <c r="F30" s="3"/>
      <c r="G30" s="324" t="s">
        <v>32</v>
      </c>
      <c r="H30" s="324"/>
      <c r="I30" s="40" t="str">
        <f>IF(J30&gt;0,"SALDO",IF(J30&lt;0,"PIUTANG",IF(J30=0,"LUNAS")))</f>
        <v>LUNAS</v>
      </c>
      <c r="J30" s="13">
        <f>J29-J28</f>
        <v>0</v>
      </c>
    </row>
    <row r="31" spans="1:16" x14ac:dyDescent="0.25">
      <c r="F31" s="37"/>
      <c r="G31" s="37"/>
      <c r="J31" s="37"/>
    </row>
    <row r="32" spans="1:16" x14ac:dyDescent="0.25">
      <c r="C32" s="37"/>
      <c r="D32" s="37"/>
      <c r="F32" s="37"/>
      <c r="G32" s="37"/>
      <c r="J32" s="37"/>
      <c r="L32"/>
      <c r="M32"/>
      <c r="N32"/>
      <c r="O32"/>
      <c r="P32"/>
    </row>
    <row r="33" spans="3:16" x14ac:dyDescent="0.25">
      <c r="C33" s="37"/>
      <c r="D33" s="37"/>
      <c r="F33" s="37"/>
      <c r="G33" s="37"/>
      <c r="J33" s="37"/>
      <c r="L33"/>
      <c r="M33"/>
      <c r="N33"/>
      <c r="O33"/>
      <c r="P33"/>
    </row>
    <row r="34" spans="3:16" x14ac:dyDescent="0.25">
      <c r="C34" s="37"/>
      <c r="D34" s="37"/>
      <c r="F34" s="37"/>
      <c r="G34" s="37"/>
      <c r="J34" s="37"/>
      <c r="L34"/>
      <c r="M34"/>
      <c r="N34"/>
      <c r="O34"/>
      <c r="P34"/>
    </row>
    <row r="35" spans="3:16" x14ac:dyDescent="0.25">
      <c r="C35" s="37"/>
      <c r="D35" s="37"/>
      <c r="F35" s="37"/>
      <c r="G35" s="37"/>
      <c r="J35" s="37"/>
      <c r="L35"/>
      <c r="M35"/>
      <c r="N35"/>
      <c r="O35"/>
      <c r="P35"/>
    </row>
    <row r="36" spans="3:16" x14ac:dyDescent="0.25">
      <c r="C36" s="37"/>
      <c r="D36" s="37"/>
      <c r="L36"/>
      <c r="M36"/>
      <c r="N36"/>
      <c r="O36"/>
      <c r="P3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0:H30"/>
    <mergeCell ref="G24:H24"/>
    <mergeCell ref="G25:H25"/>
    <mergeCell ref="G26:H26"/>
    <mergeCell ref="G27:H27"/>
    <mergeCell ref="G28:H28"/>
    <mergeCell ref="G29:H2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18" t="s">
        <v>22</v>
      </c>
      <c r="G1" s="318"/>
      <c r="H1" s="318"/>
      <c r="I1" s="38" t="s">
        <v>37</v>
      </c>
      <c r="J1" s="20"/>
      <c r="L1" s="37">
        <f>D8+D10</f>
        <v>981926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18" t="s">
        <v>21</v>
      </c>
      <c r="G2" s="318"/>
      <c r="H2" s="318"/>
      <c r="I2" s="38">
        <f>J38*-1</f>
        <v>2647226</v>
      </c>
      <c r="J2" s="20"/>
      <c r="L2" s="37">
        <v>0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981926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M5" s="37"/>
    </row>
    <row r="6" spans="1:17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  <c r="M6" s="37"/>
    </row>
    <row r="7" spans="1:17" x14ac:dyDescent="0.25">
      <c r="A7" s="339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98">
        <v>43167</v>
      </c>
      <c r="B18" s="99">
        <v>180156135</v>
      </c>
      <c r="C18" s="100">
        <v>7</v>
      </c>
      <c r="D18" s="34">
        <v>790650</v>
      </c>
      <c r="E18" s="101"/>
      <c r="F18" s="99"/>
      <c r="G18" s="34"/>
      <c r="H18" s="102"/>
      <c r="I18" s="102"/>
      <c r="J18" s="34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98">
        <v>43170</v>
      </c>
      <c r="B19" s="99">
        <v>180156491</v>
      </c>
      <c r="C19" s="100">
        <v>2</v>
      </c>
      <c r="D19" s="34">
        <v>202125</v>
      </c>
      <c r="E19" s="101"/>
      <c r="F19" s="99"/>
      <c r="G19" s="34"/>
      <c r="H19" s="102"/>
      <c r="I19" s="102"/>
      <c r="J19" s="34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98">
        <v>43174</v>
      </c>
      <c r="B20" s="99">
        <v>180156920</v>
      </c>
      <c r="C20" s="100">
        <v>5</v>
      </c>
      <c r="D20" s="34">
        <v>636738</v>
      </c>
      <c r="E20" s="101"/>
      <c r="F20" s="99"/>
      <c r="G20" s="34"/>
      <c r="H20" s="102"/>
      <c r="I20" s="102"/>
      <c r="J20" s="34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98">
        <v>43177</v>
      </c>
      <c r="B21" s="99">
        <v>180157253</v>
      </c>
      <c r="C21" s="100">
        <v>3</v>
      </c>
      <c r="D21" s="34">
        <v>294875</v>
      </c>
      <c r="E21" s="101"/>
      <c r="F21" s="99"/>
      <c r="G21" s="34"/>
      <c r="H21" s="102"/>
      <c r="I21" s="102"/>
      <c r="J21" s="34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98">
        <v>43180</v>
      </c>
      <c r="B22" s="99"/>
      <c r="C22" s="100"/>
      <c r="D22" s="34"/>
      <c r="E22" s="101">
        <v>180041281</v>
      </c>
      <c r="F22" s="99">
        <v>4</v>
      </c>
      <c r="G22" s="34">
        <v>482038</v>
      </c>
      <c r="H22" s="102"/>
      <c r="I22" s="102"/>
      <c r="J22" s="34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98">
        <v>43181</v>
      </c>
      <c r="B23" s="99">
        <v>180157708</v>
      </c>
      <c r="C23" s="100">
        <v>1</v>
      </c>
      <c r="D23" s="34">
        <v>107363</v>
      </c>
      <c r="E23" s="101"/>
      <c r="F23" s="99"/>
      <c r="G23" s="34"/>
      <c r="H23" s="102"/>
      <c r="I23" s="102"/>
      <c r="J23" s="34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98">
        <v>43184</v>
      </c>
      <c r="B24" s="99">
        <v>180158018</v>
      </c>
      <c r="C24" s="100">
        <v>1</v>
      </c>
      <c r="D24" s="34">
        <v>133788</v>
      </c>
      <c r="E24" s="101"/>
      <c r="F24" s="99"/>
      <c r="G24" s="34"/>
      <c r="H24" s="102"/>
      <c r="I24" s="102"/>
      <c r="J24" s="34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98">
        <v>43188</v>
      </c>
      <c r="B25" s="99">
        <v>180158449</v>
      </c>
      <c r="C25" s="100">
        <v>9</v>
      </c>
      <c r="D25" s="34">
        <v>1117288</v>
      </c>
      <c r="E25" s="101"/>
      <c r="F25" s="99"/>
      <c r="G25" s="34"/>
      <c r="H25" s="102"/>
      <c r="I25" s="102"/>
      <c r="J25" s="34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98">
        <v>43191</v>
      </c>
      <c r="B26" s="99">
        <v>180158759</v>
      </c>
      <c r="C26" s="100">
        <v>6</v>
      </c>
      <c r="D26" s="34">
        <v>1019025</v>
      </c>
      <c r="E26" s="101"/>
      <c r="F26" s="99"/>
      <c r="G26" s="34"/>
      <c r="H26" s="102"/>
      <c r="I26" s="102"/>
      <c r="J26" s="34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98">
        <v>43195</v>
      </c>
      <c r="B27" s="99">
        <v>180159202</v>
      </c>
      <c r="C27" s="100">
        <v>4</v>
      </c>
      <c r="D27" s="34">
        <v>580125</v>
      </c>
      <c r="E27" s="101"/>
      <c r="F27" s="99"/>
      <c r="G27" s="34"/>
      <c r="H27" s="102"/>
      <c r="I27" s="102"/>
      <c r="J27" s="34"/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  <c r="K28" s="138"/>
      <c r="L28" s="138"/>
      <c r="M28" s="138"/>
      <c r="N28" s="138"/>
      <c r="O28" s="138"/>
      <c r="P28" s="138"/>
      <c r="Q28" s="138"/>
    </row>
    <row r="29" spans="1:17" x14ac:dyDescent="0.25">
      <c r="A29" s="4"/>
      <c r="B29" s="3"/>
      <c r="C29" s="40"/>
      <c r="D29" s="6"/>
      <c r="E29" s="7"/>
      <c r="F29" s="3"/>
      <c r="G29" s="6"/>
      <c r="H29" s="39"/>
      <c r="I29" s="39"/>
      <c r="J29" s="6"/>
      <c r="M29" s="37"/>
    </row>
    <row r="30" spans="1:17" x14ac:dyDescent="0.25">
      <c r="A30" s="4"/>
      <c r="B30" s="8" t="s">
        <v>11</v>
      </c>
      <c r="C30" s="77">
        <f>SUM(C8:C29)</f>
        <v>90</v>
      </c>
      <c r="D30" s="9"/>
      <c r="E30" s="8" t="s">
        <v>11</v>
      </c>
      <c r="F30" s="8">
        <f>SUM(F8:F29)</f>
        <v>18</v>
      </c>
      <c r="G30" s="5"/>
      <c r="H30" s="40"/>
      <c r="I30" s="40"/>
      <c r="J30" s="5"/>
      <c r="M30" s="37"/>
    </row>
    <row r="31" spans="1:17" x14ac:dyDescent="0.25">
      <c r="A31" s="4"/>
      <c r="B31" s="8"/>
      <c r="C31" s="77"/>
      <c r="D31" s="9"/>
      <c r="E31" s="8"/>
      <c r="F31" s="8"/>
      <c r="G31" s="32"/>
      <c r="H31" s="52"/>
      <c r="I31" s="40"/>
      <c r="J31" s="5"/>
      <c r="M31" s="37"/>
    </row>
    <row r="32" spans="1:17" x14ac:dyDescent="0.25">
      <c r="A32" s="10"/>
      <c r="B32" s="11"/>
      <c r="C32" s="40"/>
      <c r="D32" s="6"/>
      <c r="E32" s="8"/>
      <c r="F32" s="3"/>
      <c r="G32" s="324" t="s">
        <v>12</v>
      </c>
      <c r="H32" s="324"/>
      <c r="I32" s="39"/>
      <c r="J32" s="13">
        <f>SUM(D8:D29)</f>
        <v>10529667</v>
      </c>
      <c r="M32" s="37"/>
    </row>
    <row r="33" spans="1:13" x14ac:dyDescent="0.25">
      <c r="A33" s="4"/>
      <c r="B33" s="3"/>
      <c r="C33" s="40"/>
      <c r="D33" s="6"/>
      <c r="E33" s="7"/>
      <c r="F33" s="3"/>
      <c r="G33" s="324" t="s">
        <v>13</v>
      </c>
      <c r="H33" s="324"/>
      <c r="I33" s="39"/>
      <c r="J33" s="13">
        <f>SUM(G8:G29)</f>
        <v>1894638</v>
      </c>
      <c r="M33" s="37"/>
    </row>
    <row r="34" spans="1:13" x14ac:dyDescent="0.25">
      <c r="A34" s="14"/>
      <c r="B34" s="7"/>
      <c r="C34" s="40"/>
      <c r="D34" s="6"/>
      <c r="E34" s="7"/>
      <c r="F34" s="3"/>
      <c r="G34" s="324" t="s">
        <v>14</v>
      </c>
      <c r="H34" s="324"/>
      <c r="I34" s="41"/>
      <c r="J34" s="15">
        <f>J32-J33</f>
        <v>8635029</v>
      </c>
      <c r="M34" s="37"/>
    </row>
    <row r="35" spans="1:13" x14ac:dyDescent="0.25">
      <c r="A35" s="4"/>
      <c r="B35" s="16"/>
      <c r="C35" s="40"/>
      <c r="D35" s="17"/>
      <c r="E35" s="7"/>
      <c r="F35" s="3"/>
      <c r="G35" s="324" t="s">
        <v>15</v>
      </c>
      <c r="H35" s="324"/>
      <c r="I35" s="39"/>
      <c r="J35" s="13">
        <f>SUM(H8:H30)</f>
        <v>0</v>
      </c>
      <c r="M35" s="37"/>
    </row>
    <row r="36" spans="1:13" x14ac:dyDescent="0.25">
      <c r="A36" s="4"/>
      <c r="B36" s="16"/>
      <c r="C36" s="40"/>
      <c r="D36" s="17"/>
      <c r="E36" s="7"/>
      <c r="F36" s="3"/>
      <c r="G36" s="324" t="s">
        <v>16</v>
      </c>
      <c r="H36" s="324"/>
      <c r="I36" s="39"/>
      <c r="J36" s="13">
        <f>J34+J35</f>
        <v>8635029</v>
      </c>
      <c r="M36" s="37"/>
    </row>
    <row r="37" spans="1:13" x14ac:dyDescent="0.25">
      <c r="A37" s="4"/>
      <c r="B37" s="16"/>
      <c r="C37" s="40"/>
      <c r="D37" s="17"/>
      <c r="E37" s="7"/>
      <c r="F37" s="3"/>
      <c r="G37" s="324" t="s">
        <v>5</v>
      </c>
      <c r="H37" s="324"/>
      <c r="I37" s="39"/>
      <c r="J37" s="13">
        <f>SUM(I8:I30)</f>
        <v>5987803</v>
      </c>
      <c r="M37" s="37"/>
    </row>
    <row r="38" spans="1:13" x14ac:dyDescent="0.25">
      <c r="A38" s="4"/>
      <c r="B38" s="16"/>
      <c r="C38" s="40"/>
      <c r="D38" s="17"/>
      <c r="E38" s="7"/>
      <c r="F38" s="3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-2647226</v>
      </c>
      <c r="M38" s="37"/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G16" sqref="G1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18" t="s">
        <v>21</v>
      </c>
      <c r="G2" s="318"/>
      <c r="H2" s="318"/>
      <c r="I2" s="38">
        <f>J27*-1</f>
        <v>5574563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  <c r="L5" s="18"/>
    </row>
    <row r="6" spans="1:13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29" t="s">
        <v>4</v>
      </c>
      <c r="I6" s="343" t="s">
        <v>5</v>
      </c>
      <c r="J6" s="333" t="s">
        <v>6</v>
      </c>
    </row>
    <row r="7" spans="1:13" x14ac:dyDescent="0.25">
      <c r="A7" s="339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0"/>
      <c r="I7" s="344"/>
      <c r="J7" s="334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98">
        <v>43215</v>
      </c>
      <c r="B15" s="99">
        <v>180159183</v>
      </c>
      <c r="C15" s="254">
        <v>64</v>
      </c>
      <c r="D15" s="34">
        <v>6653063</v>
      </c>
      <c r="E15" s="101">
        <v>180041676</v>
      </c>
      <c r="F15" s="99">
        <v>9</v>
      </c>
      <c r="G15" s="34">
        <v>1080800</v>
      </c>
      <c r="H15" s="101"/>
      <c r="I15" s="102"/>
      <c r="J15" s="34"/>
      <c r="L15" s="239"/>
    </row>
    <row r="16" spans="1:13" s="234" customFormat="1" x14ac:dyDescent="0.25">
      <c r="A16" s="98"/>
      <c r="B16" s="99"/>
      <c r="C16" s="254"/>
      <c r="D16" s="34"/>
      <c r="E16" s="101"/>
      <c r="F16" s="99"/>
      <c r="G16" s="34"/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253</v>
      </c>
      <c r="D19" s="9"/>
      <c r="E19" s="8" t="s">
        <v>11</v>
      </c>
      <c r="F19" s="8">
        <f>SUM(F8:F18)</f>
        <v>36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4" t="s">
        <v>12</v>
      </c>
      <c r="H21" s="324"/>
      <c r="I21" s="39"/>
      <c r="J21" s="13">
        <f>SUM(D8:D18)</f>
        <v>27654289</v>
      </c>
    </row>
    <row r="22" spans="1:12" x14ac:dyDescent="0.25">
      <c r="A22" s="4"/>
      <c r="B22" s="3"/>
      <c r="C22" s="26"/>
      <c r="D22" s="6"/>
      <c r="E22" s="7"/>
      <c r="F22" s="3"/>
      <c r="G22" s="324" t="s">
        <v>13</v>
      </c>
      <c r="H22" s="324"/>
      <c r="I22" s="39"/>
      <c r="J22" s="13">
        <f>SUM(G8:G18)</f>
        <v>4304726</v>
      </c>
    </row>
    <row r="23" spans="1:12" x14ac:dyDescent="0.25">
      <c r="A23" s="14"/>
      <c r="B23" s="7"/>
      <c r="C23" s="26"/>
      <c r="D23" s="6"/>
      <c r="E23" s="7"/>
      <c r="F23" s="3"/>
      <c r="G23" s="324" t="s">
        <v>14</v>
      </c>
      <c r="H23" s="324"/>
      <c r="I23" s="41"/>
      <c r="J23" s="15">
        <f>J21-J22</f>
        <v>23349563</v>
      </c>
    </row>
    <row r="24" spans="1:12" x14ac:dyDescent="0.25">
      <c r="A24" s="4"/>
      <c r="B24" s="16"/>
      <c r="C24" s="26"/>
      <c r="D24" s="17"/>
      <c r="E24" s="7"/>
      <c r="F24" s="3"/>
      <c r="G24" s="324" t="s">
        <v>15</v>
      </c>
      <c r="H24" s="324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4" t="s">
        <v>16</v>
      </c>
      <c r="H25" s="324"/>
      <c r="I25" s="39"/>
      <c r="J25" s="13">
        <f>J23+J24</f>
        <v>23349563</v>
      </c>
    </row>
    <row r="26" spans="1:12" x14ac:dyDescent="0.25">
      <c r="A26" s="4"/>
      <c r="B26" s="16"/>
      <c r="C26" s="26"/>
      <c r="D26" s="17"/>
      <c r="E26" s="7"/>
      <c r="F26" s="3"/>
      <c r="G26" s="324" t="s">
        <v>5</v>
      </c>
      <c r="H26" s="324"/>
      <c r="I26" s="39"/>
      <c r="J26" s="13">
        <f>SUM(I8:I19)</f>
        <v>17775000</v>
      </c>
    </row>
    <row r="27" spans="1:12" x14ac:dyDescent="0.25">
      <c r="A27" s="4"/>
      <c r="B27" s="16"/>
      <c r="C27" s="26"/>
      <c r="D27" s="17"/>
      <c r="E27" s="7"/>
      <c r="F27" s="3"/>
      <c r="G27" s="324" t="s">
        <v>32</v>
      </c>
      <c r="H27" s="324"/>
      <c r="I27" s="40" t="str">
        <f>IF(J27&gt;0,"SALDO",IF(J27&lt;0,"PIUTANG",IF(J27=0,"LUNAS")))</f>
        <v>PIUTANG</v>
      </c>
      <c r="J27" s="13">
        <f>J26-J25</f>
        <v>-5574563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7:H27"/>
    <mergeCell ref="G21:H21"/>
    <mergeCell ref="G22:H22"/>
    <mergeCell ref="G23:H23"/>
    <mergeCell ref="G24:H24"/>
    <mergeCell ref="G25:H25"/>
    <mergeCell ref="G26:H2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18" t="s">
        <v>21</v>
      </c>
      <c r="G2" s="318"/>
      <c r="H2" s="318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5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5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6"/>
      <c r="I7" s="344"/>
      <c r="J7" s="334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18" t="s">
        <v>22</v>
      </c>
      <c r="G1" s="318"/>
      <c r="H1" s="318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18" t="s">
        <v>21</v>
      </c>
      <c r="G2" s="318"/>
      <c r="H2" s="318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7"/>
    </row>
    <row r="6" spans="1:16" x14ac:dyDescent="0.25">
      <c r="A6" s="338" t="s">
        <v>2</v>
      </c>
      <c r="B6" s="340" t="s">
        <v>3</v>
      </c>
      <c r="C6" s="341"/>
      <c r="D6" s="341"/>
      <c r="E6" s="341"/>
      <c r="F6" s="341"/>
      <c r="G6" s="342"/>
      <c r="H6" s="345" t="s">
        <v>4</v>
      </c>
      <c r="I6" s="343" t="s">
        <v>5</v>
      </c>
      <c r="J6" s="333" t="s">
        <v>6</v>
      </c>
    </row>
    <row r="7" spans="1:16" x14ac:dyDescent="0.25">
      <c r="A7" s="339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6"/>
      <c r="I7" s="344"/>
      <c r="J7" s="334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Imas</vt:lpstr>
      <vt:lpstr>Sofya</vt:lpstr>
      <vt:lpstr>Jarkasih</vt:lpstr>
      <vt:lpstr>Bambang</vt:lpstr>
      <vt:lpstr>Ghaisan</vt:lpstr>
      <vt:lpstr>PM</vt:lpstr>
      <vt:lpstr>LATIF</vt:lpstr>
      <vt:lpstr>Laporan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2018-04-06T03:03:37Z</dcterms:modified>
</cp:coreProperties>
</file>