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865" windowWidth="4095" windowHeight="117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Jarkasih" sheetId="19" r:id="rId10"/>
    <sheet name="Bambang" sheetId="30" r:id="rId11"/>
    <sheet name="Ghaisan" sheetId="2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0">Bambang!$M$41:$P$53</definedName>
    <definedName name="_xlnm.Print_Area" localSheetId="2">Bandros!$L$265:$M$370</definedName>
    <definedName name="_xlnm.Print_Area" localSheetId="18">BOJES!$A$1:$J$38</definedName>
    <definedName name="_xlnm.Print_Area" localSheetId="11">Ghaisan!$A$1:$J$126</definedName>
    <definedName name="_xlnm.Print_Area" localSheetId="1">'Indra Fashion'!$A$1:$J$7</definedName>
    <definedName name="_xlnm.Print_Area" localSheetId="9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ST'!$A$5:$J$141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C16" i="15" l="1"/>
  <c r="L2" i="49"/>
  <c r="L1" i="49"/>
  <c r="L2" i="2" l="1"/>
  <c r="L1" i="2"/>
  <c r="L2" i="54"/>
  <c r="L1" i="54"/>
  <c r="M3" i="49" l="1"/>
  <c r="I288" i="53" l="1"/>
  <c r="G288" i="53"/>
  <c r="H288" i="53"/>
  <c r="F288" i="53"/>
  <c r="L16" i="2" l="1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140" i="54" l="1"/>
  <c r="J138" i="54"/>
  <c r="J136" i="54"/>
  <c r="J135" i="54"/>
  <c r="I133" i="54"/>
  <c r="H133" i="54"/>
  <c r="G133" i="54"/>
  <c r="F133" i="54"/>
  <c r="D133" i="54"/>
  <c r="C133" i="54"/>
  <c r="J137" i="54" l="1"/>
  <c r="J139" i="54" s="1"/>
  <c r="J141" i="54" s="1"/>
  <c r="I2" i="54" s="1"/>
  <c r="C5" i="15" s="1"/>
  <c r="L3" i="54"/>
  <c r="I141" i="54" l="1"/>
  <c r="J25" i="35" l="1"/>
  <c r="J29" i="35"/>
  <c r="J27" i="35"/>
  <c r="J24" i="35"/>
  <c r="G22" i="35"/>
  <c r="F22" i="35"/>
  <c r="J26" i="35" l="1"/>
  <c r="J28" i="35" s="1"/>
  <c r="J30" i="35" s="1"/>
  <c r="J295" i="53" l="1"/>
  <c r="J291" i="53"/>
  <c r="J290" i="53"/>
  <c r="J292" i="53" l="1"/>
  <c r="L3" i="49"/>
  <c r="L3" i="53" l="1"/>
  <c r="C288" i="53"/>
  <c r="D288" i="53"/>
  <c r="J293" i="53"/>
  <c r="J294" i="53" s="1"/>
  <c r="J296" i="53" l="1"/>
  <c r="I2" i="53" l="1"/>
  <c r="C7" i="15" s="1"/>
  <c r="I296" i="53"/>
  <c r="L3" i="2" l="1"/>
  <c r="C371" i="49" l="1"/>
  <c r="D371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378" i="49"/>
  <c r="J376" i="49"/>
  <c r="J374" i="49"/>
  <c r="J373" i="49"/>
  <c r="I371" i="49"/>
  <c r="H371" i="49"/>
  <c r="G371" i="49"/>
  <c r="F371" i="49"/>
  <c r="J375" i="49" l="1"/>
  <c r="J377" i="49" s="1"/>
  <c r="J379" i="49" s="1"/>
  <c r="I2" i="49" s="1"/>
  <c r="I379" i="49" l="1"/>
  <c r="C8" i="15"/>
  <c r="J83" i="2" l="1"/>
  <c r="I78" i="2"/>
  <c r="H78" i="2"/>
  <c r="G78" i="2"/>
  <c r="F78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1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6" i="32"/>
  <c r="J24" i="32"/>
  <c r="J22" i="32"/>
  <c r="F19" i="32"/>
  <c r="C19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37" i="12"/>
  <c r="J35" i="12"/>
  <c r="J33" i="12"/>
  <c r="J32" i="12"/>
  <c r="F30" i="12"/>
  <c r="C30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85" i="2"/>
  <c r="J81" i="2"/>
  <c r="J80" i="2"/>
  <c r="D78" i="2"/>
  <c r="C78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82" i="2"/>
  <c r="J84" i="2" s="1"/>
  <c r="J86" i="2" s="1"/>
  <c r="I86" i="2" s="1"/>
  <c r="J55" i="11"/>
  <c r="J57" i="11" s="1"/>
  <c r="J59" i="11" s="1"/>
  <c r="J59" i="34"/>
  <c r="I2" i="21"/>
  <c r="I59" i="21"/>
  <c r="J122" i="20"/>
  <c r="J124" i="20" s="1"/>
  <c r="J126" i="20" s="1"/>
  <c r="I2" i="20" s="1"/>
  <c r="J34" i="12"/>
  <c r="J36" i="12" s="1"/>
  <c r="J38" i="12" s="1"/>
  <c r="J25" i="25"/>
  <c r="I2" i="25" s="1"/>
  <c r="J77" i="33"/>
  <c r="J79" i="33" s="1"/>
  <c r="I2" i="33" s="1"/>
  <c r="J91" i="4"/>
  <c r="J93" i="4" s="1"/>
  <c r="J95" i="4" s="1"/>
  <c r="I2" i="4" s="1"/>
  <c r="J23" i="32"/>
  <c r="J25" i="32" s="1"/>
  <c r="J27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C10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38" i="12"/>
  <c r="I126" i="20"/>
  <c r="I52" i="18"/>
  <c r="I95" i="4"/>
  <c r="I27" i="32"/>
  <c r="I2" i="32"/>
  <c r="I2" i="6"/>
  <c r="I2" i="17"/>
  <c r="I2" i="16"/>
  <c r="C12" i="15" s="1"/>
  <c r="I25" i="25"/>
  <c r="I30" i="35"/>
  <c r="I2" i="39"/>
  <c r="I164" i="39"/>
  <c r="C6" i="15" l="1"/>
  <c r="N3" i="2"/>
  <c r="J3" i="19"/>
  <c r="C13" i="15" s="1"/>
  <c r="I50" i="19"/>
  <c r="C20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TIKA KARTIKA SARI INTERNET BA
0998
6,124,738.00
CR
167,614,924.23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charset val="1"/>
          </rPr>
          <t xml:space="preserve"> PEND
TRSF E-BANKING CR
0604/FTSCY/WS95011
2402225.00
Atlantis to INF
Rp.2.402.225
ABDUL RAHIM
0000
2,402,225.00
CR
170,884,787.23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<sst xmlns="http://schemas.openxmlformats.org/spreadsheetml/2006/main" count="1665" uniqueCount="194">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</sst>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41"/>
  <sheetViews>
    <sheetView zoomScale="85" zoomScaleNormal="85" workbookViewId="0">
      <pane ySplit="7" topLeftCell="A116" activePane="bottomLeft" state="frozen"/>
      <selection pane="bottomLeft" activeCell="J125" sqref="J125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9" t="s">
        <v>22</v>
      </c>
      <c r="G1" s="319"/>
      <c r="H1" s="319"/>
      <c r="I1" s="220" t="s">
        <v>20</v>
      </c>
      <c r="J1" s="218"/>
      <c r="L1" s="277">
        <f>SUM(D109:D119)</f>
        <v>13226152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9" t="s">
        <v>21</v>
      </c>
      <c r="G2" s="319"/>
      <c r="H2" s="319"/>
      <c r="I2" s="220">
        <f>J141*-1</f>
        <v>12084452</v>
      </c>
      <c r="J2" s="218"/>
      <c r="L2" s="278">
        <f>SUM(G109:G119)</f>
        <v>443800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12782352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0" t="s">
        <v>61</v>
      </c>
      <c r="B5" s="320"/>
      <c r="C5" s="320"/>
      <c r="D5" s="320"/>
      <c r="E5" s="320"/>
      <c r="F5" s="320"/>
      <c r="G5" s="320"/>
      <c r="H5" s="320"/>
      <c r="I5" s="320"/>
      <c r="J5" s="320"/>
      <c r="L5" s="276"/>
      <c r="M5" s="239"/>
      <c r="N5" s="239"/>
      <c r="O5" s="239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5" x14ac:dyDescent="0.25">
      <c r="A7" s="321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2"/>
      <c r="I7" s="323"/>
      <c r="J7" s="324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10">
        <v>43192</v>
      </c>
      <c r="B120" s="115">
        <v>180158872</v>
      </c>
      <c r="C120" s="309">
        <v>19</v>
      </c>
      <c r="D120" s="117">
        <v>1846338</v>
      </c>
      <c r="E120" s="118">
        <v>180041614</v>
      </c>
      <c r="F120" s="120">
        <v>3</v>
      </c>
      <c r="G120" s="117">
        <v>308700</v>
      </c>
      <c r="H120" s="118"/>
      <c r="I120" s="213"/>
      <c r="J120" s="117"/>
    </row>
    <row r="121" spans="1:10" ht="15.75" customHeight="1" x14ac:dyDescent="0.25">
      <c r="A121" s="210">
        <v>43192</v>
      </c>
      <c r="B121" s="115">
        <v>180158926</v>
      </c>
      <c r="C121" s="309">
        <v>10</v>
      </c>
      <c r="D121" s="117">
        <v>1136538</v>
      </c>
      <c r="E121" s="118"/>
      <c r="F121" s="120"/>
      <c r="G121" s="117"/>
      <c r="H121" s="118"/>
      <c r="I121" s="213"/>
      <c r="J121" s="117"/>
    </row>
    <row r="122" spans="1:10" ht="15.75" customHeight="1" x14ac:dyDescent="0.25">
      <c r="A122" s="210">
        <v>43193</v>
      </c>
      <c r="B122" s="115">
        <v>180158975</v>
      </c>
      <c r="C122" s="309">
        <v>20</v>
      </c>
      <c r="D122" s="117">
        <v>2121263</v>
      </c>
      <c r="E122" s="118">
        <v>180041636</v>
      </c>
      <c r="F122" s="120">
        <v>1</v>
      </c>
      <c r="G122" s="117">
        <v>114275</v>
      </c>
      <c r="H122" s="118"/>
      <c r="I122" s="213"/>
      <c r="J122" s="117"/>
    </row>
    <row r="123" spans="1:10" ht="15.75" customHeight="1" x14ac:dyDescent="0.25">
      <c r="A123" s="210">
        <v>43193</v>
      </c>
      <c r="B123" s="115">
        <v>180159025</v>
      </c>
      <c r="C123" s="309">
        <v>4</v>
      </c>
      <c r="D123" s="117">
        <v>477750</v>
      </c>
      <c r="E123" s="118"/>
      <c r="F123" s="120"/>
      <c r="G123" s="117"/>
      <c r="H123" s="118"/>
      <c r="I123" s="213"/>
      <c r="J123" s="117"/>
    </row>
    <row r="124" spans="1:10" ht="15.75" customHeight="1" x14ac:dyDescent="0.25">
      <c r="A124" s="210">
        <v>43194</v>
      </c>
      <c r="B124" s="115">
        <v>180159094</v>
      </c>
      <c r="C124" s="309">
        <v>21</v>
      </c>
      <c r="D124" s="117">
        <v>2479750</v>
      </c>
      <c r="E124" s="118">
        <v>180041665</v>
      </c>
      <c r="F124" s="120">
        <v>1</v>
      </c>
      <c r="G124" s="117">
        <v>72013</v>
      </c>
      <c r="H124" s="118"/>
      <c r="I124" s="213"/>
      <c r="J124" s="117"/>
    </row>
    <row r="125" spans="1:10" ht="15.75" customHeight="1" x14ac:dyDescent="0.25">
      <c r="A125" s="210">
        <v>43194</v>
      </c>
      <c r="B125" s="115">
        <v>180159161</v>
      </c>
      <c r="C125" s="309">
        <v>3</v>
      </c>
      <c r="D125" s="117">
        <v>380800</v>
      </c>
      <c r="E125" s="118"/>
      <c r="F125" s="120"/>
      <c r="G125" s="117"/>
      <c r="H125" s="118"/>
      <c r="I125" s="213"/>
      <c r="J125" s="117"/>
    </row>
    <row r="126" spans="1:10" ht="15.75" customHeight="1" x14ac:dyDescent="0.25">
      <c r="A126" s="210">
        <v>43195</v>
      </c>
      <c r="B126" s="115">
        <v>180159212</v>
      </c>
      <c r="C126" s="309">
        <v>19</v>
      </c>
      <c r="D126" s="117">
        <v>1926488</v>
      </c>
      <c r="E126" s="118">
        <v>180041685</v>
      </c>
      <c r="F126" s="120">
        <v>2</v>
      </c>
      <c r="G126" s="117">
        <v>218138</v>
      </c>
      <c r="H126" s="118"/>
      <c r="I126" s="213"/>
      <c r="J126" s="117"/>
    </row>
    <row r="127" spans="1:10" ht="15.75" customHeight="1" x14ac:dyDescent="0.25">
      <c r="A127" s="210">
        <v>43195</v>
      </c>
      <c r="B127" s="115">
        <v>180159269</v>
      </c>
      <c r="C127" s="309">
        <v>4</v>
      </c>
      <c r="D127" s="117">
        <v>296013</v>
      </c>
      <c r="E127" s="118"/>
      <c r="F127" s="120"/>
      <c r="G127" s="117"/>
      <c r="H127" s="118"/>
      <c r="I127" s="213"/>
      <c r="J127" s="117"/>
    </row>
    <row r="128" spans="1:10" ht="15.75" customHeight="1" x14ac:dyDescent="0.25">
      <c r="A128" s="210">
        <v>43196</v>
      </c>
      <c r="B128" s="115">
        <v>180159326</v>
      </c>
      <c r="C128" s="309">
        <v>18</v>
      </c>
      <c r="D128" s="117">
        <v>1873463</v>
      </c>
      <c r="E128" s="118">
        <v>180041718</v>
      </c>
      <c r="F128" s="120">
        <v>2</v>
      </c>
      <c r="G128" s="117">
        <v>236950</v>
      </c>
      <c r="H128" s="118"/>
      <c r="I128" s="213"/>
      <c r="J128" s="117"/>
    </row>
    <row r="129" spans="1:10" ht="15.75" customHeight="1" x14ac:dyDescent="0.25">
      <c r="A129" s="210">
        <v>43196</v>
      </c>
      <c r="B129" s="115">
        <v>180159372</v>
      </c>
      <c r="C129" s="309">
        <v>5</v>
      </c>
      <c r="D129" s="117">
        <v>496125</v>
      </c>
      <c r="E129" s="118"/>
      <c r="F129" s="120"/>
      <c r="G129" s="117"/>
      <c r="H129" s="118"/>
      <c r="I129" s="213"/>
      <c r="J129" s="117"/>
    </row>
    <row r="130" spans="1:10" ht="15.75" customHeight="1" x14ac:dyDescent="0.25">
      <c r="A130" s="210"/>
      <c r="B130" s="115"/>
      <c r="C130" s="309"/>
      <c r="D130" s="117"/>
      <c r="E130" s="118"/>
      <c r="F130" s="120"/>
      <c r="G130" s="117"/>
      <c r="H130" s="118"/>
      <c r="I130" s="213"/>
      <c r="J130" s="117"/>
    </row>
    <row r="131" spans="1:10" ht="15.75" customHeight="1" x14ac:dyDescent="0.25">
      <c r="A131" s="210"/>
      <c r="B131" s="115"/>
      <c r="C131" s="309"/>
      <c r="D131" s="117"/>
      <c r="E131" s="118"/>
      <c r="F131" s="120"/>
      <c r="G131" s="117"/>
      <c r="H131" s="118"/>
      <c r="I131" s="213"/>
      <c r="J131" s="117"/>
    </row>
    <row r="132" spans="1:10" x14ac:dyDescent="0.25">
      <c r="A132" s="236"/>
      <c r="B132" s="235"/>
      <c r="C132" s="12"/>
      <c r="D132" s="237"/>
      <c r="E132" s="238"/>
      <c r="F132" s="241"/>
      <c r="G132" s="237"/>
      <c r="H132" s="238"/>
      <c r="I132" s="240"/>
      <c r="J132" s="237"/>
    </row>
    <row r="133" spans="1:10" x14ac:dyDescent="0.25">
      <c r="A133" s="236"/>
      <c r="B133" s="224" t="s">
        <v>11</v>
      </c>
      <c r="C133" s="230">
        <f>SUM(C8:C132)</f>
        <v>1368</v>
      </c>
      <c r="D133" s="225">
        <f>SUM(D8:D132)</f>
        <v>141087478</v>
      </c>
      <c r="E133" s="224" t="s">
        <v>11</v>
      </c>
      <c r="F133" s="233">
        <f>SUM(F8:F132)</f>
        <v>138</v>
      </c>
      <c r="G133" s="225">
        <f>SUM(G8:G132)</f>
        <v>14099411</v>
      </c>
      <c r="H133" s="233">
        <f>SUM(H8:H132)</f>
        <v>0</v>
      </c>
      <c r="I133" s="233">
        <f>SUM(I8:I132)</f>
        <v>114903615</v>
      </c>
      <c r="J133" s="5"/>
    </row>
    <row r="134" spans="1:10" x14ac:dyDescent="0.25">
      <c r="A134" s="236"/>
      <c r="B134" s="224"/>
      <c r="C134" s="230"/>
      <c r="D134" s="225"/>
      <c r="E134" s="224"/>
      <c r="F134" s="233"/>
      <c r="G134" s="225"/>
      <c r="H134" s="233"/>
      <c r="I134" s="233"/>
      <c r="J134" s="5"/>
    </row>
    <row r="135" spans="1:10" x14ac:dyDescent="0.25">
      <c r="A135" s="226"/>
      <c r="B135" s="227"/>
      <c r="C135" s="12"/>
      <c r="D135" s="237"/>
      <c r="E135" s="224"/>
      <c r="F135" s="241"/>
      <c r="G135" s="318" t="s">
        <v>12</v>
      </c>
      <c r="H135" s="318"/>
      <c r="I135" s="240"/>
      <c r="J135" s="228">
        <f>SUM(D8:D132)</f>
        <v>141087478</v>
      </c>
    </row>
    <row r="136" spans="1:10" x14ac:dyDescent="0.25">
      <c r="A136" s="236"/>
      <c r="B136" s="235"/>
      <c r="C136" s="12"/>
      <c r="D136" s="237"/>
      <c r="E136" s="238"/>
      <c r="F136" s="241"/>
      <c r="G136" s="318" t="s">
        <v>13</v>
      </c>
      <c r="H136" s="318"/>
      <c r="I136" s="240"/>
      <c r="J136" s="228">
        <f>SUM(G8:G132)</f>
        <v>14099411</v>
      </c>
    </row>
    <row r="137" spans="1:10" x14ac:dyDescent="0.25">
      <c r="A137" s="229"/>
      <c r="B137" s="238"/>
      <c r="C137" s="12"/>
      <c r="D137" s="237"/>
      <c r="E137" s="238"/>
      <c r="F137" s="241"/>
      <c r="G137" s="318" t="s">
        <v>14</v>
      </c>
      <c r="H137" s="318"/>
      <c r="I137" s="41"/>
      <c r="J137" s="230">
        <f>J135-J136</f>
        <v>126988067</v>
      </c>
    </row>
    <row r="138" spans="1:10" x14ac:dyDescent="0.25">
      <c r="A138" s="236"/>
      <c r="B138" s="231"/>
      <c r="C138" s="12"/>
      <c r="D138" s="232"/>
      <c r="E138" s="238"/>
      <c r="F138" s="241"/>
      <c r="G138" s="318" t="s">
        <v>15</v>
      </c>
      <c r="H138" s="318"/>
      <c r="I138" s="240"/>
      <c r="J138" s="228">
        <f>SUM(H8:H132)</f>
        <v>0</v>
      </c>
    </row>
    <row r="139" spans="1:10" x14ac:dyDescent="0.25">
      <c r="A139" s="236"/>
      <c r="B139" s="231"/>
      <c r="C139" s="12"/>
      <c r="D139" s="232"/>
      <c r="E139" s="238"/>
      <c r="F139" s="241"/>
      <c r="G139" s="318" t="s">
        <v>16</v>
      </c>
      <c r="H139" s="318"/>
      <c r="I139" s="240"/>
      <c r="J139" s="228">
        <f>J137+J138</f>
        <v>126988067</v>
      </c>
    </row>
    <row r="140" spans="1:10" x14ac:dyDescent="0.25">
      <c r="A140" s="236"/>
      <c r="B140" s="231"/>
      <c r="C140" s="12"/>
      <c r="D140" s="232"/>
      <c r="E140" s="238"/>
      <c r="F140" s="241"/>
      <c r="G140" s="318" t="s">
        <v>5</v>
      </c>
      <c r="H140" s="318"/>
      <c r="I140" s="240"/>
      <c r="J140" s="228">
        <f>SUM(I8:I132)</f>
        <v>114903615</v>
      </c>
    </row>
    <row r="141" spans="1:10" x14ac:dyDescent="0.25">
      <c r="A141" s="236"/>
      <c r="B141" s="231"/>
      <c r="C141" s="12"/>
      <c r="D141" s="232"/>
      <c r="E141" s="238"/>
      <c r="F141" s="241"/>
      <c r="G141" s="318" t="s">
        <v>32</v>
      </c>
      <c r="H141" s="318"/>
      <c r="I141" s="241" t="str">
        <f>IF(J141&gt;0,"SALDO",IF(J141&lt;0,"PIUTANG",IF(J141=0,"LUNAS")))</f>
        <v>PIUTANG</v>
      </c>
      <c r="J141" s="228">
        <f>J140-J139</f>
        <v>-12084452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41:H141"/>
    <mergeCell ref="G135:H135"/>
    <mergeCell ref="G136:H136"/>
    <mergeCell ref="G137:H137"/>
    <mergeCell ref="G138:H138"/>
    <mergeCell ref="G139:H139"/>
    <mergeCell ref="G140:H140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C4" sqref="C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28"/>
      <c r="I7" s="344"/>
      <c r="J7" s="33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18" t="s">
        <v>12</v>
      </c>
      <c r="H44" s="318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18" t="s">
        <v>13</v>
      </c>
      <c r="H45" s="318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18" t="s">
        <v>14</v>
      </c>
      <c r="H46" s="318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18" t="s">
        <v>15</v>
      </c>
      <c r="H47" s="318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18" t="s">
        <v>16</v>
      </c>
      <c r="H48" s="318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18" t="s">
        <v>5</v>
      </c>
      <c r="H49" s="318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18" t="s">
        <v>32</v>
      </c>
      <c r="H50" s="318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N45" sqref="N4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28"/>
      <c r="I7" s="344"/>
      <c r="J7" s="33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18" t="s">
        <v>12</v>
      </c>
      <c r="H49" s="318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18" t="s">
        <v>13</v>
      </c>
      <c r="H50" s="318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18" t="s">
        <v>14</v>
      </c>
      <c r="H51" s="318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18" t="s">
        <v>15</v>
      </c>
      <c r="H52" s="318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18" t="s">
        <v>16</v>
      </c>
      <c r="H53" s="318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18" t="s">
        <v>5</v>
      </c>
      <c r="H54" s="318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18" t="s">
        <v>32</v>
      </c>
      <c r="H55" s="318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I111" sqref="I111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9" t="s">
        <v>22</v>
      </c>
      <c r="G1" s="319"/>
      <c r="H1" s="319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28"/>
      <c r="I7" s="344"/>
      <c r="J7" s="33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18" t="s">
        <v>12</v>
      </c>
      <c r="H120" s="318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18" t="s">
        <v>13</v>
      </c>
      <c r="H121" s="318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18" t="s">
        <v>14</v>
      </c>
      <c r="H122" s="318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18" t="s">
        <v>15</v>
      </c>
      <c r="H123" s="318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18" t="s">
        <v>16</v>
      </c>
      <c r="H124" s="318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18" t="s">
        <v>5</v>
      </c>
      <c r="H125" s="318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18" t="s">
        <v>32</v>
      </c>
      <c r="H126" s="318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9" t="s">
        <v>22</v>
      </c>
      <c r="G1" s="319"/>
      <c r="H1" s="319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9" t="s">
        <v>21</v>
      </c>
      <c r="G2" s="319"/>
      <c r="H2" s="319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18" t="s">
        <v>12</v>
      </c>
      <c r="H121" s="318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18" t="s">
        <v>13</v>
      </c>
      <c r="H122" s="318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18" t="s">
        <v>14</v>
      </c>
      <c r="H123" s="318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18" t="s">
        <v>15</v>
      </c>
      <c r="H124" s="318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18" t="s">
        <v>16</v>
      </c>
      <c r="H125" s="318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18" t="s">
        <v>5</v>
      </c>
      <c r="H126" s="318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18" t="s">
        <v>32</v>
      </c>
      <c r="H127" s="318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E16" sqref="E16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43192</v>
      </c>
      <c r="C5" s="284">
        <f>'Taufik ST'!I2</f>
        <v>12084452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43192</v>
      </c>
      <c r="C6" s="284">
        <f>'Indra Fashion'!I2</f>
        <v>3964425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43196</v>
      </c>
      <c r="C7" s="284">
        <f>Atlantis!I2</f>
        <v>1273651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43196</v>
      </c>
      <c r="C8" s="284">
        <f>Bandros!I2</f>
        <v>6274801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>
        <v>43188</v>
      </c>
      <c r="C10" s="284">
        <f>Yanyan!I2</f>
        <v>2647226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43195</v>
      </c>
      <c r="C16" s="284">
        <f>'Agus A'!I2</f>
        <v>5574563</v>
      </c>
      <c r="E16" s="292" t="s">
        <v>166</v>
      </c>
    </row>
    <row r="17" spans="1:5" s="269" customFormat="1" ht="18.75" customHeight="1" x14ac:dyDescent="0.25">
      <c r="A17" s="185" t="s">
        <v>89</v>
      </c>
      <c r="B17" s="283" t="s">
        <v>40</v>
      </c>
      <c r="C17" s="284">
        <f>AnipAssunah!I2</f>
        <v>0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41693270.5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9" t="s">
        <v>22</v>
      </c>
      <c r="G1" s="319"/>
      <c r="H1" s="319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9" t="s">
        <v>21</v>
      </c>
      <c r="G2" s="319"/>
      <c r="H2" s="319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22" t="s">
        <v>4</v>
      </c>
      <c r="I5" s="364" t="s">
        <v>5</v>
      </c>
      <c r="J5" s="324" t="s">
        <v>6</v>
      </c>
      <c r="L5" s="37"/>
      <c r="M5" s="37"/>
      <c r="N5" s="37"/>
      <c r="O5" s="37"/>
      <c r="P5" s="37"/>
      <c r="Q5" s="37"/>
    </row>
    <row r="6" spans="1:17" x14ac:dyDescent="0.25">
      <c r="A6" s="32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2"/>
      <c r="I6" s="364"/>
      <c r="J6" s="324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18" t="s">
        <v>12</v>
      </c>
      <c r="H31" s="318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18" t="s">
        <v>13</v>
      </c>
      <c r="H32" s="318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18" t="s">
        <v>14</v>
      </c>
      <c r="H33" s="318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18" t="s">
        <v>15</v>
      </c>
      <c r="H34" s="318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18" t="s">
        <v>16</v>
      </c>
      <c r="H35" s="318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18" t="s">
        <v>5</v>
      </c>
      <c r="H36" s="318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18" t="s">
        <v>32</v>
      </c>
      <c r="H37" s="318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9" t="s">
        <v>21</v>
      </c>
      <c r="G2" s="319"/>
      <c r="H2" s="319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18" t="s">
        <v>12</v>
      </c>
      <c r="H53" s="318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18" t="s">
        <v>13</v>
      </c>
      <c r="H54" s="318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18" t="s">
        <v>14</v>
      </c>
      <c r="H55" s="318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18" t="s">
        <v>15</v>
      </c>
      <c r="H56" s="318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18" t="s">
        <v>16</v>
      </c>
      <c r="H57" s="318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18" t="s">
        <v>5</v>
      </c>
      <c r="H58" s="318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18" t="s">
        <v>32</v>
      </c>
      <c r="H59" s="318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2"/>
      <c r="I7" s="364"/>
      <c r="J7" s="324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86"/>
  <sheetViews>
    <sheetView workbookViewId="0">
      <pane ySplit="7" topLeftCell="A64" activePane="bottomLeft" state="frozen"/>
      <selection pane="bottomLeft" activeCell="L75" sqref="L75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9" t="s">
        <v>22</v>
      </c>
      <c r="G1" s="319"/>
      <c r="H1" s="319"/>
      <c r="I1" s="42" t="s">
        <v>20</v>
      </c>
      <c r="J1" s="20"/>
      <c r="L1" s="279">
        <f>SUM(D63:D69)</f>
        <v>4057902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J86*-1</f>
        <v>3964425</v>
      </c>
      <c r="J2" s="20"/>
      <c r="L2" s="279">
        <f>SUM(G63:G69)</f>
        <v>114363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3943539</v>
      </c>
      <c r="M3" s="219"/>
      <c r="N3" s="219">
        <f>I2-L3</f>
        <v>20886</v>
      </c>
      <c r="O3" s="219"/>
      <c r="P3" s="219"/>
      <c r="Q3" s="219"/>
      <c r="R3" s="219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6" t="s">
        <v>4</v>
      </c>
      <c r="I6" s="323" t="s">
        <v>5</v>
      </c>
      <c r="J6" s="324" t="s">
        <v>6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3"/>
      <c r="J7" s="324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2">
        <v>43192</v>
      </c>
      <c r="B70" s="235">
        <v>180158909</v>
      </c>
      <c r="C70" s="241">
        <v>7</v>
      </c>
      <c r="D70" s="237">
        <v>768425</v>
      </c>
      <c r="E70" s="238">
        <v>180041620</v>
      </c>
      <c r="F70" s="241">
        <v>1</v>
      </c>
      <c r="G70" s="237">
        <v>86363</v>
      </c>
      <c r="H70" s="240"/>
      <c r="I70" s="240"/>
      <c r="J70" s="23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2">
        <v>43192</v>
      </c>
      <c r="B71" s="235">
        <v>180158917</v>
      </c>
      <c r="C71" s="241">
        <v>1</v>
      </c>
      <c r="D71" s="237">
        <v>109288</v>
      </c>
      <c r="E71" s="238"/>
      <c r="F71" s="241"/>
      <c r="G71" s="237"/>
      <c r="H71" s="240"/>
      <c r="I71" s="240"/>
      <c r="J71" s="23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2">
        <v>43193</v>
      </c>
      <c r="B72" s="235">
        <v>180159028</v>
      </c>
      <c r="C72" s="241">
        <v>9</v>
      </c>
      <c r="D72" s="237">
        <v>1344963</v>
      </c>
      <c r="E72" s="238">
        <v>180041647</v>
      </c>
      <c r="F72" s="241">
        <v>1</v>
      </c>
      <c r="G72" s="237">
        <v>109288</v>
      </c>
      <c r="H72" s="240"/>
      <c r="I72" s="240"/>
      <c r="J72" s="23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2">
        <v>43194</v>
      </c>
      <c r="B73" s="235">
        <v>180159147</v>
      </c>
      <c r="C73" s="241">
        <v>11</v>
      </c>
      <c r="D73" s="237">
        <v>930475</v>
      </c>
      <c r="E73" s="238"/>
      <c r="F73" s="241"/>
      <c r="G73" s="237"/>
      <c r="H73" s="240"/>
      <c r="I73" s="240"/>
      <c r="J73" s="23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2">
        <v>43195</v>
      </c>
      <c r="B74" s="235">
        <v>180159266</v>
      </c>
      <c r="C74" s="241">
        <v>4</v>
      </c>
      <c r="D74" s="237">
        <v>432950</v>
      </c>
      <c r="E74" s="238"/>
      <c r="F74" s="241"/>
      <c r="G74" s="237"/>
      <c r="H74" s="240"/>
      <c r="I74" s="240"/>
      <c r="J74" s="23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2">
        <v>43196</v>
      </c>
      <c r="B75" s="235">
        <v>180159362</v>
      </c>
      <c r="C75" s="241">
        <v>7</v>
      </c>
      <c r="D75" s="237">
        <v>761338</v>
      </c>
      <c r="E75" s="238">
        <v>180041733</v>
      </c>
      <c r="F75" s="241">
        <v>1</v>
      </c>
      <c r="G75" s="237">
        <v>184363</v>
      </c>
      <c r="H75" s="240"/>
      <c r="I75" s="240"/>
      <c r="J75" s="23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2"/>
      <c r="B76" s="235"/>
      <c r="C76" s="241"/>
      <c r="D76" s="237"/>
      <c r="E76" s="238"/>
      <c r="F76" s="241"/>
      <c r="G76" s="237"/>
      <c r="H76" s="240"/>
      <c r="I76" s="240"/>
      <c r="J76" s="237"/>
      <c r="K76" s="219"/>
      <c r="L76" s="219"/>
      <c r="M76" s="219"/>
      <c r="N76" s="219"/>
      <c r="O76" s="219"/>
      <c r="P76" s="219"/>
      <c r="Q76" s="219"/>
      <c r="R76" s="219"/>
    </row>
    <row r="77" spans="1:18" x14ac:dyDescent="0.25">
      <c r="A77" s="162"/>
      <c r="B77" s="3"/>
      <c r="C77" s="40"/>
      <c r="D77" s="6"/>
      <c r="E77" s="7"/>
      <c r="F77" s="40"/>
      <c r="G77" s="6"/>
      <c r="H77" s="39"/>
      <c r="I77" s="39"/>
      <c r="J77" s="6"/>
    </row>
    <row r="78" spans="1:18" x14ac:dyDescent="0.25">
      <c r="A78" s="162"/>
      <c r="B78" s="8" t="s">
        <v>11</v>
      </c>
      <c r="C78" s="77">
        <f>SUM(C8:C77)</f>
        <v>472</v>
      </c>
      <c r="D78" s="9">
        <f>SUM(D8:D77)</f>
        <v>51216568</v>
      </c>
      <c r="E78" s="8" t="s">
        <v>11</v>
      </c>
      <c r="F78" s="77">
        <f>SUM(F8:F77)</f>
        <v>44</v>
      </c>
      <c r="G78" s="5">
        <f>SUM(G8:G77)</f>
        <v>14061993</v>
      </c>
      <c r="H78" s="40">
        <f>SUM(H8:H77)</f>
        <v>0</v>
      </c>
      <c r="I78" s="40">
        <f>SUM(I8:I77)</f>
        <v>33190150</v>
      </c>
      <c r="J78" s="5"/>
    </row>
    <row r="79" spans="1:18" x14ac:dyDescent="0.25">
      <c r="A79" s="162"/>
      <c r="B79" s="8"/>
      <c r="C79" s="77"/>
      <c r="D79" s="9"/>
      <c r="E79" s="8"/>
      <c r="F79" s="77"/>
      <c r="G79" s="5"/>
      <c r="H79" s="40"/>
      <c r="I79" s="40"/>
      <c r="J79" s="5"/>
    </row>
    <row r="80" spans="1:18" x14ac:dyDescent="0.25">
      <c r="A80" s="163"/>
      <c r="B80" s="11"/>
      <c r="C80" s="40"/>
      <c r="D80" s="6"/>
      <c r="E80" s="8"/>
      <c r="F80" s="40"/>
      <c r="G80" s="318" t="s">
        <v>12</v>
      </c>
      <c r="H80" s="318"/>
      <c r="I80" s="39"/>
      <c r="J80" s="13">
        <f>SUM(D8:D77)</f>
        <v>51216568</v>
      </c>
    </row>
    <row r="81" spans="1:10" x14ac:dyDescent="0.25">
      <c r="A81" s="162"/>
      <c r="B81" s="3"/>
      <c r="C81" s="40"/>
      <c r="D81" s="6"/>
      <c r="E81" s="7"/>
      <c r="F81" s="40"/>
      <c r="G81" s="318" t="s">
        <v>13</v>
      </c>
      <c r="H81" s="318"/>
      <c r="I81" s="39"/>
      <c r="J81" s="13">
        <f>SUM(G8:G77)</f>
        <v>14061993</v>
      </c>
    </row>
    <row r="82" spans="1:10" x14ac:dyDescent="0.25">
      <c r="A82" s="164"/>
      <c r="B82" s="7"/>
      <c r="C82" s="40"/>
      <c r="D82" s="6"/>
      <c r="E82" s="7"/>
      <c r="F82" s="40"/>
      <c r="G82" s="318" t="s">
        <v>14</v>
      </c>
      <c r="H82" s="318"/>
      <c r="I82" s="41"/>
      <c r="J82" s="15">
        <f>J80-J81</f>
        <v>37154575</v>
      </c>
    </row>
    <row r="83" spans="1:10" x14ac:dyDescent="0.25">
      <c r="A83" s="162"/>
      <c r="B83" s="16"/>
      <c r="C83" s="40"/>
      <c r="D83" s="17"/>
      <c r="E83" s="7"/>
      <c r="F83" s="40"/>
      <c r="G83" s="318" t="s">
        <v>15</v>
      </c>
      <c r="H83" s="318"/>
      <c r="I83" s="39"/>
      <c r="J83" s="13">
        <f>SUM(H8:H77)</f>
        <v>0</v>
      </c>
    </row>
    <row r="84" spans="1:10" x14ac:dyDescent="0.25">
      <c r="A84" s="162"/>
      <c r="B84" s="16"/>
      <c r="C84" s="40"/>
      <c r="D84" s="17"/>
      <c r="E84" s="7"/>
      <c r="F84" s="40"/>
      <c r="G84" s="318" t="s">
        <v>16</v>
      </c>
      <c r="H84" s="318"/>
      <c r="I84" s="39"/>
      <c r="J84" s="13">
        <f>J82+J83</f>
        <v>37154575</v>
      </c>
    </row>
    <row r="85" spans="1:10" x14ac:dyDescent="0.25">
      <c r="A85" s="162"/>
      <c r="B85" s="16"/>
      <c r="C85" s="40"/>
      <c r="D85" s="17"/>
      <c r="E85" s="7"/>
      <c r="F85" s="40"/>
      <c r="G85" s="318" t="s">
        <v>5</v>
      </c>
      <c r="H85" s="318"/>
      <c r="I85" s="39"/>
      <c r="J85" s="13">
        <f>SUM(I8:I77)</f>
        <v>33190150</v>
      </c>
    </row>
    <row r="86" spans="1:10" x14ac:dyDescent="0.25">
      <c r="A86" s="162"/>
      <c r="B86" s="16"/>
      <c r="C86" s="40"/>
      <c r="D86" s="17"/>
      <c r="E86" s="7"/>
      <c r="F86" s="40"/>
      <c r="G86" s="318" t="s">
        <v>32</v>
      </c>
      <c r="H86" s="318"/>
      <c r="I86" s="40" t="str">
        <f>IF(J86&gt;0,"SALDO",IF(J86&lt;0,"PIUTANG",IF(J86=0,"LUNAS")))</f>
        <v>PIUTANG</v>
      </c>
      <c r="J86" s="13">
        <f>J85-J84</f>
        <v>-3964425</v>
      </c>
    </row>
  </sheetData>
  <mergeCells count="15">
    <mergeCell ref="G85:H85"/>
    <mergeCell ref="G86:H86"/>
    <mergeCell ref="G80:H80"/>
    <mergeCell ref="G81:H81"/>
    <mergeCell ref="G82:H82"/>
    <mergeCell ref="G83:H83"/>
    <mergeCell ref="G84:H84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9" t="s">
        <v>22</v>
      </c>
      <c r="G1" s="319"/>
      <c r="H1" s="319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0" t="s">
        <v>63</v>
      </c>
      <c r="B5" s="320"/>
      <c r="C5" s="320"/>
      <c r="D5" s="320"/>
      <c r="E5" s="320"/>
      <c r="F5" s="320"/>
      <c r="G5" s="320"/>
      <c r="H5" s="320"/>
      <c r="I5" s="320"/>
      <c r="J5" s="320"/>
    </row>
    <row r="6" spans="1:19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2"/>
      <c r="I7" s="323"/>
      <c r="J7" s="324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18" t="s">
        <v>12</v>
      </c>
      <c r="H32" s="318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18" t="s">
        <v>13</v>
      </c>
      <c r="H33" s="318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18" t="s">
        <v>14</v>
      </c>
      <c r="H34" s="318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18" t="s">
        <v>15</v>
      </c>
      <c r="H35" s="318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18" t="s">
        <v>16</v>
      </c>
      <c r="H36" s="318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18" t="s">
        <v>5</v>
      </c>
      <c r="H37" s="318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18" t="s">
        <v>32</v>
      </c>
      <c r="H38" s="318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9" t="s">
        <v>21</v>
      </c>
      <c r="G2" s="319"/>
      <c r="H2" s="319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28"/>
      <c r="I7" s="344"/>
      <c r="J7" s="33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18" t="s">
        <v>12</v>
      </c>
      <c r="H73" s="318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18" t="s">
        <v>13</v>
      </c>
      <c r="H74" s="318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18" t="s">
        <v>14</v>
      </c>
      <c r="H75" s="318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18" t="s">
        <v>15</v>
      </c>
      <c r="H76" s="318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18" t="s">
        <v>16</v>
      </c>
      <c r="H77" s="318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18" t="s">
        <v>5</v>
      </c>
      <c r="H78" s="318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18" t="s">
        <v>32</v>
      </c>
      <c r="H79" s="318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9" t="s">
        <v>127</v>
      </c>
      <c r="G2" s="319"/>
      <c r="H2" s="319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18"/>
      <c r="N5" s="18"/>
      <c r="O5" s="37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68" t="s">
        <v>4</v>
      </c>
      <c r="I6" s="370" t="s">
        <v>5</v>
      </c>
      <c r="J6" s="371" t="s">
        <v>6</v>
      </c>
      <c r="L6" s="18"/>
      <c r="N6" s="18"/>
      <c r="O6" s="37"/>
    </row>
    <row r="7" spans="1:15" x14ac:dyDescent="0.25">
      <c r="A7" s="321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9"/>
      <c r="I7" s="370"/>
      <c r="J7" s="371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67" t="s">
        <v>12</v>
      </c>
      <c r="H19" s="367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67" t="s">
        <v>13</v>
      </c>
      <c r="H20" s="367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67" t="s">
        <v>14</v>
      </c>
      <c r="H21" s="367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67" t="s">
        <v>15</v>
      </c>
      <c r="H22" s="367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67" t="s">
        <v>16</v>
      </c>
      <c r="H23" s="367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67" t="s">
        <v>5</v>
      </c>
      <c r="H24" s="367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67" t="s">
        <v>32</v>
      </c>
      <c r="H25" s="367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9" t="s">
        <v>22</v>
      </c>
      <c r="G1" s="319"/>
      <c r="H1" s="319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28"/>
      <c r="I7" s="344"/>
      <c r="J7" s="33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9" t="s">
        <v>22</v>
      </c>
      <c r="G1" s="319"/>
      <c r="H1" s="319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9" t="s">
        <v>21</v>
      </c>
      <c r="G2" s="319"/>
      <c r="H2" s="319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28"/>
      <c r="I7" s="344"/>
      <c r="J7" s="33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18" t="s">
        <v>12</v>
      </c>
      <c r="H35" s="318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18" t="s">
        <v>13</v>
      </c>
      <c r="H36" s="318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18" t="s">
        <v>14</v>
      </c>
      <c r="H37" s="318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18" t="s">
        <v>15</v>
      </c>
      <c r="H38" s="318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18" t="s">
        <v>16</v>
      </c>
      <c r="H39" s="318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18" t="s">
        <v>5</v>
      </c>
      <c r="H40" s="318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18" t="s">
        <v>32</v>
      </c>
      <c r="H41" s="318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9" t="s">
        <v>22</v>
      </c>
      <c r="G1" s="319"/>
      <c r="H1" s="319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9" t="s">
        <v>21</v>
      </c>
      <c r="G2" s="319"/>
      <c r="H2" s="319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28"/>
      <c r="I7" s="344"/>
      <c r="J7" s="33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9" t="s">
        <v>21</v>
      </c>
      <c r="G2" s="319"/>
      <c r="H2" s="319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28"/>
      <c r="I7" s="344"/>
      <c r="J7" s="33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18" t="s">
        <v>12</v>
      </c>
      <c r="H35" s="318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18" t="s">
        <v>13</v>
      </c>
      <c r="H36" s="318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18" t="s">
        <v>14</v>
      </c>
      <c r="H37" s="318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18" t="s">
        <v>15</v>
      </c>
      <c r="H38" s="318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18" t="s">
        <v>16</v>
      </c>
      <c r="H39" s="318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18" t="s">
        <v>5</v>
      </c>
      <c r="H40" s="318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9" t="s">
        <v>21</v>
      </c>
      <c r="G2" s="319"/>
      <c r="H2" s="319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28"/>
      <c r="I7" s="344"/>
      <c r="J7" s="33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9" t="s">
        <v>22</v>
      </c>
      <c r="G1" s="319"/>
      <c r="H1" s="319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28"/>
      <c r="I7" s="344"/>
      <c r="J7" s="33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18" t="s">
        <v>12</v>
      </c>
      <c r="H158" s="318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18" t="s">
        <v>13</v>
      </c>
      <c r="H159" s="318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18" t="s">
        <v>14</v>
      </c>
      <c r="H160" s="318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18" t="s">
        <v>15</v>
      </c>
      <c r="H161" s="318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18" t="s">
        <v>16</v>
      </c>
      <c r="H162" s="318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18" t="s">
        <v>5</v>
      </c>
      <c r="H163" s="318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18" t="s">
        <v>32</v>
      </c>
      <c r="H164" s="318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379"/>
  <sheetViews>
    <sheetView workbookViewId="0">
      <pane ySplit="7" topLeftCell="A357" activePane="bottomLeft" state="frozen"/>
      <selection pane="bottomLeft" activeCell="E362" sqref="E362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SUM(D358:D361)</f>
        <v>8419601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J379*-1</f>
        <v>6274801</v>
      </c>
      <c r="J2" s="218"/>
      <c r="L2" s="219">
        <f>SUM(G358:G361)</f>
        <v>2294863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6124738</v>
      </c>
      <c r="M3" s="219">
        <f>M1-M2</f>
        <v>0</v>
      </c>
    </row>
    <row r="4" spans="1:18" x14ac:dyDescent="0.25">
      <c r="L4" s="234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7" t="s">
        <v>4</v>
      </c>
      <c r="I6" s="329" t="s">
        <v>5</v>
      </c>
      <c r="J6" s="331" t="s">
        <v>6</v>
      </c>
    </row>
    <row r="7" spans="1:18" x14ac:dyDescent="0.25">
      <c r="A7" s="321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28"/>
      <c r="I7" s="330"/>
      <c r="J7" s="33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5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5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5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5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98">
        <v>43196</v>
      </c>
      <c r="B362" s="99">
        <v>180159301</v>
      </c>
      <c r="C362" s="100">
        <v>11</v>
      </c>
      <c r="D362" s="34">
        <v>1101188</v>
      </c>
      <c r="E362" s="101">
        <v>180041723</v>
      </c>
      <c r="F362" s="100">
        <v>4</v>
      </c>
      <c r="G362" s="34">
        <v>410288</v>
      </c>
      <c r="H362" s="102"/>
      <c r="I362" s="102"/>
      <c r="J362" s="34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98">
        <v>43196</v>
      </c>
      <c r="B363" s="99">
        <v>180159302</v>
      </c>
      <c r="C363" s="100">
        <v>20</v>
      </c>
      <c r="D363" s="34">
        <v>1758838</v>
      </c>
      <c r="E363" s="101"/>
      <c r="F363" s="100"/>
      <c r="G363" s="34"/>
      <c r="H363" s="102"/>
      <c r="I363" s="102"/>
      <c r="J363" s="34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98">
        <v>43196</v>
      </c>
      <c r="B364" s="99">
        <v>180159314</v>
      </c>
      <c r="C364" s="100">
        <v>10</v>
      </c>
      <c r="D364" s="34">
        <v>1102938</v>
      </c>
      <c r="E364" s="101"/>
      <c r="F364" s="100"/>
      <c r="G364" s="34"/>
      <c r="H364" s="102"/>
      <c r="I364" s="102"/>
      <c r="J364" s="34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98">
        <v>43196</v>
      </c>
      <c r="B365" s="99">
        <v>180159331</v>
      </c>
      <c r="C365" s="100">
        <v>13</v>
      </c>
      <c r="D365" s="34">
        <v>1447775</v>
      </c>
      <c r="E365" s="101"/>
      <c r="F365" s="100"/>
      <c r="G365" s="34"/>
      <c r="H365" s="102"/>
      <c r="I365" s="102"/>
      <c r="J365" s="34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98">
        <v>43196</v>
      </c>
      <c r="B366" s="99">
        <v>180159351</v>
      </c>
      <c r="C366" s="100">
        <v>8</v>
      </c>
      <c r="D366" s="34">
        <v>810950</v>
      </c>
      <c r="E366" s="101"/>
      <c r="F366" s="100"/>
      <c r="G366" s="34"/>
      <c r="H366" s="102"/>
      <c r="I366" s="102"/>
      <c r="J366" s="34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98">
        <v>43196</v>
      </c>
      <c r="B367" s="99">
        <v>180159391</v>
      </c>
      <c r="C367" s="100">
        <v>4</v>
      </c>
      <c r="D367" s="34">
        <v>463400</v>
      </c>
      <c r="E367" s="101"/>
      <c r="F367" s="100"/>
      <c r="G367" s="34"/>
      <c r="H367" s="102"/>
      <c r="I367" s="102"/>
      <c r="J367" s="34"/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98"/>
      <c r="B368" s="99"/>
      <c r="C368" s="100"/>
      <c r="D368" s="34"/>
      <c r="E368" s="101"/>
      <c r="F368" s="100"/>
      <c r="G368" s="34"/>
      <c r="H368" s="102"/>
      <c r="I368" s="102"/>
      <c r="J368" s="34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98"/>
      <c r="B369" s="99"/>
      <c r="C369" s="100"/>
      <c r="D369" s="34"/>
      <c r="E369" s="101"/>
      <c r="F369" s="100"/>
      <c r="G369" s="34"/>
      <c r="H369" s="102"/>
      <c r="I369" s="102"/>
      <c r="J369" s="34"/>
      <c r="K369" s="138"/>
      <c r="L369" s="138"/>
      <c r="M369" s="138"/>
      <c r="N369" s="138"/>
      <c r="O369" s="138"/>
      <c r="P369" s="138"/>
      <c r="Q369" s="138"/>
      <c r="R369" s="138"/>
    </row>
    <row r="370" spans="1:18" x14ac:dyDescent="0.25">
      <c r="A370" s="236"/>
      <c r="B370" s="235"/>
      <c r="C370" s="241"/>
      <c r="D370" s="237"/>
      <c r="E370" s="238"/>
      <c r="F370" s="241"/>
      <c r="G370" s="237"/>
      <c r="H370" s="240"/>
      <c r="I370" s="240"/>
      <c r="J370" s="237"/>
    </row>
    <row r="371" spans="1:18" s="218" customFormat="1" x14ac:dyDescent="0.25">
      <c r="A371" s="227"/>
      <c r="B371" s="224" t="s">
        <v>11</v>
      </c>
      <c r="C371" s="233">
        <f>SUM(C8:C370)</f>
        <v>3759</v>
      </c>
      <c r="D371" s="225">
        <f>SUM(D8:D370)</f>
        <v>414092176</v>
      </c>
      <c r="E371" s="224" t="s">
        <v>11</v>
      </c>
      <c r="F371" s="233">
        <f>SUM(F8:F370)</f>
        <v>333</v>
      </c>
      <c r="G371" s="225">
        <f>SUM(G8:G370)</f>
        <v>37117687</v>
      </c>
      <c r="H371" s="233">
        <f>SUM(H8:H370)</f>
        <v>0</v>
      </c>
      <c r="I371" s="233">
        <f>SUM(I8:I370)</f>
        <v>370699688</v>
      </c>
      <c r="J371" s="225"/>
      <c r="K371" s="220"/>
      <c r="L371" s="220"/>
      <c r="M371" s="220"/>
      <c r="N371" s="220"/>
      <c r="O371" s="220"/>
      <c r="P371" s="220"/>
      <c r="Q371" s="220"/>
      <c r="R371" s="220"/>
    </row>
    <row r="372" spans="1:18" s="218" customFormat="1" x14ac:dyDescent="0.25">
      <c r="A372" s="227"/>
      <c r="B372" s="224"/>
      <c r="C372" s="233"/>
      <c r="D372" s="225"/>
      <c r="E372" s="224"/>
      <c r="F372" s="233"/>
      <c r="G372" s="225"/>
      <c r="H372" s="233"/>
      <c r="I372" s="233"/>
      <c r="J372" s="225"/>
      <c r="K372" s="220"/>
      <c r="M372" s="220"/>
      <c r="N372" s="220"/>
      <c r="O372" s="220"/>
      <c r="P372" s="220"/>
      <c r="Q372" s="220"/>
      <c r="R372" s="220"/>
    </row>
    <row r="373" spans="1:18" x14ac:dyDescent="0.25">
      <c r="A373" s="226"/>
      <c r="B373" s="227"/>
      <c r="C373" s="241"/>
      <c r="D373" s="237"/>
      <c r="E373" s="224"/>
      <c r="F373" s="241"/>
      <c r="G373" s="333" t="s">
        <v>12</v>
      </c>
      <c r="H373" s="334"/>
      <c r="I373" s="237"/>
      <c r="J373" s="228">
        <f>SUM(D8:D370)</f>
        <v>414092176</v>
      </c>
      <c r="P373" s="220"/>
      <c r="Q373" s="220"/>
      <c r="R373" s="234"/>
    </row>
    <row r="374" spans="1:18" x14ac:dyDescent="0.25">
      <c r="A374" s="236"/>
      <c r="B374" s="235"/>
      <c r="C374" s="241"/>
      <c r="D374" s="237"/>
      <c r="E374" s="238"/>
      <c r="F374" s="241"/>
      <c r="G374" s="333" t="s">
        <v>13</v>
      </c>
      <c r="H374" s="334"/>
      <c r="I374" s="238"/>
      <c r="J374" s="228">
        <f>SUM(G8:G370)</f>
        <v>37117687</v>
      </c>
      <c r="R374" s="234"/>
    </row>
    <row r="375" spans="1:18" x14ac:dyDescent="0.25">
      <c r="A375" s="229"/>
      <c r="B375" s="238"/>
      <c r="C375" s="241"/>
      <c r="D375" s="237"/>
      <c r="E375" s="238"/>
      <c r="F375" s="241"/>
      <c r="G375" s="333" t="s">
        <v>14</v>
      </c>
      <c r="H375" s="334"/>
      <c r="I375" s="230"/>
      <c r="J375" s="230">
        <f>J373-J374</f>
        <v>376974489</v>
      </c>
      <c r="L375" s="220"/>
      <c r="R375" s="234"/>
    </row>
    <row r="376" spans="1:18" x14ac:dyDescent="0.25">
      <c r="A376" s="236"/>
      <c r="B376" s="231"/>
      <c r="C376" s="241"/>
      <c r="D376" s="232"/>
      <c r="E376" s="238"/>
      <c r="F376" s="241"/>
      <c r="G376" s="333" t="s">
        <v>15</v>
      </c>
      <c r="H376" s="334"/>
      <c r="I376" s="238"/>
      <c r="J376" s="228">
        <f>SUM(H8:H370)</f>
        <v>0</v>
      </c>
      <c r="R376" s="234"/>
    </row>
    <row r="377" spans="1:18" x14ac:dyDescent="0.25">
      <c r="A377" s="236"/>
      <c r="B377" s="231"/>
      <c r="C377" s="241"/>
      <c r="D377" s="232"/>
      <c r="E377" s="238"/>
      <c r="F377" s="241"/>
      <c r="G377" s="333" t="s">
        <v>16</v>
      </c>
      <c r="H377" s="334"/>
      <c r="I377" s="238"/>
      <c r="J377" s="228">
        <f>J375+J376</f>
        <v>376974489</v>
      </c>
      <c r="R377" s="234"/>
    </row>
    <row r="378" spans="1:18" x14ac:dyDescent="0.25">
      <c r="A378" s="236"/>
      <c r="B378" s="231"/>
      <c r="C378" s="241"/>
      <c r="D378" s="232"/>
      <c r="E378" s="238"/>
      <c r="F378" s="241"/>
      <c r="G378" s="333" t="s">
        <v>5</v>
      </c>
      <c r="H378" s="334"/>
      <c r="I378" s="238"/>
      <c r="J378" s="228">
        <f>SUM(I8:I370)</f>
        <v>370699688</v>
      </c>
      <c r="R378" s="234"/>
    </row>
    <row r="379" spans="1:18" x14ac:dyDescent="0.25">
      <c r="A379" s="236"/>
      <c r="B379" s="231"/>
      <c r="C379" s="241"/>
      <c r="D379" s="232"/>
      <c r="E379" s="238"/>
      <c r="F379" s="241"/>
      <c r="G379" s="333" t="s">
        <v>32</v>
      </c>
      <c r="H379" s="334"/>
      <c r="I379" s="235" t="str">
        <f>IF(J379&gt;0,"SALDO",IF(J379&lt;0,"PIUTANG",IF(J379=0,"LUNAS")))</f>
        <v>PIUTANG</v>
      </c>
      <c r="J379" s="228">
        <f>J378-J377</f>
        <v>-6274801</v>
      </c>
      <c r="R379" s="234"/>
    </row>
  </sheetData>
  <mergeCells count="13">
    <mergeCell ref="G379:H379"/>
    <mergeCell ref="G373:H373"/>
    <mergeCell ref="G374:H374"/>
    <mergeCell ref="G375:H375"/>
    <mergeCell ref="G376:H376"/>
    <mergeCell ref="G377:H377"/>
    <mergeCell ref="G378:H378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9" t="s">
        <v>22</v>
      </c>
      <c r="G1" s="319"/>
      <c r="H1" s="319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9" t="s">
        <v>21</v>
      </c>
      <c r="G2" s="319"/>
      <c r="H2" s="319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8"/>
      <c r="I7" s="344"/>
      <c r="J7" s="33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18" t="s">
        <v>12</v>
      </c>
      <c r="H57" s="318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18" t="s">
        <v>13</v>
      </c>
      <c r="H58" s="318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18" t="s">
        <v>14</v>
      </c>
      <c r="H59" s="318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18" t="s">
        <v>15</v>
      </c>
      <c r="H60" s="318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18" t="s">
        <v>16</v>
      </c>
      <c r="H61" s="318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18" t="s">
        <v>5</v>
      </c>
      <c r="H62" s="318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18" t="s">
        <v>32</v>
      </c>
      <c r="H63" s="318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9" t="s">
        <v>22</v>
      </c>
      <c r="G1" s="319"/>
      <c r="H1" s="319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9" t="s">
        <v>21</v>
      </c>
      <c r="G2" s="319"/>
      <c r="H2" s="319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18" t="s">
        <v>12</v>
      </c>
      <c r="H116" s="318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18" t="s">
        <v>13</v>
      </c>
      <c r="H117" s="318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18" t="s">
        <v>14</v>
      </c>
      <c r="H118" s="318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18" t="s">
        <v>15</v>
      </c>
      <c r="H119" s="318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18" t="s">
        <v>16</v>
      </c>
      <c r="H120" s="318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18" t="s">
        <v>5</v>
      </c>
      <c r="H121" s="318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18" t="s">
        <v>32</v>
      </c>
      <c r="H122" s="318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J72*-1</f>
        <v>0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67" t="s">
        <v>12</v>
      </c>
      <c r="H66" s="367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13</v>
      </c>
      <c r="H67" s="367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67" t="s">
        <v>14</v>
      </c>
      <c r="H68" s="367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15</v>
      </c>
      <c r="H69" s="367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16</v>
      </c>
      <c r="H70" s="367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5</v>
      </c>
      <c r="H71" s="367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67" t="s">
        <v>32</v>
      </c>
      <c r="H72" s="367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18" t="s">
        <v>12</v>
      </c>
      <c r="H34" s="318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18" t="s">
        <v>13</v>
      </c>
      <c r="H35" s="318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18" t="s">
        <v>14</v>
      </c>
      <c r="H36" s="318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18" t="s">
        <v>15</v>
      </c>
      <c r="H37" s="318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18" t="s">
        <v>16</v>
      </c>
      <c r="H38" s="318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18" t="s">
        <v>5</v>
      </c>
      <c r="H39" s="318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18" t="s">
        <v>32</v>
      </c>
      <c r="H40" s="318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J71*-1</f>
        <v>12110891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67" t="s">
        <v>12</v>
      </c>
      <c r="H65" s="367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67" t="s">
        <v>13</v>
      </c>
      <c r="H66" s="367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14</v>
      </c>
      <c r="H67" s="367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67" t="s">
        <v>15</v>
      </c>
      <c r="H68" s="367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16</v>
      </c>
      <c r="H69" s="367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5</v>
      </c>
      <c r="H70" s="367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32</v>
      </c>
      <c r="H71" s="367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297"/>
  <sheetViews>
    <sheetView workbookViewId="0">
      <pane ySplit="6" topLeftCell="A275" activePane="bottomLeft" state="frozen"/>
      <selection pane="bottomLeft" activeCell="E279" sqref="E279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9" t="s">
        <v>22</v>
      </c>
      <c r="G1" s="319"/>
      <c r="H1" s="319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9" t="s">
        <v>21</v>
      </c>
      <c r="G2" s="319"/>
      <c r="H2" s="319"/>
      <c r="I2" s="220">
        <f>J296*-1</f>
        <v>1273651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7" t="s">
        <v>4</v>
      </c>
      <c r="I5" s="343" t="s">
        <v>5</v>
      </c>
      <c r="J5" s="331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28"/>
      <c r="I6" s="344"/>
      <c r="J6" s="33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36">
        <v>43196</v>
      </c>
      <c r="B279" s="235">
        <v>180159299</v>
      </c>
      <c r="C279" s="241">
        <v>5</v>
      </c>
      <c r="D279" s="34">
        <v>487025</v>
      </c>
      <c r="E279" s="238">
        <v>180041708</v>
      </c>
      <c r="F279" s="241">
        <v>7</v>
      </c>
      <c r="G279" s="237">
        <v>655288</v>
      </c>
      <c r="H279" s="238"/>
      <c r="I279" s="240"/>
      <c r="J279" s="237"/>
      <c r="K279" s="234"/>
      <c r="L279" s="234"/>
      <c r="M279" s="234"/>
      <c r="N279" s="234"/>
      <c r="O279" s="234"/>
      <c r="P279" s="234"/>
    </row>
    <row r="280" spans="1:16" x14ac:dyDescent="0.25">
      <c r="A280" s="236">
        <v>43196</v>
      </c>
      <c r="B280" s="235">
        <v>180159315</v>
      </c>
      <c r="C280" s="241">
        <v>5</v>
      </c>
      <c r="D280" s="34">
        <v>518350</v>
      </c>
      <c r="E280" s="238"/>
      <c r="F280" s="241"/>
      <c r="G280" s="237"/>
      <c r="H280" s="238"/>
      <c r="I280" s="240"/>
      <c r="J280" s="237"/>
      <c r="K280" s="234"/>
      <c r="L280" s="234"/>
      <c r="M280" s="234"/>
      <c r="N280" s="234"/>
      <c r="O280" s="234"/>
      <c r="P280" s="234"/>
    </row>
    <row r="281" spans="1:16" x14ac:dyDescent="0.25">
      <c r="A281" s="236">
        <v>43196</v>
      </c>
      <c r="B281" s="235">
        <v>180159321</v>
      </c>
      <c r="C281" s="241">
        <v>2</v>
      </c>
      <c r="D281" s="34">
        <v>175613</v>
      </c>
      <c r="E281" s="238"/>
      <c r="F281" s="241"/>
      <c r="G281" s="237"/>
      <c r="H281" s="238"/>
      <c r="I281" s="240"/>
      <c r="J281" s="237"/>
      <c r="K281" s="234"/>
      <c r="L281" s="234"/>
      <c r="M281" s="234"/>
      <c r="N281" s="234"/>
      <c r="O281" s="234"/>
      <c r="P281" s="234"/>
    </row>
    <row r="282" spans="1:16" x14ac:dyDescent="0.25">
      <c r="A282" s="236">
        <v>43196</v>
      </c>
      <c r="B282" s="235">
        <v>180159355</v>
      </c>
      <c r="C282" s="241">
        <v>7</v>
      </c>
      <c r="D282" s="34">
        <v>691163</v>
      </c>
      <c r="E282" s="238"/>
      <c r="F282" s="241"/>
      <c r="G282" s="237"/>
      <c r="H282" s="238"/>
      <c r="I282" s="240"/>
      <c r="J282" s="237"/>
      <c r="K282" s="234"/>
      <c r="L282" s="234"/>
      <c r="M282" s="234"/>
      <c r="N282" s="234"/>
      <c r="O282" s="234"/>
      <c r="P282" s="234"/>
    </row>
    <row r="283" spans="1:16" x14ac:dyDescent="0.25">
      <c r="A283" s="236">
        <v>43196</v>
      </c>
      <c r="B283" s="235">
        <v>180159365</v>
      </c>
      <c r="C283" s="241">
        <v>1</v>
      </c>
      <c r="D283" s="34">
        <v>56788</v>
      </c>
      <c r="E283" s="238"/>
      <c r="F283" s="241"/>
      <c r="G283" s="237"/>
      <c r="H283" s="238"/>
      <c r="I283" s="240"/>
      <c r="J283" s="237"/>
      <c r="K283" s="234"/>
      <c r="L283" s="234"/>
      <c r="M283" s="234"/>
      <c r="N283" s="234"/>
      <c r="O283" s="234"/>
      <c r="P283" s="234"/>
    </row>
    <row r="284" spans="1:16" x14ac:dyDescent="0.25">
      <c r="A284" s="236"/>
      <c r="B284" s="235"/>
      <c r="C284" s="241"/>
      <c r="D284" s="34"/>
      <c r="E284" s="238"/>
      <c r="F284" s="241"/>
      <c r="G284" s="237"/>
      <c r="H284" s="238"/>
      <c r="I284" s="240"/>
      <c r="J284" s="237"/>
      <c r="K284" s="234"/>
      <c r="L284" s="234"/>
      <c r="M284" s="234"/>
      <c r="N284" s="234"/>
      <c r="O284" s="234"/>
      <c r="P284" s="234"/>
    </row>
    <row r="285" spans="1:16" x14ac:dyDescent="0.25">
      <c r="A285" s="236"/>
      <c r="B285" s="235"/>
      <c r="C285" s="241"/>
      <c r="D285" s="34"/>
      <c r="E285" s="238"/>
      <c r="F285" s="241"/>
      <c r="G285" s="237"/>
      <c r="H285" s="238"/>
      <c r="I285" s="240"/>
      <c r="J285" s="237"/>
      <c r="K285" s="234"/>
      <c r="L285" s="234"/>
      <c r="M285" s="234"/>
      <c r="N285" s="234"/>
      <c r="O285" s="234"/>
      <c r="P285" s="234"/>
    </row>
    <row r="286" spans="1:16" x14ac:dyDescent="0.25">
      <c r="A286" s="236"/>
      <c r="B286" s="235"/>
      <c r="C286" s="241"/>
      <c r="D286" s="34"/>
      <c r="E286" s="238"/>
      <c r="F286" s="241"/>
      <c r="G286" s="237"/>
      <c r="H286" s="238"/>
      <c r="I286" s="240"/>
      <c r="J286" s="237"/>
      <c r="K286" s="234"/>
      <c r="L286" s="234"/>
      <c r="M286" s="234"/>
      <c r="N286" s="234"/>
      <c r="O286" s="234"/>
      <c r="P286" s="234"/>
    </row>
    <row r="287" spans="1:16" x14ac:dyDescent="0.25">
      <c r="A287" s="236"/>
      <c r="B287" s="235"/>
      <c r="C287" s="241"/>
      <c r="D287" s="34"/>
      <c r="E287" s="238"/>
      <c r="F287" s="241"/>
      <c r="G287" s="237"/>
      <c r="H287" s="238"/>
      <c r="I287" s="240"/>
      <c r="J287" s="237"/>
      <c r="K287" s="234"/>
      <c r="L287" s="234"/>
      <c r="M287" s="234"/>
      <c r="N287" s="234"/>
      <c r="O287" s="234"/>
      <c r="P287" s="234"/>
    </row>
    <row r="288" spans="1:16" x14ac:dyDescent="0.25">
      <c r="A288" s="236"/>
      <c r="B288" s="224" t="s">
        <v>11</v>
      </c>
      <c r="C288" s="233">
        <f>SUM(C7:C287)</f>
        <v>2012</v>
      </c>
      <c r="D288" s="225">
        <f>SUM(D7:D287)</f>
        <v>190807906</v>
      </c>
      <c r="E288" s="224" t="s">
        <v>11</v>
      </c>
      <c r="F288" s="233">
        <f>SUM(F7:F287)</f>
        <v>388</v>
      </c>
      <c r="G288" s="225">
        <f>SUM(G7:G287)</f>
        <v>40574028</v>
      </c>
      <c r="H288" s="225">
        <f>SUM(H7:H287)</f>
        <v>0</v>
      </c>
      <c r="I288" s="233">
        <f>SUM(I7:I287)</f>
        <v>148960227</v>
      </c>
      <c r="J288" s="5"/>
      <c r="K288" s="234"/>
      <c r="L288" s="234"/>
      <c r="M288" s="234"/>
      <c r="N288" s="234"/>
      <c r="O288" s="234"/>
      <c r="P288" s="234"/>
    </row>
    <row r="289" spans="1:16" x14ac:dyDescent="0.25">
      <c r="A289" s="236"/>
      <c r="B289" s="224"/>
      <c r="C289" s="233"/>
      <c r="D289" s="225"/>
      <c r="E289" s="224"/>
      <c r="F289" s="233"/>
      <c r="G289" s="5"/>
      <c r="H289" s="235"/>
      <c r="I289" s="241"/>
      <c r="J289" s="5"/>
      <c r="K289" s="234"/>
      <c r="L289" s="234"/>
      <c r="M289" s="234"/>
      <c r="N289" s="234"/>
      <c r="O289" s="234"/>
      <c r="P289" s="234"/>
    </row>
    <row r="290" spans="1:16" x14ac:dyDescent="0.25">
      <c r="A290" s="236"/>
      <c r="B290" s="227"/>
      <c r="C290" s="241"/>
      <c r="D290" s="237"/>
      <c r="E290" s="224"/>
      <c r="F290" s="241"/>
      <c r="G290" s="318" t="s">
        <v>12</v>
      </c>
      <c r="H290" s="318"/>
      <c r="I290" s="240"/>
      <c r="J290" s="228">
        <f>SUM(D7:D287)</f>
        <v>190807906</v>
      </c>
      <c r="K290" s="234"/>
      <c r="L290" s="234"/>
      <c r="M290" s="234"/>
      <c r="N290" s="234"/>
      <c r="O290" s="234"/>
      <c r="P290" s="234"/>
    </row>
    <row r="291" spans="1:16" x14ac:dyDescent="0.25">
      <c r="A291" s="226"/>
      <c r="B291" s="235"/>
      <c r="C291" s="241"/>
      <c r="D291" s="237"/>
      <c r="E291" s="238"/>
      <c r="F291" s="241"/>
      <c r="G291" s="318" t="s">
        <v>13</v>
      </c>
      <c r="H291" s="318"/>
      <c r="I291" s="240"/>
      <c r="J291" s="228">
        <f>SUM(G7:G287)</f>
        <v>40574028</v>
      </c>
      <c r="K291" s="234"/>
      <c r="L291" s="234"/>
      <c r="M291" s="234"/>
      <c r="N291" s="234"/>
      <c r="O291" s="234"/>
      <c r="P291" s="234"/>
    </row>
    <row r="292" spans="1:16" x14ac:dyDescent="0.25">
      <c r="A292" s="236"/>
      <c r="B292" s="238"/>
      <c r="C292" s="241"/>
      <c r="D292" s="237"/>
      <c r="E292" s="238"/>
      <c r="F292" s="241"/>
      <c r="G292" s="318" t="s">
        <v>14</v>
      </c>
      <c r="H292" s="318"/>
      <c r="I292" s="41"/>
      <c r="J292" s="230">
        <f>J290-J291</f>
        <v>150233878</v>
      </c>
      <c r="K292" s="234"/>
      <c r="L292" s="234"/>
      <c r="M292" s="234"/>
      <c r="N292" s="234"/>
      <c r="O292" s="234"/>
      <c r="P292" s="234"/>
    </row>
    <row r="293" spans="1:16" x14ac:dyDescent="0.25">
      <c r="A293" s="229"/>
      <c r="B293" s="231"/>
      <c r="C293" s="241"/>
      <c r="D293" s="232"/>
      <c r="E293" s="238"/>
      <c r="F293" s="241"/>
      <c r="G293" s="318" t="s">
        <v>15</v>
      </c>
      <c r="H293" s="318"/>
      <c r="I293" s="240"/>
      <c r="J293" s="228">
        <f>SUM(H7:H287)</f>
        <v>0</v>
      </c>
      <c r="K293" s="234"/>
      <c r="L293" s="234"/>
      <c r="M293" s="234"/>
      <c r="N293" s="234"/>
      <c r="O293" s="234"/>
      <c r="P293" s="234"/>
    </row>
    <row r="294" spans="1:16" x14ac:dyDescent="0.25">
      <c r="A294" s="236"/>
      <c r="B294" s="231"/>
      <c r="C294" s="241"/>
      <c r="D294" s="232"/>
      <c r="E294" s="238"/>
      <c r="F294" s="241"/>
      <c r="G294" s="318" t="s">
        <v>16</v>
      </c>
      <c r="H294" s="318"/>
      <c r="I294" s="240"/>
      <c r="J294" s="228">
        <f>J292+J293</f>
        <v>150233878</v>
      </c>
      <c r="K294" s="234"/>
      <c r="L294" s="234"/>
      <c r="M294" s="234"/>
      <c r="N294" s="234"/>
      <c r="O294" s="234"/>
      <c r="P294" s="234"/>
    </row>
    <row r="295" spans="1:16" x14ac:dyDescent="0.25">
      <c r="A295" s="236"/>
      <c r="B295" s="231"/>
      <c r="C295" s="241"/>
      <c r="D295" s="232"/>
      <c r="E295" s="238"/>
      <c r="F295" s="241"/>
      <c r="G295" s="318" t="s">
        <v>5</v>
      </c>
      <c r="H295" s="318"/>
      <c r="I295" s="240"/>
      <c r="J295" s="228">
        <f>SUM(I7:I287)</f>
        <v>148960227</v>
      </c>
      <c r="K295" s="234"/>
      <c r="L295" s="234"/>
      <c r="M295" s="234"/>
      <c r="N295" s="234"/>
      <c r="O295" s="234"/>
      <c r="P295" s="234"/>
    </row>
    <row r="296" spans="1:16" x14ac:dyDescent="0.25">
      <c r="A296" s="236"/>
      <c r="B296" s="231"/>
      <c r="C296" s="241"/>
      <c r="D296" s="232"/>
      <c r="E296" s="238"/>
      <c r="F296" s="241"/>
      <c r="G296" s="318" t="s">
        <v>32</v>
      </c>
      <c r="H296" s="318"/>
      <c r="I296" s="241" t="str">
        <f>IF(J296&gt;0,"SALDO",IF(J296&lt;0,"PIUTANG",IF(J296=0,"LUNAS")))</f>
        <v>PIUTANG</v>
      </c>
      <c r="J296" s="228">
        <f>J295-J294</f>
        <v>-1273651</v>
      </c>
      <c r="K296" s="234"/>
      <c r="L296" s="234"/>
      <c r="M296" s="234"/>
      <c r="N296" s="234"/>
      <c r="O296" s="234"/>
      <c r="P296" s="234"/>
    </row>
    <row r="297" spans="1:16" x14ac:dyDescent="0.25">
      <c r="A297" s="236"/>
      <c r="K297" s="234"/>
      <c r="L297" s="234"/>
      <c r="M297" s="234"/>
      <c r="N297" s="234"/>
      <c r="O297" s="234"/>
      <c r="P297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296:H296"/>
    <mergeCell ref="G290:H290"/>
    <mergeCell ref="G291:H291"/>
    <mergeCell ref="G292:H292"/>
    <mergeCell ref="G293:H293"/>
    <mergeCell ref="G294:H294"/>
    <mergeCell ref="G295:H29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4" activePane="bottomLeft" state="frozen"/>
      <selection pane="bottomLeft" activeCell="D14" sqref="D14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9" t="s">
        <v>22</v>
      </c>
      <c r="G1" s="319"/>
      <c r="H1" s="319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220">
        <f>J30*-1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50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18" t="s">
        <v>12</v>
      </c>
      <c r="H24" s="318"/>
      <c r="I24" s="39"/>
      <c r="J24" s="13">
        <f>SUM(D8:D21)</f>
        <v>6807851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18" t="s">
        <v>13</v>
      </c>
      <c r="H25" s="318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18" t="s">
        <v>14</v>
      </c>
      <c r="H26" s="318"/>
      <c r="I26" s="41"/>
      <c r="J26" s="15">
        <f>J24-J25</f>
        <v>6709326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18" t="s">
        <v>15</v>
      </c>
      <c r="H27" s="318"/>
      <c r="I27" s="39"/>
      <c r="J27" s="13">
        <f>SUM(H8:H23)</f>
        <v>303000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18" t="s">
        <v>16</v>
      </c>
      <c r="H28" s="318"/>
      <c r="I28" s="39"/>
      <c r="J28" s="13">
        <f>J26+J27</f>
        <v>7012326</v>
      </c>
    </row>
    <row r="29" spans="1:16" x14ac:dyDescent="0.25">
      <c r="A29" s="4"/>
      <c r="B29" s="16"/>
      <c r="C29" s="40"/>
      <c r="D29" s="17"/>
      <c r="E29" s="7"/>
      <c r="F29" s="3"/>
      <c r="G29" s="318" t="s">
        <v>5</v>
      </c>
      <c r="H29" s="318"/>
      <c r="I29" s="39"/>
      <c r="J29" s="13">
        <f>SUM(I8:I23)</f>
        <v>7012326</v>
      </c>
    </row>
    <row r="30" spans="1:16" x14ac:dyDescent="0.25">
      <c r="A30" s="4"/>
      <c r="B30" s="16"/>
      <c r="C30" s="40"/>
      <c r="D30" s="17"/>
      <c r="E30" s="7"/>
      <c r="F30" s="3"/>
      <c r="G30" s="318" t="s">
        <v>32</v>
      </c>
      <c r="H30" s="318"/>
      <c r="I30" s="40" t="str">
        <f>IF(J30&gt;0,"SALDO",IF(J30&lt;0,"PIUTANG",IF(J30=0,"LUNAS")))</f>
        <v>LUNAS</v>
      </c>
      <c r="J30" s="13">
        <f>J29-J28</f>
        <v>0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G30:H30"/>
    <mergeCell ref="G24:H24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38"/>
  <sheetViews>
    <sheetView workbookViewId="0">
      <pane ySplit="7" topLeftCell="A17" activePane="bottomLeft" state="frozen"/>
      <selection pane="bottomLeft" activeCell="I2" sqref="I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9" t="s">
        <v>22</v>
      </c>
      <c r="G1" s="319"/>
      <c r="H1" s="319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J38*-1</f>
        <v>2647226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98">
        <v>43167</v>
      </c>
      <c r="B18" s="99">
        <v>180156135</v>
      </c>
      <c r="C18" s="100">
        <v>7</v>
      </c>
      <c r="D18" s="34">
        <v>790650</v>
      </c>
      <c r="E18" s="101"/>
      <c r="F18" s="99"/>
      <c r="G18" s="34"/>
      <c r="H18" s="102"/>
      <c r="I18" s="102"/>
      <c r="J18" s="34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98">
        <v>43170</v>
      </c>
      <c r="B19" s="99">
        <v>180156491</v>
      </c>
      <c r="C19" s="100">
        <v>2</v>
      </c>
      <c r="D19" s="34">
        <v>202125</v>
      </c>
      <c r="E19" s="101"/>
      <c r="F19" s="99"/>
      <c r="G19" s="34"/>
      <c r="H19" s="102"/>
      <c r="I19" s="102"/>
      <c r="J19" s="34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98">
        <v>43174</v>
      </c>
      <c r="B20" s="99">
        <v>180156920</v>
      </c>
      <c r="C20" s="100">
        <v>5</v>
      </c>
      <c r="D20" s="34">
        <v>636738</v>
      </c>
      <c r="E20" s="101"/>
      <c r="F20" s="99"/>
      <c r="G20" s="34"/>
      <c r="H20" s="102"/>
      <c r="I20" s="102"/>
      <c r="J20" s="34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98">
        <v>43177</v>
      </c>
      <c r="B21" s="99">
        <v>180157253</v>
      </c>
      <c r="C21" s="100">
        <v>3</v>
      </c>
      <c r="D21" s="34">
        <v>294875</v>
      </c>
      <c r="E21" s="101"/>
      <c r="F21" s="99"/>
      <c r="G21" s="34"/>
      <c r="H21" s="102"/>
      <c r="I21" s="102"/>
      <c r="J21" s="34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98">
        <v>43180</v>
      </c>
      <c r="B22" s="99"/>
      <c r="C22" s="100"/>
      <c r="D22" s="34"/>
      <c r="E22" s="101">
        <v>180041281</v>
      </c>
      <c r="F22" s="99">
        <v>4</v>
      </c>
      <c r="G22" s="34">
        <v>482038</v>
      </c>
      <c r="H22" s="102"/>
      <c r="I22" s="102"/>
      <c r="J22" s="34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98">
        <v>43181</v>
      </c>
      <c r="B23" s="99">
        <v>180157708</v>
      </c>
      <c r="C23" s="100">
        <v>1</v>
      </c>
      <c r="D23" s="34">
        <v>107363</v>
      </c>
      <c r="E23" s="101"/>
      <c r="F23" s="99"/>
      <c r="G23" s="34"/>
      <c r="H23" s="102"/>
      <c r="I23" s="102"/>
      <c r="J23" s="34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98">
        <v>43184</v>
      </c>
      <c r="B24" s="99">
        <v>180158018</v>
      </c>
      <c r="C24" s="100">
        <v>1</v>
      </c>
      <c r="D24" s="34">
        <v>133788</v>
      </c>
      <c r="E24" s="101"/>
      <c r="F24" s="99"/>
      <c r="G24" s="34"/>
      <c r="H24" s="102"/>
      <c r="I24" s="102"/>
      <c r="J24" s="34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98">
        <v>43188</v>
      </c>
      <c r="B25" s="99">
        <v>180158449</v>
      </c>
      <c r="C25" s="100">
        <v>9</v>
      </c>
      <c r="D25" s="34">
        <v>1117288</v>
      </c>
      <c r="E25" s="101"/>
      <c r="F25" s="99"/>
      <c r="G25" s="34"/>
      <c r="H25" s="102"/>
      <c r="I25" s="102"/>
      <c r="J25" s="34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98">
        <v>43191</v>
      </c>
      <c r="B26" s="99">
        <v>180158759</v>
      </c>
      <c r="C26" s="100">
        <v>6</v>
      </c>
      <c r="D26" s="34">
        <v>1019025</v>
      </c>
      <c r="E26" s="101"/>
      <c r="F26" s="99"/>
      <c r="G26" s="34"/>
      <c r="H26" s="102"/>
      <c r="I26" s="102"/>
      <c r="J26" s="34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98">
        <v>43195</v>
      </c>
      <c r="B27" s="99">
        <v>180159202</v>
      </c>
      <c r="C27" s="100">
        <v>4</v>
      </c>
      <c r="D27" s="34">
        <v>580125</v>
      </c>
      <c r="E27" s="101"/>
      <c r="F27" s="99"/>
      <c r="G27" s="34"/>
      <c r="H27" s="102"/>
      <c r="I27" s="102"/>
      <c r="J27" s="34"/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  <c r="K28" s="138"/>
      <c r="L28" s="138"/>
      <c r="M28" s="138"/>
      <c r="N28" s="138"/>
      <c r="O28" s="138"/>
      <c r="P28" s="138"/>
      <c r="Q28" s="138"/>
    </row>
    <row r="29" spans="1:17" x14ac:dyDescent="0.25">
      <c r="A29" s="4"/>
      <c r="B29" s="3"/>
      <c r="C29" s="40"/>
      <c r="D29" s="6"/>
      <c r="E29" s="7"/>
      <c r="F29" s="3"/>
      <c r="G29" s="6"/>
      <c r="H29" s="39"/>
      <c r="I29" s="39"/>
      <c r="J29" s="6"/>
      <c r="M29" s="37"/>
    </row>
    <row r="30" spans="1:17" x14ac:dyDescent="0.25">
      <c r="A30" s="4"/>
      <c r="B30" s="8" t="s">
        <v>11</v>
      </c>
      <c r="C30" s="77">
        <f>SUM(C8:C29)</f>
        <v>90</v>
      </c>
      <c r="D30" s="9"/>
      <c r="E30" s="8" t="s">
        <v>11</v>
      </c>
      <c r="F30" s="8">
        <f>SUM(F8:F29)</f>
        <v>18</v>
      </c>
      <c r="G30" s="5"/>
      <c r="H30" s="40"/>
      <c r="I30" s="40"/>
      <c r="J30" s="5"/>
      <c r="M30" s="37"/>
    </row>
    <row r="31" spans="1:17" x14ac:dyDescent="0.25">
      <c r="A31" s="4"/>
      <c r="B31" s="8"/>
      <c r="C31" s="77"/>
      <c r="D31" s="9"/>
      <c r="E31" s="8"/>
      <c r="F31" s="8"/>
      <c r="G31" s="32"/>
      <c r="H31" s="52"/>
      <c r="I31" s="40"/>
      <c r="J31" s="5"/>
      <c r="M31" s="37"/>
    </row>
    <row r="32" spans="1:17" x14ac:dyDescent="0.25">
      <c r="A32" s="10"/>
      <c r="B32" s="11"/>
      <c r="C32" s="40"/>
      <c r="D32" s="6"/>
      <c r="E32" s="8"/>
      <c r="F32" s="3"/>
      <c r="G32" s="318" t="s">
        <v>12</v>
      </c>
      <c r="H32" s="318"/>
      <c r="I32" s="39"/>
      <c r="J32" s="13">
        <f>SUM(D8:D29)</f>
        <v>10529667</v>
      </c>
      <c r="M32" s="37"/>
    </row>
    <row r="33" spans="1:13" x14ac:dyDescent="0.25">
      <c r="A33" s="4"/>
      <c r="B33" s="3"/>
      <c r="C33" s="40"/>
      <c r="D33" s="6"/>
      <c r="E33" s="7"/>
      <c r="F33" s="3"/>
      <c r="G33" s="318" t="s">
        <v>13</v>
      </c>
      <c r="H33" s="318"/>
      <c r="I33" s="39"/>
      <c r="J33" s="13">
        <f>SUM(G8:G29)</f>
        <v>1894638</v>
      </c>
      <c r="M33" s="37"/>
    </row>
    <row r="34" spans="1:13" x14ac:dyDescent="0.25">
      <c r="A34" s="14"/>
      <c r="B34" s="7"/>
      <c r="C34" s="40"/>
      <c r="D34" s="6"/>
      <c r="E34" s="7"/>
      <c r="F34" s="3"/>
      <c r="G34" s="318" t="s">
        <v>14</v>
      </c>
      <c r="H34" s="318"/>
      <c r="I34" s="41"/>
      <c r="J34" s="15">
        <f>J32-J33</f>
        <v>8635029</v>
      </c>
      <c r="M34" s="37"/>
    </row>
    <row r="35" spans="1:13" x14ac:dyDescent="0.25">
      <c r="A35" s="4"/>
      <c r="B35" s="16"/>
      <c r="C35" s="40"/>
      <c r="D35" s="17"/>
      <c r="E35" s="7"/>
      <c r="F35" s="3"/>
      <c r="G35" s="318" t="s">
        <v>15</v>
      </c>
      <c r="H35" s="318"/>
      <c r="I35" s="39"/>
      <c r="J35" s="13">
        <f>SUM(H8:H30)</f>
        <v>0</v>
      </c>
      <c r="M35" s="37"/>
    </row>
    <row r="36" spans="1:13" x14ac:dyDescent="0.25">
      <c r="A36" s="4"/>
      <c r="B36" s="16"/>
      <c r="C36" s="40"/>
      <c r="D36" s="17"/>
      <c r="E36" s="7"/>
      <c r="F36" s="3"/>
      <c r="G36" s="318" t="s">
        <v>16</v>
      </c>
      <c r="H36" s="318"/>
      <c r="I36" s="39"/>
      <c r="J36" s="13">
        <f>J34+J35</f>
        <v>8635029</v>
      </c>
      <c r="M36" s="37"/>
    </row>
    <row r="37" spans="1:13" x14ac:dyDescent="0.25">
      <c r="A37" s="4"/>
      <c r="B37" s="16"/>
      <c r="C37" s="40"/>
      <c r="D37" s="17"/>
      <c r="E37" s="7"/>
      <c r="F37" s="3"/>
      <c r="G37" s="318" t="s">
        <v>5</v>
      </c>
      <c r="H37" s="318"/>
      <c r="I37" s="39"/>
      <c r="J37" s="13">
        <f>SUM(I8:I30)</f>
        <v>5987803</v>
      </c>
      <c r="M37" s="37"/>
    </row>
    <row r="38" spans="1:13" x14ac:dyDescent="0.25">
      <c r="A38" s="4"/>
      <c r="B38" s="16"/>
      <c r="C38" s="40"/>
      <c r="D38" s="17"/>
      <c r="E38" s="7"/>
      <c r="F38" s="3"/>
      <c r="G38" s="318" t="s">
        <v>32</v>
      </c>
      <c r="H38" s="318"/>
      <c r="I38" s="40" t="str">
        <f>IF(J38&gt;0,"SALDO",IF(J38&lt;0,"PIUTANG",IF(J38=0,"LUNAS")))</f>
        <v>PIUTANG</v>
      </c>
      <c r="J38" s="13">
        <f>J37-J36</f>
        <v>-2647226</v>
      </c>
      <c r="M38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7"/>
  <sheetViews>
    <sheetView workbookViewId="0">
      <pane ySplit="7" topLeftCell="A11" activePane="bottomLeft" state="frozen"/>
      <selection pane="bottomLeft" activeCell="H19" sqref="H1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J27*-1</f>
        <v>5574563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28"/>
      <c r="I7" s="344"/>
      <c r="J7" s="33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98">
        <v>43215</v>
      </c>
      <c r="B15" s="99">
        <v>180159183</v>
      </c>
      <c r="C15" s="254">
        <v>64</v>
      </c>
      <c r="D15" s="34">
        <v>6653063</v>
      </c>
      <c r="E15" s="101">
        <v>180041676</v>
      </c>
      <c r="F15" s="99">
        <v>9</v>
      </c>
      <c r="G15" s="34">
        <v>1080800</v>
      </c>
      <c r="H15" s="101"/>
      <c r="I15" s="102"/>
      <c r="J15" s="34"/>
      <c r="L15" s="239"/>
    </row>
    <row r="16" spans="1:13" s="234" customFormat="1" x14ac:dyDescent="0.25">
      <c r="A16" s="98"/>
      <c r="B16" s="99"/>
      <c r="C16" s="254"/>
      <c r="D16" s="34"/>
      <c r="E16" s="101"/>
      <c r="F16" s="99"/>
      <c r="G16" s="34"/>
      <c r="H16" s="101"/>
      <c r="I16" s="102"/>
      <c r="J16" s="34"/>
      <c r="L16" s="239"/>
    </row>
    <row r="17" spans="1:12" s="234" customFormat="1" x14ac:dyDescent="0.25">
      <c r="A17" s="98"/>
      <c r="B17" s="99"/>
      <c r="C17" s="254"/>
      <c r="D17" s="34"/>
      <c r="E17" s="101"/>
      <c r="F17" s="99"/>
      <c r="G17" s="34"/>
      <c r="H17" s="101"/>
      <c r="I17" s="102"/>
      <c r="J17" s="34"/>
      <c r="L17" s="239"/>
    </row>
    <row r="18" spans="1:12" x14ac:dyDescent="0.25">
      <c r="A18" s="4"/>
      <c r="B18" s="3"/>
      <c r="C18" s="26"/>
      <c r="D18" s="6"/>
      <c r="E18" s="7"/>
      <c r="F18" s="3"/>
      <c r="G18" s="6"/>
      <c r="H18" s="7"/>
      <c r="I18" s="39"/>
      <c r="J18" s="6"/>
    </row>
    <row r="19" spans="1:12" x14ac:dyDescent="0.25">
      <c r="A19" s="4"/>
      <c r="B19" s="8" t="s">
        <v>11</v>
      </c>
      <c r="C19" s="27">
        <f>SUM(C8:C18)</f>
        <v>253</v>
      </c>
      <c r="D19" s="9"/>
      <c r="E19" s="8" t="s">
        <v>11</v>
      </c>
      <c r="F19" s="8">
        <f>SUM(F8:F18)</f>
        <v>36</v>
      </c>
      <c r="G19" s="5"/>
      <c r="H19" s="3"/>
      <c r="I19" s="40"/>
      <c r="J19" s="5"/>
    </row>
    <row r="20" spans="1:12" x14ac:dyDescent="0.25">
      <c r="A20" s="4"/>
      <c r="B20" s="8"/>
      <c r="C20" s="27"/>
      <c r="D20" s="9"/>
      <c r="E20" s="8"/>
      <c r="F20" s="8"/>
      <c r="G20" s="32"/>
      <c r="H20" s="33"/>
      <c r="I20" s="40"/>
      <c r="J20" s="5"/>
    </row>
    <row r="21" spans="1:12" x14ac:dyDescent="0.25">
      <c r="A21" s="10"/>
      <c r="B21" s="11"/>
      <c r="C21" s="26"/>
      <c r="D21" s="6"/>
      <c r="E21" s="8"/>
      <c r="F21" s="3"/>
      <c r="G21" s="318" t="s">
        <v>12</v>
      </c>
      <c r="H21" s="318"/>
      <c r="I21" s="39"/>
      <c r="J21" s="13">
        <f>SUM(D8:D18)</f>
        <v>27654289</v>
      </c>
    </row>
    <row r="22" spans="1:12" x14ac:dyDescent="0.25">
      <c r="A22" s="4"/>
      <c r="B22" s="3"/>
      <c r="C22" s="26"/>
      <c r="D22" s="6"/>
      <c r="E22" s="7"/>
      <c r="F22" s="3"/>
      <c r="G22" s="318" t="s">
        <v>13</v>
      </c>
      <c r="H22" s="318"/>
      <c r="I22" s="39"/>
      <c r="J22" s="13">
        <f>SUM(G8:G18)</f>
        <v>4304726</v>
      </c>
    </row>
    <row r="23" spans="1:12" x14ac:dyDescent="0.25">
      <c r="A23" s="14"/>
      <c r="B23" s="7"/>
      <c r="C23" s="26"/>
      <c r="D23" s="6"/>
      <c r="E23" s="7"/>
      <c r="F23" s="3"/>
      <c r="G23" s="318" t="s">
        <v>14</v>
      </c>
      <c r="H23" s="318"/>
      <c r="I23" s="41"/>
      <c r="J23" s="15">
        <f>J21-J22</f>
        <v>23349563</v>
      </c>
    </row>
    <row r="24" spans="1:12" x14ac:dyDescent="0.25">
      <c r="A24" s="4"/>
      <c r="B24" s="16"/>
      <c r="C24" s="26"/>
      <c r="D24" s="17"/>
      <c r="E24" s="7"/>
      <c r="F24" s="3"/>
      <c r="G24" s="318" t="s">
        <v>15</v>
      </c>
      <c r="H24" s="318"/>
      <c r="I24" s="39"/>
      <c r="J24" s="13">
        <f>SUM(H8:H19)</f>
        <v>0</v>
      </c>
    </row>
    <row r="25" spans="1:12" x14ac:dyDescent="0.25">
      <c r="A25" s="4"/>
      <c r="B25" s="16"/>
      <c r="C25" s="26"/>
      <c r="D25" s="17"/>
      <c r="E25" s="7"/>
      <c r="F25" s="3"/>
      <c r="G25" s="318" t="s">
        <v>16</v>
      </c>
      <c r="H25" s="318"/>
      <c r="I25" s="39"/>
      <c r="J25" s="13">
        <f>J23+J24</f>
        <v>23349563</v>
      </c>
    </row>
    <row r="26" spans="1:12" x14ac:dyDescent="0.25">
      <c r="A26" s="4"/>
      <c r="B26" s="16"/>
      <c r="C26" s="26"/>
      <c r="D26" s="17"/>
      <c r="E26" s="7"/>
      <c r="F26" s="3"/>
      <c r="G26" s="318" t="s">
        <v>5</v>
      </c>
      <c r="H26" s="318"/>
      <c r="I26" s="39"/>
      <c r="J26" s="13">
        <f>SUM(I8:I19)</f>
        <v>17775000</v>
      </c>
    </row>
    <row r="27" spans="1:12" x14ac:dyDescent="0.25">
      <c r="A27" s="4"/>
      <c r="B27" s="16"/>
      <c r="C27" s="26"/>
      <c r="D27" s="17"/>
      <c r="E27" s="7"/>
      <c r="F27" s="3"/>
      <c r="G27" s="318" t="s">
        <v>32</v>
      </c>
      <c r="H27" s="318"/>
      <c r="I27" s="40" t="str">
        <f>IF(J27&gt;0,"SALDO",IF(J27&lt;0,"PIUTANG",IF(J27=0,"LUNAS")))</f>
        <v>PIUTANG</v>
      </c>
      <c r="J27" s="13">
        <f>J26-J25</f>
        <v>-5574563</v>
      </c>
    </row>
  </sheetData>
  <mergeCells count="15">
    <mergeCell ref="G27:H27"/>
    <mergeCell ref="G21:H21"/>
    <mergeCell ref="G22:H22"/>
    <mergeCell ref="G23:H23"/>
    <mergeCell ref="G24:H24"/>
    <mergeCell ref="G25:H25"/>
    <mergeCell ref="G26:H2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5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9" t="s">
        <v>21</v>
      </c>
      <c r="G2" s="319"/>
      <c r="H2" s="319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18" t="s">
        <v>12</v>
      </c>
      <c r="H46" s="318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18" t="s">
        <v>13</v>
      </c>
      <c r="H47" s="318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18" t="s">
        <v>14</v>
      </c>
      <c r="H48" s="318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18" t="s">
        <v>15</v>
      </c>
      <c r="H49" s="318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18" t="s">
        <v>16</v>
      </c>
      <c r="H50" s="318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18" t="s">
        <v>5</v>
      </c>
      <c r="H51" s="318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18" t="s">
        <v>32</v>
      </c>
      <c r="H52" s="318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18" t="s">
        <v>12</v>
      </c>
      <c r="H69" s="318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18" t="s">
        <v>13</v>
      </c>
      <c r="H70" s="318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18" t="s">
        <v>14</v>
      </c>
      <c r="H71" s="318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18" t="s">
        <v>15</v>
      </c>
      <c r="H72" s="318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18" t="s">
        <v>16</v>
      </c>
      <c r="H73" s="318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18" t="s">
        <v>5</v>
      </c>
      <c r="H74" s="318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18" t="s">
        <v>32</v>
      </c>
      <c r="H75" s="318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Jarkasih</vt:lpstr>
      <vt:lpstr>Bambang</vt:lpstr>
      <vt:lpstr>Ghaisan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2018-04-06T10:52:54Z</dcterms:modified>
</cp:coreProperties>
</file>