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ncanan Kerja\penjualan\PROMO ROYALTI\"/>
    </mc:Choice>
  </mc:AlternateContent>
  <bookViews>
    <workbookView xWindow="0" yWindow="0" windowWidth="20490" windowHeight="7755" activeTab="2"/>
  </bookViews>
  <sheets>
    <sheet name="Nama Hadiah" sheetId="1" r:id="rId1"/>
    <sheet name="Prediksi pel royalti" sheetId="3" r:id="rId2"/>
    <sheet name="Formulir Pendaftaran Promo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/>
  <c r="E9" i="1"/>
  <c r="E4" i="1"/>
  <c r="R24" i="3" l="1"/>
  <c r="Q24" i="3"/>
  <c r="P24" i="3"/>
  <c r="F23" i="3"/>
  <c r="F22" i="3"/>
  <c r="F21" i="3"/>
  <c r="F20" i="3"/>
  <c r="G20" i="3" s="1"/>
  <c r="H20" i="3" s="1"/>
  <c r="I20" i="3" s="1"/>
  <c r="J20" i="3" s="1"/>
  <c r="K20" i="3" s="1"/>
  <c r="L20" i="3" s="1"/>
  <c r="M20" i="3" s="1"/>
  <c r="N20" i="3" s="1"/>
  <c r="F19" i="3"/>
  <c r="F18" i="3"/>
  <c r="F17" i="3"/>
  <c r="F16" i="3"/>
  <c r="G16" i="3" s="1"/>
  <c r="H16" i="3" s="1"/>
  <c r="I16" i="3" s="1"/>
  <c r="J16" i="3" s="1"/>
  <c r="K16" i="3" s="1"/>
  <c r="F15" i="3"/>
  <c r="F14" i="3"/>
  <c r="F13" i="3"/>
  <c r="F12" i="3"/>
  <c r="G12" i="3" s="1"/>
  <c r="H12" i="3" s="1"/>
  <c r="I12" i="3" s="1"/>
  <c r="J12" i="3" s="1"/>
  <c r="K12" i="3" s="1"/>
  <c r="L12" i="3" s="1"/>
  <c r="M12" i="3" s="1"/>
  <c r="N12" i="3" s="1"/>
  <c r="F11" i="3"/>
  <c r="F10" i="3"/>
  <c r="F9" i="3"/>
  <c r="F8" i="3"/>
  <c r="G8" i="3" s="1"/>
  <c r="H8" i="3" s="1"/>
  <c r="I8" i="3" s="1"/>
  <c r="J8" i="3" s="1"/>
  <c r="K8" i="3" s="1"/>
  <c r="F7" i="3"/>
  <c r="F6" i="3"/>
  <c r="F5" i="3"/>
  <c r="F4" i="3"/>
  <c r="G4" i="3" s="1"/>
  <c r="H4" i="3" s="1"/>
  <c r="I4" i="3" s="1"/>
  <c r="J4" i="3" s="1"/>
  <c r="K4" i="3" s="1"/>
  <c r="L4" i="3" s="1"/>
  <c r="M4" i="3" s="1"/>
  <c r="N4" i="3" s="1"/>
  <c r="F3" i="3"/>
  <c r="U4" i="3"/>
  <c r="U3" i="3"/>
  <c r="T3" i="3" s="1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V4" i="3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3" i="3"/>
  <c r="T21" i="3" l="1"/>
  <c r="T17" i="3"/>
  <c r="T13" i="3"/>
  <c r="T9" i="3"/>
  <c r="T5" i="3"/>
  <c r="T24" i="3" s="1"/>
  <c r="T22" i="3"/>
  <c r="T18" i="3"/>
  <c r="T14" i="3"/>
  <c r="T10" i="3"/>
  <c r="T6" i="3"/>
  <c r="T4" i="3"/>
  <c r="T23" i="3"/>
  <c r="T19" i="3"/>
  <c r="T15" i="3"/>
  <c r="T11" i="3"/>
  <c r="T7" i="3"/>
  <c r="L8" i="3"/>
  <c r="M8" i="3" s="1"/>
  <c r="N8" i="3" s="1"/>
  <c r="L16" i="3"/>
  <c r="M16" i="3" s="1"/>
  <c r="N16" i="3" s="1"/>
  <c r="O4" i="3"/>
  <c r="C27" i="3" s="1"/>
  <c r="G6" i="3"/>
  <c r="H6" i="3" s="1"/>
  <c r="I6" i="3" s="1"/>
  <c r="J6" i="3" s="1"/>
  <c r="K6" i="3" s="1"/>
  <c r="L6" i="3" s="1"/>
  <c r="M6" i="3" s="1"/>
  <c r="N6" i="3" s="1"/>
  <c r="G19" i="3"/>
  <c r="H19" i="3" s="1"/>
  <c r="I19" i="3" s="1"/>
  <c r="J19" i="3" s="1"/>
  <c r="K19" i="3" s="1"/>
  <c r="L19" i="3" s="1"/>
  <c r="M19" i="3" s="1"/>
  <c r="N19" i="3" s="1"/>
  <c r="O12" i="3"/>
  <c r="G15" i="3"/>
  <c r="H15" i="3" s="1"/>
  <c r="I15" i="3" s="1"/>
  <c r="J15" i="3" s="1"/>
  <c r="K15" i="3" s="1"/>
  <c r="L15" i="3" s="1"/>
  <c r="M15" i="3" s="1"/>
  <c r="N15" i="3" s="1"/>
  <c r="O20" i="3"/>
  <c r="G23" i="3"/>
  <c r="H23" i="3" s="1"/>
  <c r="I23" i="3" s="1"/>
  <c r="J23" i="3" s="1"/>
  <c r="K23" i="3" s="1"/>
  <c r="L23" i="3" s="1"/>
  <c r="M23" i="3" s="1"/>
  <c r="N23" i="3" s="1"/>
  <c r="G11" i="3"/>
  <c r="H11" i="3" s="1"/>
  <c r="I11" i="3" s="1"/>
  <c r="J11" i="3" s="1"/>
  <c r="K11" i="3" s="1"/>
  <c r="L11" i="3" s="1"/>
  <c r="M11" i="3" s="1"/>
  <c r="N11" i="3" s="1"/>
  <c r="G3" i="3"/>
  <c r="H3" i="3" s="1"/>
  <c r="I3" i="3" s="1"/>
  <c r="J3" i="3" s="1"/>
  <c r="K3" i="3" s="1"/>
  <c r="L3" i="3" s="1"/>
  <c r="M3" i="3" s="1"/>
  <c r="N3" i="3" s="1"/>
  <c r="G7" i="3"/>
  <c r="H7" i="3" s="1"/>
  <c r="I7" i="3" s="1"/>
  <c r="J7" i="3" s="1"/>
  <c r="K7" i="3" s="1"/>
  <c r="L7" i="3" s="1"/>
  <c r="M7" i="3" s="1"/>
  <c r="N7" i="3" s="1"/>
  <c r="T20" i="3"/>
  <c r="T16" i="3"/>
  <c r="T12" i="3"/>
  <c r="T8" i="3"/>
  <c r="G10" i="3"/>
  <c r="H10" i="3" s="1"/>
  <c r="I10" i="3" s="1"/>
  <c r="J10" i="3" s="1"/>
  <c r="K10" i="3" s="1"/>
  <c r="L10" i="3" s="1"/>
  <c r="M10" i="3" s="1"/>
  <c r="N10" i="3" s="1"/>
  <c r="G14" i="3"/>
  <c r="H14" i="3" s="1"/>
  <c r="I14" i="3" s="1"/>
  <c r="J14" i="3" s="1"/>
  <c r="K14" i="3" s="1"/>
  <c r="L14" i="3" s="1"/>
  <c r="M14" i="3" s="1"/>
  <c r="N14" i="3" s="1"/>
  <c r="G18" i="3"/>
  <c r="H18" i="3" s="1"/>
  <c r="I18" i="3" s="1"/>
  <c r="J18" i="3" s="1"/>
  <c r="K18" i="3" s="1"/>
  <c r="L18" i="3" s="1"/>
  <c r="M18" i="3" s="1"/>
  <c r="N18" i="3" s="1"/>
  <c r="G22" i="3"/>
  <c r="H22" i="3" s="1"/>
  <c r="I22" i="3" s="1"/>
  <c r="J22" i="3" s="1"/>
  <c r="K22" i="3" s="1"/>
  <c r="L22" i="3" s="1"/>
  <c r="M22" i="3" s="1"/>
  <c r="N22" i="3" s="1"/>
  <c r="G5" i="3"/>
  <c r="H5" i="3" s="1"/>
  <c r="I5" i="3" s="1"/>
  <c r="J5" i="3" s="1"/>
  <c r="K5" i="3" s="1"/>
  <c r="L5" i="3" s="1"/>
  <c r="M5" i="3" s="1"/>
  <c r="N5" i="3" s="1"/>
  <c r="G9" i="3"/>
  <c r="H9" i="3" s="1"/>
  <c r="I9" i="3" s="1"/>
  <c r="J9" i="3" s="1"/>
  <c r="K9" i="3" s="1"/>
  <c r="L9" i="3" s="1"/>
  <c r="M9" i="3" s="1"/>
  <c r="N9" i="3" s="1"/>
  <c r="G13" i="3"/>
  <c r="H13" i="3" s="1"/>
  <c r="I13" i="3" s="1"/>
  <c r="J13" i="3" s="1"/>
  <c r="K13" i="3" s="1"/>
  <c r="L13" i="3" s="1"/>
  <c r="M13" i="3" s="1"/>
  <c r="N13" i="3" s="1"/>
  <c r="G17" i="3"/>
  <c r="H17" i="3" s="1"/>
  <c r="I17" i="3" s="1"/>
  <c r="J17" i="3" s="1"/>
  <c r="K17" i="3" s="1"/>
  <c r="L17" i="3" s="1"/>
  <c r="M17" i="3" s="1"/>
  <c r="N17" i="3" s="1"/>
  <c r="G21" i="3"/>
  <c r="H21" i="3" s="1"/>
  <c r="I21" i="3" s="1"/>
  <c r="J21" i="3" s="1"/>
  <c r="K21" i="3" s="1"/>
  <c r="L21" i="3" s="1"/>
  <c r="M21" i="3" s="1"/>
  <c r="N21" i="3" s="1"/>
  <c r="O13" i="3" l="1"/>
  <c r="O8" i="3"/>
  <c r="O9" i="3"/>
  <c r="O15" i="3"/>
  <c r="O23" i="3"/>
  <c r="O6" i="3"/>
  <c r="O21" i="3"/>
  <c r="O5" i="3"/>
  <c r="C28" i="3" s="1"/>
  <c r="O18" i="3"/>
  <c r="O10" i="3"/>
  <c r="O22" i="3"/>
  <c r="O7" i="3"/>
  <c r="O14" i="3"/>
  <c r="O11" i="3"/>
  <c r="O17" i="3"/>
  <c r="O19" i="3"/>
  <c r="O16" i="3"/>
  <c r="C29" i="3" s="1"/>
  <c r="O3" i="3"/>
  <c r="C26" i="3" s="1"/>
  <c r="C30" i="3" l="1"/>
  <c r="O24" i="3"/>
  <c r="G8" i="1" l="1"/>
  <c r="G15" i="1"/>
</calcChain>
</file>

<file path=xl/sharedStrings.xml><?xml version="1.0" encoding="utf-8"?>
<sst xmlns="http://schemas.openxmlformats.org/spreadsheetml/2006/main" count="103" uniqueCount="75">
  <si>
    <t>UMROH</t>
  </si>
  <si>
    <t>SEPEDA MOTOR HONDA NEW BEAT</t>
  </si>
  <si>
    <t>RICE COOKER MIYAKO</t>
  </si>
  <si>
    <t>MESIN CUCI SHARP 6-7KG</t>
  </si>
  <si>
    <t>TABLET SAMSUNG TABVT116</t>
  </si>
  <si>
    <t>DISPENSER DENPOO</t>
  </si>
  <si>
    <t>KULAS PANASONIC</t>
  </si>
  <si>
    <t>TV LG 32"</t>
  </si>
  <si>
    <t>KULKAS PANASONIC</t>
  </si>
  <si>
    <t>TV LG 28"</t>
  </si>
  <si>
    <t>ESTIMASI HARGA</t>
  </si>
  <si>
    <t>BARANG</t>
  </si>
  <si>
    <t>REWARD</t>
  </si>
  <si>
    <t>PEMBELANJAAN</t>
  </si>
  <si>
    <t>hadiah promo royalti</t>
  </si>
  <si>
    <t>TOTAL</t>
  </si>
  <si>
    <t>ATLANTIS</t>
  </si>
  <si>
    <t>ARIF JULIANSAH (BANDROS)</t>
  </si>
  <si>
    <t>TAUFIK ST</t>
  </si>
  <si>
    <t>No</t>
  </si>
  <si>
    <t>Pelanggan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</si>
  <si>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</si>
  <si>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</si>
  <si>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</si>
  <si>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</si>
  <si>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</si>
  <si>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</si>
  <si>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</si>
  <si>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</si>
  <si>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</si>
  <si>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Oktber</t>
  </si>
  <si>
    <t>Nopember</t>
  </si>
  <si>
    <t>Desember</t>
  </si>
  <si>
    <t>PUJA-ARCAMANIK</t>
  </si>
  <si>
    <t>JAYA MANDIRI | ASEP RADJIS</t>
  </si>
  <si>
    <t>WENPI SARAGIH</t>
  </si>
  <si>
    <t>IMAS JUBAEDAH - KOPO</t>
  </si>
  <si>
    <t>DEDI KURNIADI</t>
  </si>
  <si>
    <t>INDRA FASHION BANDUNG</t>
  </si>
  <si>
    <t>YUAN PERDANA</t>
  </si>
  <si>
    <t>ASEP FAHMI (DIAN JAYA)</t>
  </si>
  <si>
    <t>MEKI SANDI ROLIANSYAH</t>
  </si>
  <si>
    <t>MULANA ROHIMAT</t>
  </si>
  <si>
    <t>NILAM COLLECTION</t>
  </si>
  <si>
    <t>AGUS ANDRIANTO</t>
  </si>
  <si>
    <t>IRMAYANTI</t>
  </si>
  <si>
    <t>GUNANJAR ARI SETIAWAN</t>
  </si>
  <si>
    <t>DIRWAN</t>
  </si>
  <si>
    <t>ASEP JENAL M</t>
  </si>
  <si>
    <t>LEDI PUTRA MANDIRI (LPM)</t>
  </si>
  <si>
    <t>BOJES KUNINGAN</t>
  </si>
  <si>
    <t>Total Prediksi</t>
  </si>
  <si>
    <t>Jan - Feb</t>
  </si>
  <si>
    <t>Feb - Maret</t>
  </si>
  <si>
    <t>Rata-rata penjuaan 3 bln (Jan - Maret 18)</t>
  </si>
  <si>
    <t>Prosentasi prediksi</t>
  </si>
  <si>
    <t>%</t>
  </si>
  <si>
    <t>Yang dapt reward royalti</t>
  </si>
  <si>
    <t>FORMULIR PENDAFTARAN KAOS AMBASSADOR</t>
  </si>
  <si>
    <t>DATA MEMBER ONLINE</t>
  </si>
  <si>
    <t>DATA MEMBER ARISAN</t>
  </si>
  <si>
    <t xml:space="preserve">NAMA </t>
  </si>
  <si>
    <t>:</t>
  </si>
  <si>
    <t>ALAMAT</t>
  </si>
  <si>
    <t>HANDPHONE</t>
  </si>
  <si>
    <t>JUMLAH KAOS</t>
  </si>
  <si>
    <t>Syarat &amp; Ketentuan</t>
  </si>
  <si>
    <t>-</t>
  </si>
  <si>
    <t>Dengan ini saya menyatakan bahwa formulir ini telah diisi dengan sebenar-benarnya dan saya bersedia untuk memenuhi syarat &amp; ketentuan yang berlaku</t>
  </si>
  <si>
    <t>TEMPAT &amp; TGL :</t>
  </si>
  <si>
    <t>MEMBER</t>
  </si>
  <si>
    <t>Nama &amp; Tanda Tangan</t>
  </si>
  <si>
    <r>
      <t xml:space="preserve">Bersedia memakai kaos brand ambassador yang diberikan oleh </t>
    </r>
    <r>
      <rPr>
        <b/>
        <sz val="11"/>
        <color theme="1"/>
        <rFont val="Calibri"/>
        <family val="2"/>
        <scheme val="minor"/>
      </rPr>
      <t>INFICLO</t>
    </r>
    <r>
      <rPr>
        <sz val="11"/>
        <color theme="1"/>
        <rFont val="Calibri"/>
        <family val="2"/>
        <charset val="1"/>
        <scheme val="minor"/>
      </rPr>
      <t xml:space="preserve"> &amp; </t>
    </r>
    <r>
      <rPr>
        <b/>
        <sz val="11"/>
        <color theme="1"/>
        <rFont val="Calibri"/>
        <family val="2"/>
        <scheme val="minor"/>
      </rPr>
      <t xml:space="preserve">BLACKKELLY </t>
    </r>
    <r>
      <rPr>
        <sz val="11"/>
        <color theme="1"/>
        <rFont val="Calibri"/>
        <family val="2"/>
        <scheme val="minor"/>
      </rPr>
      <t>minimal 3 kali seminggu</t>
    </r>
    <r>
      <rPr>
        <sz val="11"/>
        <color theme="1"/>
        <rFont val="Calibri"/>
        <family val="2"/>
        <charset val="1"/>
        <scheme val="minor"/>
      </rPr>
      <t xml:space="preserve"> setiap berkunjung ke toko &amp; menandatangani form yang telah disediakan</t>
    </r>
  </si>
  <si>
    <r>
      <t xml:space="preserve">Bersedia memakai kaos brand ambassador yang diberikan oleh </t>
    </r>
    <r>
      <rPr>
        <b/>
        <sz val="11"/>
        <color theme="1"/>
        <rFont val="Calibri"/>
        <family val="2"/>
        <scheme val="minor"/>
      </rPr>
      <t>INFICLO</t>
    </r>
    <r>
      <rPr>
        <sz val="11"/>
        <color theme="1"/>
        <rFont val="Calibri"/>
        <family val="2"/>
        <scheme val="minor"/>
      </rPr>
      <t xml:space="preserve"> &amp; </t>
    </r>
    <r>
      <rPr>
        <b/>
        <sz val="11"/>
        <color theme="1"/>
        <rFont val="Calibri"/>
        <family val="2"/>
        <scheme val="minor"/>
      </rPr>
      <t>BLACKKELLY</t>
    </r>
    <r>
      <rPr>
        <sz val="11"/>
        <color theme="1"/>
        <rFont val="Calibri"/>
        <family val="2"/>
        <scheme val="minor"/>
      </rPr>
      <t xml:space="preserve"> setiap berkunjung ke toko &amp; menandatangani form yang telah disediakan</t>
    </r>
  </si>
  <si>
    <t>Semakin sering menandatangani form, semakin besar kesempatan mendapatkan kaos brand ambassador baru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</si>
</sst>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75">
    <xf numFmtId="0" fontId="0" fillId="0" borderId="0" xfId="0"/>
    <xf numFmtId="41" fontId="0" fillId="0" borderId="0" xfId="1" applyFont="1"/>
    <xf numFmtId="41" fontId="0" fillId="0" borderId="0" xfId="0" applyNumberFormat="1"/>
    <xf numFmtId="41" fontId="0" fillId="0" borderId="1" xfId="1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41" fontId="0" fillId="0" borderId="1" xfId="1" applyFont="1" applyBorder="1" applyAlignment="1">
      <alignment horizontal="center"/>
    </xf>
    <xf numFmtId="9" fontId="0" fillId="0" borderId="0" xfId="2" applyFont="1"/>
    <xf numFmtId="0" fontId="0" fillId="0" borderId="1" xfId="0" applyBorder="1" applyAlignment="1">
      <alignment vertical="center" wrapText="1"/>
    </xf>
    <xf numFmtId="3" fontId="0" fillId="0" borderId="1" xfId="0" applyNumberFormat="1" applyFont="1" applyBorder="1" applyAlignment="1">
      <alignment vertical="center" wrapText="1"/>
    </xf>
    <xf numFmtId="3" fontId="0" fillId="0" borderId="1" xfId="0" applyNumberFormat="1" applyBorder="1"/>
    <xf numFmtId="3" fontId="0" fillId="2" borderId="1" xfId="0" applyNumberFormat="1" applyFill="1" applyBorder="1"/>
    <xf numFmtId="0" fontId="0" fillId="0" borderId="0" xfId="0" applyAlignment="1">
      <alignment horizontal="center" vertical="center"/>
    </xf>
    <xf numFmtId="2" fontId="0" fillId="0" borderId="0" xfId="0" applyNumberFormat="1"/>
    <xf numFmtId="3" fontId="0" fillId="0" borderId="0" xfId="0" applyNumberFormat="1"/>
    <xf numFmtId="3" fontId="0" fillId="0" borderId="6" xfId="0" applyNumberFormat="1" applyFont="1" applyBorder="1" applyAlignment="1">
      <alignment vertical="center" wrapText="1"/>
    </xf>
    <xf numFmtId="2" fontId="0" fillId="0" borderId="1" xfId="0" applyNumberFormat="1" applyBorder="1"/>
    <xf numFmtId="41" fontId="0" fillId="2" borderId="1" xfId="1" applyFont="1" applyFill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3" fontId="0" fillId="0" borderId="1" xfId="0" applyNumberFormat="1" applyFill="1" applyBorder="1"/>
    <xf numFmtId="9" fontId="0" fillId="3" borderId="1" xfId="2" applyFont="1" applyFill="1" applyBorder="1" applyAlignment="1">
      <alignment horizontal="center"/>
    </xf>
    <xf numFmtId="9" fontId="0" fillId="0" borderId="1" xfId="1" applyNumberFormat="1" applyFont="1" applyBorder="1"/>
    <xf numFmtId="9" fontId="0" fillId="0" borderId="1" xfId="2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0" xfId="0" applyFill="1" applyBorder="1" applyAlignment="1">
      <alignment vertical="center" wrapText="1"/>
    </xf>
    <xf numFmtId="3" fontId="0" fillId="0" borderId="0" xfId="0" applyNumberFormat="1" applyFont="1" applyFill="1" applyBorder="1" applyAlignment="1">
      <alignment vertical="center" wrapText="1"/>
    </xf>
    <xf numFmtId="41" fontId="0" fillId="0" borderId="2" xfId="1" applyFont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41" fontId="0" fillId="0" borderId="7" xfId="1" applyFont="1" applyBorder="1" applyAlignment="1">
      <alignment horizontal="center" vertical="center"/>
    </xf>
    <xf numFmtId="41" fontId="0" fillId="0" borderId="8" xfId="1" applyFont="1" applyBorder="1" applyAlignment="1">
      <alignment horizontal="center" vertical="center"/>
    </xf>
    <xf numFmtId="41" fontId="0" fillId="0" borderId="9" xfId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9" fontId="0" fillId="0" borderId="7" xfId="1" applyNumberFormat="1" applyFont="1" applyBorder="1" applyAlignment="1">
      <alignment horizontal="center" vertical="center"/>
    </xf>
    <xf numFmtId="9" fontId="0" fillId="0" borderId="8" xfId="1" applyNumberFormat="1" applyFont="1" applyBorder="1" applyAlignment="1">
      <alignment horizontal="center" vertical="center"/>
    </xf>
    <xf numFmtId="9" fontId="0" fillId="0" borderId="9" xfId="1" applyNumberFormat="1" applyFont="1" applyBorder="1" applyAlignment="1">
      <alignment horizontal="center" vertical="center"/>
    </xf>
    <xf numFmtId="0" fontId="3" fillId="0" borderId="10" xfId="3" applyBorder="1"/>
    <xf numFmtId="0" fontId="3" fillId="0" borderId="11" xfId="3" applyBorder="1"/>
    <xf numFmtId="0" fontId="3" fillId="0" borderId="12" xfId="3" applyBorder="1"/>
    <xf numFmtId="0" fontId="3" fillId="0" borderId="0" xfId="3"/>
    <xf numFmtId="0" fontId="3" fillId="0" borderId="13" xfId="3" applyBorder="1"/>
    <xf numFmtId="0" fontId="3" fillId="0" borderId="0" xfId="3" applyBorder="1"/>
    <xf numFmtId="0" fontId="3" fillId="0" borderId="14" xfId="3" applyBorder="1"/>
    <xf numFmtId="0" fontId="4" fillId="0" borderId="0" xfId="3" applyFont="1" applyBorder="1" applyAlignment="1">
      <alignment horizontal="center"/>
    </xf>
    <xf numFmtId="0" fontId="5" fillId="5" borderId="0" xfId="3" applyFont="1" applyFill="1" applyBorder="1" applyAlignment="1">
      <alignment horizontal="left"/>
    </xf>
    <xf numFmtId="0" fontId="5" fillId="6" borderId="0" xfId="3" applyFont="1" applyFill="1" applyBorder="1" applyAlignment="1">
      <alignment horizontal="left"/>
    </xf>
    <xf numFmtId="0" fontId="3" fillId="0" borderId="2" xfId="3" applyBorder="1"/>
    <xf numFmtId="0" fontId="3" fillId="0" borderId="4" xfId="3" applyBorder="1"/>
    <xf numFmtId="0" fontId="3" fillId="0" borderId="0" xfId="3" applyFill="1" applyBorder="1"/>
    <xf numFmtId="0" fontId="5" fillId="0" borderId="0" xfId="3" applyFont="1" applyFill="1" applyBorder="1" applyAlignment="1">
      <alignment horizontal="left"/>
    </xf>
    <xf numFmtId="0" fontId="3" fillId="0" borderId="13" xfId="3" applyBorder="1" applyAlignment="1">
      <alignment vertical="center" wrapText="1"/>
    </xf>
    <xf numFmtId="0" fontId="3" fillId="0" borderId="0" xfId="3" applyBorder="1" applyAlignment="1">
      <alignment vertical="center" wrapText="1"/>
    </xf>
    <xf numFmtId="0" fontId="6" fillId="0" borderId="0" xfId="3" applyFont="1" applyAlignment="1">
      <alignment horizontal="left"/>
    </xf>
    <xf numFmtId="0" fontId="3" fillId="0" borderId="13" xfId="3" applyBorder="1" applyAlignment="1">
      <alignment horizontal="center" vertical="center" wrapText="1"/>
    </xf>
    <xf numFmtId="0" fontId="3" fillId="0" borderId="0" xfId="3" applyBorder="1" applyAlignment="1">
      <alignment horizontal="left" vertical="center" wrapText="1"/>
    </xf>
    <xf numFmtId="0" fontId="3" fillId="0" borderId="0" xfId="3" applyBorder="1" applyAlignment="1">
      <alignment horizontal="center" vertical="center"/>
    </xf>
    <xf numFmtId="0" fontId="3" fillId="0" borderId="0" xfId="3" applyBorder="1" applyAlignment="1">
      <alignment horizontal="left" wrapText="1"/>
    </xf>
    <xf numFmtId="0" fontId="3" fillId="0" borderId="13" xfId="3" applyBorder="1" applyAlignment="1">
      <alignment horizontal="center" vertical="center"/>
    </xf>
    <xf numFmtId="0" fontId="5" fillId="0" borderId="0" xfId="3" applyFont="1" applyFill="1" applyBorder="1" applyAlignment="1">
      <alignment vertical="center" wrapText="1"/>
    </xf>
    <xf numFmtId="0" fontId="5" fillId="6" borderId="0" xfId="3" applyFont="1" applyFill="1" applyBorder="1" applyAlignment="1">
      <alignment horizontal="center" vertical="center" wrapText="1"/>
    </xf>
    <xf numFmtId="0" fontId="5" fillId="0" borderId="0" xfId="3" applyFont="1" applyBorder="1"/>
    <xf numFmtId="0" fontId="5" fillId="0" borderId="0" xfId="3" applyFont="1" applyBorder="1" applyAlignment="1">
      <alignment horizontal="center"/>
    </xf>
    <xf numFmtId="0" fontId="7" fillId="0" borderId="0" xfId="3" applyFont="1" applyBorder="1"/>
    <xf numFmtId="0" fontId="7" fillId="0" borderId="0" xfId="3" applyFont="1" applyBorder="1" applyAlignment="1">
      <alignment horizontal="center" vertical="center"/>
    </xf>
    <xf numFmtId="0" fontId="7" fillId="0" borderId="14" xfId="3" applyFont="1" applyBorder="1" applyAlignment="1">
      <alignment vertical="center"/>
    </xf>
    <xf numFmtId="0" fontId="3" fillId="0" borderId="15" xfId="3" applyBorder="1"/>
    <xf numFmtId="0" fontId="3" fillId="0" borderId="16" xfId="3" applyBorder="1"/>
    <xf numFmtId="0" fontId="3" fillId="0" borderId="17" xfId="3" applyBorder="1"/>
  </cellXfs>
  <cellStyles count="4">
    <cellStyle name="Comma [0]" xfId="1" builtinId="6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9</xdr:col>
      <xdr:colOff>246530</xdr:colOff>
      <xdr:row>4</xdr:row>
      <xdr:rowOff>47625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499950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559</xdr:colOff>
      <xdr:row>0</xdr:row>
      <xdr:rowOff>0</xdr:rowOff>
    </xdr:from>
    <xdr:to>
      <xdr:col>19</xdr:col>
      <xdr:colOff>161925</xdr:colOff>
      <xdr:row>4</xdr:row>
      <xdr:rowOff>38100</xdr:rowOff>
    </xdr:to>
    <xdr:pic>
      <xdr:nvPicPr>
        <xdr:cNvPr id="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0709" y="0"/>
          <a:ext cx="4952441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2"/>
  <sheetViews>
    <sheetView workbookViewId="0">
      <selection activeCell="J14" sqref="J14"/>
    </sheetView>
  </sheetViews>
  <sheetFormatPr defaultRowHeight="15" x14ac:dyDescent="0.25"/>
  <cols>
    <col min="2" max="2" width="3.42578125" bestFit="1" customWidth="1"/>
    <col min="3" max="3" width="16.85546875" bestFit="1" customWidth="1"/>
    <col min="4" max="4" width="6.140625" customWidth="1"/>
    <col min="5" max="5" width="11.5703125" bestFit="1" customWidth="1"/>
    <col min="6" max="6" width="32.28515625" bestFit="1" customWidth="1"/>
    <col min="7" max="7" width="16" bestFit="1" customWidth="1"/>
  </cols>
  <sheetData>
    <row r="2" spans="2:7" x14ac:dyDescent="0.25">
      <c r="B2" s="1"/>
      <c r="C2" s="27" t="s">
        <v>14</v>
      </c>
      <c r="D2" s="27"/>
      <c r="E2" s="27"/>
      <c r="F2" s="27"/>
      <c r="G2" s="27"/>
    </row>
    <row r="3" spans="2:7" x14ac:dyDescent="0.25">
      <c r="B3" s="6"/>
      <c r="C3" s="6" t="s">
        <v>13</v>
      </c>
      <c r="D3" s="23" t="s">
        <v>56</v>
      </c>
      <c r="E3" s="6" t="s">
        <v>12</v>
      </c>
      <c r="F3" s="5" t="s">
        <v>11</v>
      </c>
      <c r="G3" s="5" t="s">
        <v>10</v>
      </c>
    </row>
    <row r="4" spans="2:7" x14ac:dyDescent="0.25">
      <c r="B4" s="34">
        <v>1</v>
      </c>
      <c r="C4" s="34">
        <v>750000000</v>
      </c>
      <c r="D4" s="40">
        <v>0.01</v>
      </c>
      <c r="E4" s="34">
        <f>C4*D4</f>
        <v>7500000</v>
      </c>
      <c r="F4" s="24" t="s">
        <v>9</v>
      </c>
      <c r="G4" s="3">
        <v>2059000</v>
      </c>
    </row>
    <row r="5" spans="2:7" x14ac:dyDescent="0.25">
      <c r="B5" s="35"/>
      <c r="C5" s="35"/>
      <c r="D5" s="41"/>
      <c r="E5" s="35"/>
      <c r="F5" s="24" t="s">
        <v>8</v>
      </c>
      <c r="G5" s="3">
        <v>2799000</v>
      </c>
    </row>
    <row r="6" spans="2:7" x14ac:dyDescent="0.25">
      <c r="B6" s="35"/>
      <c r="C6" s="35"/>
      <c r="D6" s="41"/>
      <c r="E6" s="35"/>
      <c r="F6" s="24" t="s">
        <v>5</v>
      </c>
      <c r="G6" s="3">
        <v>829900</v>
      </c>
    </row>
    <row r="7" spans="2:7" x14ac:dyDescent="0.25">
      <c r="B7" s="36"/>
      <c r="C7" s="36"/>
      <c r="D7" s="42"/>
      <c r="E7" s="36"/>
      <c r="F7" s="24" t="s">
        <v>4</v>
      </c>
      <c r="G7" s="3">
        <v>1550000</v>
      </c>
    </row>
    <row r="8" spans="2:7" x14ac:dyDescent="0.25">
      <c r="B8" s="28" t="s">
        <v>15</v>
      </c>
      <c r="C8" s="29"/>
      <c r="D8" s="29"/>
      <c r="E8" s="29"/>
      <c r="F8" s="30"/>
      <c r="G8" s="17">
        <f>SUM(G4:G7)</f>
        <v>7237900</v>
      </c>
    </row>
    <row r="9" spans="2:7" x14ac:dyDescent="0.25">
      <c r="B9" s="37">
        <v>2</v>
      </c>
      <c r="C9" s="34">
        <v>1000000000</v>
      </c>
      <c r="D9" s="40">
        <v>0.01</v>
      </c>
      <c r="E9" s="34">
        <f>C9*D9</f>
        <v>10000000</v>
      </c>
      <c r="F9" s="24" t="s">
        <v>7</v>
      </c>
      <c r="G9" s="3">
        <v>2699000</v>
      </c>
    </row>
    <row r="10" spans="2:7" x14ac:dyDescent="0.25">
      <c r="B10" s="38"/>
      <c r="C10" s="35"/>
      <c r="D10" s="41"/>
      <c r="E10" s="35"/>
      <c r="F10" s="24" t="s">
        <v>6</v>
      </c>
      <c r="G10" s="3">
        <v>2799000</v>
      </c>
    </row>
    <row r="11" spans="2:7" x14ac:dyDescent="0.25">
      <c r="B11" s="38"/>
      <c r="C11" s="35"/>
      <c r="D11" s="41"/>
      <c r="E11" s="35"/>
      <c r="F11" s="24" t="s">
        <v>5</v>
      </c>
      <c r="G11" s="3">
        <v>829900</v>
      </c>
    </row>
    <row r="12" spans="2:7" x14ac:dyDescent="0.25">
      <c r="B12" s="38"/>
      <c r="C12" s="35"/>
      <c r="D12" s="41"/>
      <c r="E12" s="35"/>
      <c r="F12" s="24" t="s">
        <v>4</v>
      </c>
      <c r="G12" s="3">
        <v>1550000</v>
      </c>
    </row>
    <row r="13" spans="2:7" x14ac:dyDescent="0.25">
      <c r="B13" s="38"/>
      <c r="C13" s="35"/>
      <c r="D13" s="41"/>
      <c r="E13" s="35"/>
      <c r="F13" s="24" t="s">
        <v>3</v>
      </c>
      <c r="G13" s="3">
        <v>1199000</v>
      </c>
    </row>
    <row r="14" spans="2:7" x14ac:dyDescent="0.25">
      <c r="B14" s="39"/>
      <c r="C14" s="36"/>
      <c r="D14" s="42"/>
      <c r="E14" s="36"/>
      <c r="F14" s="24" t="s">
        <v>2</v>
      </c>
      <c r="G14" s="3">
        <v>300000</v>
      </c>
    </row>
    <row r="15" spans="2:7" x14ac:dyDescent="0.25">
      <c r="B15" s="31" t="s">
        <v>15</v>
      </c>
      <c r="C15" s="32"/>
      <c r="D15" s="32"/>
      <c r="E15" s="32"/>
      <c r="F15" s="33"/>
      <c r="G15" s="17">
        <f>SUM(G9:G14)</f>
        <v>9376900</v>
      </c>
    </row>
    <row r="16" spans="2:7" x14ac:dyDescent="0.25">
      <c r="B16" s="4">
        <v>3</v>
      </c>
      <c r="C16" s="3">
        <v>1500000000</v>
      </c>
      <c r="D16" s="22">
        <v>0.01</v>
      </c>
      <c r="E16" s="3">
        <f>C16*D16</f>
        <v>15000000</v>
      </c>
      <c r="F16" s="4" t="s">
        <v>1</v>
      </c>
      <c r="G16" s="17">
        <v>15000000</v>
      </c>
    </row>
    <row r="17" spans="2:7" x14ac:dyDescent="0.25">
      <c r="B17" s="4">
        <v>4</v>
      </c>
      <c r="C17" s="3">
        <v>2500000000</v>
      </c>
      <c r="D17" s="22">
        <v>0.01</v>
      </c>
      <c r="E17" s="3">
        <f>C17*D17</f>
        <v>25000000</v>
      </c>
      <c r="F17" s="4" t="s">
        <v>0</v>
      </c>
      <c r="G17" s="17">
        <v>25000000</v>
      </c>
    </row>
    <row r="18" spans="2:7" x14ac:dyDescent="0.25">
      <c r="C18" s="1"/>
      <c r="D18" s="1"/>
      <c r="E18" s="1"/>
      <c r="G18" s="1"/>
    </row>
    <row r="19" spans="2:7" x14ac:dyDescent="0.25">
      <c r="C19" s="7"/>
      <c r="D19" s="7"/>
      <c r="E19" s="1"/>
      <c r="G19" s="1"/>
    </row>
    <row r="20" spans="2:7" x14ac:dyDescent="0.25">
      <c r="C20" s="2"/>
      <c r="D20" s="2"/>
      <c r="E20" s="1"/>
      <c r="G20" s="1"/>
    </row>
    <row r="21" spans="2:7" x14ac:dyDescent="0.25">
      <c r="E21" s="1"/>
      <c r="G21" s="1"/>
    </row>
    <row r="22" spans="2:7" x14ac:dyDescent="0.25">
      <c r="E22" s="1"/>
      <c r="G22" s="1"/>
    </row>
  </sheetData>
  <mergeCells count="11">
    <mergeCell ref="C2:G2"/>
    <mergeCell ref="B8:F8"/>
    <mergeCell ref="B15:F15"/>
    <mergeCell ref="E9:E14"/>
    <mergeCell ref="C9:C14"/>
    <mergeCell ref="B9:B14"/>
    <mergeCell ref="D9:D14"/>
    <mergeCell ref="B4:B7"/>
    <mergeCell ref="C4:C7"/>
    <mergeCell ref="D4:D7"/>
    <mergeCell ref="E4:E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workbookViewId="0">
      <pane xSplit="6" ySplit="2" topLeftCell="O18" activePane="bottomRight" state="frozen"/>
      <selection pane="topRight" activeCell="F1" sqref="F1"/>
      <selection pane="bottomLeft" activeCell="A3" sqref="A3"/>
      <selection pane="bottomRight" activeCell="T8" sqref="T8"/>
    </sheetView>
  </sheetViews>
  <sheetFormatPr defaultColWidth="29" defaultRowHeight="15.75" customHeight="1" x14ac:dyDescent="0.25"/>
  <cols>
    <col min="1" max="1" width="4.140625" customWidth="1"/>
    <col min="2" max="2" width="30.140625" customWidth="1"/>
    <col min="3" max="3" width="14.28515625" customWidth="1"/>
    <col min="4" max="5" width="11.5703125" customWidth="1"/>
    <col min="6" max="6" width="16.28515625" hidden="1" customWidth="1"/>
    <col min="7" max="7" width="14.28515625" hidden="1" customWidth="1"/>
    <col min="8" max="8" width="12.5703125" hidden="1" customWidth="1"/>
    <col min="9" max="9" width="16.28515625" hidden="1" customWidth="1"/>
    <col min="10" max="13" width="12.5703125" hidden="1" customWidth="1"/>
    <col min="14" max="14" width="14.28515625" hidden="1" customWidth="1"/>
    <col min="15" max="15" width="21.140625" bestFit="1" customWidth="1"/>
    <col min="16" max="18" width="14.28515625" hidden="1" customWidth="1"/>
    <col min="19" max="19" width="12" customWidth="1"/>
    <col min="20" max="20" width="19.5703125" customWidth="1"/>
    <col min="21" max="21" width="19.85546875" hidden="1" customWidth="1"/>
    <col min="22" max="22" width="14.85546875" hidden="1" customWidth="1"/>
  </cols>
  <sheetData>
    <row r="1" spans="1:23" ht="15.75" customHeight="1" x14ac:dyDescent="0.25">
      <c r="B1">
        <v>2018</v>
      </c>
    </row>
    <row r="2" spans="1:23" s="12" customFormat="1" ht="33" customHeight="1" x14ac:dyDescent="0.25">
      <c r="A2" s="18" t="s">
        <v>19</v>
      </c>
      <c r="B2" s="18" t="s">
        <v>20</v>
      </c>
      <c r="C2" s="18" t="s">
        <v>21</v>
      </c>
      <c r="D2" s="18" t="s">
        <v>22</v>
      </c>
      <c r="E2" s="18" t="s">
        <v>23</v>
      </c>
      <c r="F2" s="18" t="s">
        <v>24</v>
      </c>
      <c r="G2" s="18" t="s">
        <v>25</v>
      </c>
      <c r="H2" s="18" t="s">
        <v>26</v>
      </c>
      <c r="I2" s="18" t="s">
        <v>27</v>
      </c>
      <c r="J2" s="18" t="s">
        <v>28</v>
      </c>
      <c r="K2" s="18" t="s">
        <v>29</v>
      </c>
      <c r="L2" s="18" t="s">
        <v>30</v>
      </c>
      <c r="M2" s="18" t="s">
        <v>31</v>
      </c>
      <c r="N2" s="18" t="s">
        <v>32</v>
      </c>
      <c r="O2" s="18" t="s">
        <v>51</v>
      </c>
      <c r="P2" s="18"/>
      <c r="Q2" s="18"/>
      <c r="R2" s="18"/>
      <c r="S2" s="19" t="s">
        <v>55</v>
      </c>
      <c r="T2" s="19" t="s">
        <v>54</v>
      </c>
      <c r="U2" s="12" t="s">
        <v>52</v>
      </c>
      <c r="V2" s="12" t="s">
        <v>53</v>
      </c>
    </row>
    <row r="3" spans="1:23" ht="15.75" customHeight="1" x14ac:dyDescent="0.25">
      <c r="A3" s="4">
        <v>1</v>
      </c>
      <c r="B3" s="8" t="s">
        <v>16</v>
      </c>
      <c r="C3" s="9">
        <v>43244250</v>
      </c>
      <c r="D3" s="9">
        <v>55631188</v>
      </c>
      <c r="E3" s="9">
        <v>68509963</v>
      </c>
      <c r="F3" s="3">
        <f t="shared" ref="F3:F23" si="0">E3*S3+E3</f>
        <v>73990760.040000007</v>
      </c>
      <c r="G3" s="3">
        <f t="shared" ref="G3:G23" si="1">F3*S3+F3</f>
        <v>79910020.843200013</v>
      </c>
      <c r="H3" s="3">
        <f t="shared" ref="H3:H23" si="2">G3*S3+G3</f>
        <v>86302822.510656014</v>
      </c>
      <c r="I3" s="3">
        <f t="shared" ref="I3:I23" si="3">H3*S3+H3</f>
        <v>93207048.311508492</v>
      </c>
      <c r="J3" s="3">
        <f t="shared" ref="J3:J23" si="4">I3*S3+I3</f>
        <v>100663612.17642917</v>
      </c>
      <c r="K3" s="3">
        <f t="shared" ref="K3:K23" si="5">J3*S3+J3</f>
        <v>108716701.1505435</v>
      </c>
      <c r="L3" s="3">
        <f t="shared" ref="L3:L23" si="6">K3*S3+K3</f>
        <v>117414037.24258697</v>
      </c>
      <c r="M3" s="3">
        <f t="shared" ref="M3:M23" si="7">L3*S3+L3</f>
        <v>126807160.22199392</v>
      </c>
      <c r="N3" s="3">
        <f t="shared" ref="N3:N23" si="8">M3*S3+M3</f>
        <v>136951733.03975344</v>
      </c>
      <c r="O3" s="11">
        <f t="shared" ref="O3:O23" si="9">SUM(C3:N3)</f>
        <v>1091349296.5366716</v>
      </c>
      <c r="P3" s="10"/>
      <c r="Q3" s="10"/>
      <c r="R3" s="10"/>
      <c r="S3" s="21">
        <v>0.08</v>
      </c>
      <c r="T3" s="16">
        <f>AVERAGE(U3:V3)</f>
        <v>25.897202917528226</v>
      </c>
      <c r="U3" s="13">
        <f t="shared" ref="U3:U23" si="10">(D3/C3)*100-100</f>
        <v>28.644127253912359</v>
      </c>
      <c r="V3" s="13">
        <f t="shared" ref="V3:V23" si="11">(E3/D3)*100-100</f>
        <v>23.150278581144093</v>
      </c>
      <c r="W3" s="1"/>
    </row>
    <row r="4" spans="1:23" ht="15.75" customHeight="1" x14ac:dyDescent="0.25">
      <c r="A4" s="4">
        <v>2</v>
      </c>
      <c r="B4" s="8" t="s">
        <v>17</v>
      </c>
      <c r="C4" s="9">
        <v>113941975</v>
      </c>
      <c r="D4" s="9">
        <v>142578538</v>
      </c>
      <c r="E4" s="9">
        <v>157312138</v>
      </c>
      <c r="F4" s="3">
        <f t="shared" si="0"/>
        <v>168323987.66</v>
      </c>
      <c r="G4" s="3">
        <f t="shared" si="1"/>
        <v>180106666.79620001</v>
      </c>
      <c r="H4" s="3">
        <f t="shared" si="2"/>
        <v>192714133.47193402</v>
      </c>
      <c r="I4" s="3">
        <f t="shared" si="3"/>
        <v>206204122.81496939</v>
      </c>
      <c r="J4" s="3">
        <f t="shared" si="4"/>
        <v>220638411.41201726</v>
      </c>
      <c r="K4" s="3">
        <f t="shared" si="5"/>
        <v>236083100.21085846</v>
      </c>
      <c r="L4" s="3">
        <f t="shared" si="6"/>
        <v>252608917.22561857</v>
      </c>
      <c r="M4" s="3">
        <f t="shared" si="7"/>
        <v>270291541.43141186</v>
      </c>
      <c r="N4" s="3">
        <f t="shared" si="8"/>
        <v>289211949.33161068</v>
      </c>
      <c r="O4" s="11">
        <f t="shared" si="9"/>
        <v>2430015481.3546205</v>
      </c>
      <c r="P4" s="10"/>
      <c r="Q4" s="10"/>
      <c r="R4" s="10"/>
      <c r="S4" s="21">
        <v>7.0000000000000007E-2</v>
      </c>
      <c r="T4" s="16">
        <f t="shared" ref="T4:T23" si="12">AVERAGE(U4:V4)</f>
        <v>17.733128725416492</v>
      </c>
      <c r="U4" s="13">
        <f t="shared" si="10"/>
        <v>25.132584370246349</v>
      </c>
      <c r="V4" s="13">
        <f t="shared" si="11"/>
        <v>10.333673080586635</v>
      </c>
    </row>
    <row r="5" spans="1:23" ht="15.75" customHeight="1" x14ac:dyDescent="0.25">
      <c r="A5" s="4">
        <v>3</v>
      </c>
      <c r="B5" s="8" t="s">
        <v>18</v>
      </c>
      <c r="C5" s="9">
        <v>24317563</v>
      </c>
      <c r="D5" s="9">
        <v>51203950</v>
      </c>
      <c r="E5" s="15">
        <v>50917300</v>
      </c>
      <c r="F5" s="3">
        <f t="shared" si="0"/>
        <v>56009030</v>
      </c>
      <c r="G5" s="3">
        <f t="shared" si="1"/>
        <v>61609933</v>
      </c>
      <c r="H5" s="3">
        <f t="shared" si="2"/>
        <v>67770926.299999997</v>
      </c>
      <c r="I5" s="3">
        <f t="shared" si="3"/>
        <v>74548018.929999992</v>
      </c>
      <c r="J5" s="3">
        <f t="shared" si="4"/>
        <v>82002820.822999984</v>
      </c>
      <c r="K5" s="3">
        <f t="shared" si="5"/>
        <v>90203102.905299976</v>
      </c>
      <c r="L5" s="3">
        <f t="shared" si="6"/>
        <v>99223413.195829973</v>
      </c>
      <c r="M5" s="3">
        <f t="shared" si="7"/>
        <v>109145754.51541297</v>
      </c>
      <c r="N5" s="3">
        <f t="shared" si="8"/>
        <v>120060329.96695426</v>
      </c>
      <c r="O5" s="11">
        <f t="shared" si="9"/>
        <v>887012142.63649714</v>
      </c>
      <c r="P5" s="10"/>
      <c r="Q5" s="10"/>
      <c r="R5" s="10"/>
      <c r="S5" s="21">
        <v>0.1</v>
      </c>
      <c r="T5" s="16">
        <f t="shared" si="12"/>
        <v>55.001918564866301</v>
      </c>
      <c r="U5" s="13">
        <f t="shared" si="10"/>
        <v>110.56365722173723</v>
      </c>
      <c r="V5" s="13">
        <f t="shared" si="11"/>
        <v>-0.55982009200462812</v>
      </c>
      <c r="W5" s="1"/>
    </row>
    <row r="6" spans="1:23" ht="15.75" customHeight="1" x14ac:dyDescent="0.25">
      <c r="A6" s="4">
        <v>4</v>
      </c>
      <c r="B6" s="8" t="s">
        <v>33</v>
      </c>
      <c r="C6" s="9">
        <v>8111075</v>
      </c>
      <c r="D6" s="9">
        <v>8149313</v>
      </c>
      <c r="E6" s="9">
        <v>8955450</v>
      </c>
      <c r="F6" s="3">
        <f t="shared" si="0"/>
        <v>9403222.5</v>
      </c>
      <c r="G6" s="3">
        <f t="shared" si="1"/>
        <v>9873383.625</v>
      </c>
      <c r="H6" s="3">
        <f t="shared" si="2"/>
        <v>10367052.80625</v>
      </c>
      <c r="I6" s="3">
        <f t="shared" si="3"/>
        <v>10885405.446562501</v>
      </c>
      <c r="J6" s="3">
        <f t="shared" si="4"/>
        <v>11429675.718890626</v>
      </c>
      <c r="K6" s="3">
        <f t="shared" si="5"/>
        <v>12001159.504835157</v>
      </c>
      <c r="L6" s="3">
        <f t="shared" si="6"/>
        <v>12601217.480076915</v>
      </c>
      <c r="M6" s="3">
        <f t="shared" si="7"/>
        <v>13231278.354080761</v>
      </c>
      <c r="N6" s="3">
        <f t="shared" si="8"/>
        <v>13892842.271784799</v>
      </c>
      <c r="O6" s="20">
        <f t="shared" si="9"/>
        <v>128901075.70748076</v>
      </c>
      <c r="P6" s="10"/>
      <c r="Q6" s="10"/>
      <c r="R6" s="10"/>
      <c r="S6" s="21">
        <v>0.05</v>
      </c>
      <c r="T6" s="16">
        <f t="shared" si="12"/>
        <v>5.1817574390056862</v>
      </c>
      <c r="U6" s="13">
        <f t="shared" si="10"/>
        <v>0.47142949609022367</v>
      </c>
      <c r="V6" s="13">
        <f t="shared" si="11"/>
        <v>9.8920853819211487</v>
      </c>
      <c r="W6" s="14"/>
    </row>
    <row r="7" spans="1:23" ht="15" x14ac:dyDescent="0.25">
      <c r="A7" s="4">
        <v>5</v>
      </c>
      <c r="B7" s="8" t="s">
        <v>34</v>
      </c>
      <c r="C7" s="9">
        <v>8567600</v>
      </c>
      <c r="D7" s="9">
        <v>4474800</v>
      </c>
      <c r="E7" s="9">
        <v>8330513</v>
      </c>
      <c r="F7" s="3">
        <f t="shared" si="0"/>
        <v>9163564.3000000007</v>
      </c>
      <c r="G7" s="3">
        <f t="shared" si="1"/>
        <v>10079920.73</v>
      </c>
      <c r="H7" s="3">
        <f t="shared" si="2"/>
        <v>11087912.803000001</v>
      </c>
      <c r="I7" s="3">
        <f t="shared" si="3"/>
        <v>12196704.083300002</v>
      </c>
      <c r="J7" s="3">
        <f t="shared" si="4"/>
        <v>13416374.491630003</v>
      </c>
      <c r="K7" s="3">
        <f t="shared" si="5"/>
        <v>14758011.940793004</v>
      </c>
      <c r="L7" s="3">
        <f t="shared" si="6"/>
        <v>16233813.134872304</v>
      </c>
      <c r="M7" s="3">
        <f t="shared" si="7"/>
        <v>17857194.448359534</v>
      </c>
      <c r="N7" s="3">
        <f t="shared" si="8"/>
        <v>19642913.893195488</v>
      </c>
      <c r="O7" s="20">
        <f t="shared" si="9"/>
        <v>145809322.82515034</v>
      </c>
      <c r="P7" s="10"/>
      <c r="Q7" s="10"/>
      <c r="R7" s="10"/>
      <c r="S7" s="21">
        <v>0.1</v>
      </c>
      <c r="T7" s="16">
        <f t="shared" si="12"/>
        <v>19.197182204586039</v>
      </c>
      <c r="U7" s="13">
        <f t="shared" si="10"/>
        <v>-47.770670899668524</v>
      </c>
      <c r="V7" s="13">
        <f t="shared" si="11"/>
        <v>86.165035308840601</v>
      </c>
    </row>
    <row r="8" spans="1:23" ht="15.75" customHeight="1" x14ac:dyDescent="0.25">
      <c r="A8" s="4">
        <v>6</v>
      </c>
      <c r="B8" s="8" t="s">
        <v>35</v>
      </c>
      <c r="C8" s="9">
        <v>11544925</v>
      </c>
      <c r="D8" s="9">
        <v>19091188</v>
      </c>
      <c r="E8" s="9">
        <v>20616138</v>
      </c>
      <c r="F8" s="3">
        <f t="shared" si="0"/>
        <v>22677751.800000001</v>
      </c>
      <c r="G8" s="3">
        <f t="shared" si="1"/>
        <v>24945526.98</v>
      </c>
      <c r="H8" s="3">
        <f t="shared" si="2"/>
        <v>27440079.677999999</v>
      </c>
      <c r="I8" s="3">
        <f t="shared" si="3"/>
        <v>30184087.645799998</v>
      </c>
      <c r="J8" s="3">
        <f t="shared" si="4"/>
        <v>33202496.410379998</v>
      </c>
      <c r="K8" s="3">
        <f t="shared" si="5"/>
        <v>36522746.051417999</v>
      </c>
      <c r="L8" s="3">
        <f t="shared" si="6"/>
        <v>40175020.656559795</v>
      </c>
      <c r="M8" s="3">
        <f t="shared" si="7"/>
        <v>44192522.722215772</v>
      </c>
      <c r="N8" s="3">
        <f t="shared" si="8"/>
        <v>48611774.994437352</v>
      </c>
      <c r="O8" s="20">
        <f t="shared" si="9"/>
        <v>359204257.93881094</v>
      </c>
      <c r="P8" s="10"/>
      <c r="Q8" s="10"/>
      <c r="R8" s="10"/>
      <c r="S8" s="21">
        <v>0.1</v>
      </c>
      <c r="T8" s="16">
        <f t="shared" si="12"/>
        <v>36.676023858568335</v>
      </c>
      <c r="U8" s="13">
        <f t="shared" si="10"/>
        <v>65.364331080539728</v>
      </c>
      <c r="V8" s="13">
        <f t="shared" si="11"/>
        <v>7.987716636596943</v>
      </c>
    </row>
    <row r="9" spans="1:23" ht="15.75" customHeight="1" x14ac:dyDescent="0.25">
      <c r="A9" s="4">
        <v>7</v>
      </c>
      <c r="B9" s="8" t="s">
        <v>36</v>
      </c>
      <c r="C9" s="9">
        <v>10443038</v>
      </c>
      <c r="D9" s="9">
        <v>14517300</v>
      </c>
      <c r="E9" s="9">
        <v>17494838</v>
      </c>
      <c r="F9" s="3">
        <f t="shared" si="0"/>
        <v>19244321.800000001</v>
      </c>
      <c r="G9" s="3">
        <f t="shared" si="1"/>
        <v>21168753.98</v>
      </c>
      <c r="H9" s="3">
        <f t="shared" si="2"/>
        <v>23285629.377999999</v>
      </c>
      <c r="I9" s="3">
        <f t="shared" si="3"/>
        <v>25614192.3158</v>
      </c>
      <c r="J9" s="3">
        <f t="shared" si="4"/>
        <v>28175611.54738</v>
      </c>
      <c r="K9" s="3">
        <f t="shared" si="5"/>
        <v>30993172.702118002</v>
      </c>
      <c r="L9" s="3">
        <f t="shared" si="6"/>
        <v>34092489.972329803</v>
      </c>
      <c r="M9" s="3">
        <f t="shared" si="7"/>
        <v>37501738.969562784</v>
      </c>
      <c r="N9" s="3">
        <f t="shared" si="8"/>
        <v>41251912.866519064</v>
      </c>
      <c r="O9" s="20">
        <f t="shared" si="9"/>
        <v>303782999.53170967</v>
      </c>
      <c r="P9" s="10"/>
      <c r="Q9" s="10"/>
      <c r="R9" s="10"/>
      <c r="S9" s="21">
        <v>0.1</v>
      </c>
      <c r="T9" s="16">
        <f t="shared" si="12"/>
        <v>29.762209533277002</v>
      </c>
      <c r="U9" s="13">
        <f t="shared" si="10"/>
        <v>39.01414511754146</v>
      </c>
      <c r="V9" s="13">
        <f t="shared" si="11"/>
        <v>20.510273949012543</v>
      </c>
    </row>
    <row r="10" spans="1:23" ht="15.75" customHeight="1" x14ac:dyDescent="0.25">
      <c r="A10" s="4">
        <v>8</v>
      </c>
      <c r="B10" s="8" t="s">
        <v>37</v>
      </c>
      <c r="C10" s="9">
        <v>2369500</v>
      </c>
      <c r="D10" s="9">
        <v>13607738</v>
      </c>
      <c r="E10" s="9">
        <v>17826288</v>
      </c>
      <c r="F10" s="3">
        <f t="shared" si="0"/>
        <v>19608916.800000001</v>
      </c>
      <c r="G10" s="3">
        <f t="shared" si="1"/>
        <v>21569808.48</v>
      </c>
      <c r="H10" s="3">
        <f t="shared" si="2"/>
        <v>23726789.328000002</v>
      </c>
      <c r="I10" s="3">
        <f t="shared" si="3"/>
        <v>26099468.2608</v>
      </c>
      <c r="J10" s="3">
        <f t="shared" si="4"/>
        <v>28709415.086879998</v>
      </c>
      <c r="K10" s="3">
        <f t="shared" si="5"/>
        <v>31580356.595567998</v>
      </c>
      <c r="L10" s="3">
        <f t="shared" si="6"/>
        <v>34738392.2551248</v>
      </c>
      <c r="M10" s="3">
        <f t="shared" si="7"/>
        <v>38212231.480637282</v>
      </c>
      <c r="N10" s="3">
        <f t="shared" si="8"/>
        <v>42033454.628701009</v>
      </c>
      <c r="O10" s="20">
        <f t="shared" si="9"/>
        <v>300082358.9157111</v>
      </c>
      <c r="P10" s="10"/>
      <c r="Q10" s="10"/>
      <c r="R10" s="10"/>
      <c r="S10" s="21">
        <v>0.1</v>
      </c>
      <c r="T10" s="16">
        <f t="shared" si="12"/>
        <v>252.64421463952863</v>
      </c>
      <c r="U10" s="13">
        <f t="shared" si="10"/>
        <v>474.28731799957791</v>
      </c>
      <c r="V10" s="13">
        <f t="shared" si="11"/>
        <v>31.001111279479375</v>
      </c>
    </row>
    <row r="11" spans="1:23" ht="15.75" customHeight="1" x14ac:dyDescent="0.25">
      <c r="A11" s="4">
        <v>9</v>
      </c>
      <c r="B11" s="8" t="s">
        <v>38</v>
      </c>
      <c r="C11" s="9">
        <v>2710838</v>
      </c>
      <c r="D11" s="9">
        <v>6844338</v>
      </c>
      <c r="E11" s="9">
        <v>22725289</v>
      </c>
      <c r="F11" s="3">
        <f t="shared" si="0"/>
        <v>24997817.899999999</v>
      </c>
      <c r="G11" s="3">
        <f t="shared" si="1"/>
        <v>27497599.689999998</v>
      </c>
      <c r="H11" s="3">
        <f t="shared" si="2"/>
        <v>30247359.658999998</v>
      </c>
      <c r="I11" s="3">
        <f t="shared" si="3"/>
        <v>33272095.624899998</v>
      </c>
      <c r="J11" s="3">
        <f t="shared" si="4"/>
        <v>36599305.18739</v>
      </c>
      <c r="K11" s="3">
        <f t="shared" si="5"/>
        <v>40259235.706129</v>
      </c>
      <c r="L11" s="3">
        <f t="shared" si="6"/>
        <v>44285159.2767419</v>
      </c>
      <c r="M11" s="3">
        <f t="shared" si="7"/>
        <v>48713675.204416089</v>
      </c>
      <c r="N11" s="3">
        <f t="shared" si="8"/>
        <v>53585042.724857695</v>
      </c>
      <c r="O11" s="20">
        <f t="shared" si="9"/>
        <v>371737755.97343469</v>
      </c>
      <c r="P11" s="10"/>
      <c r="Q11" s="10"/>
      <c r="R11" s="10"/>
      <c r="S11" s="21">
        <v>0.1</v>
      </c>
      <c r="T11" s="16">
        <f t="shared" si="12"/>
        <v>192.25550724607004</v>
      </c>
      <c r="U11" s="13">
        <f t="shared" si="10"/>
        <v>152.48052447250632</v>
      </c>
      <c r="V11" s="13">
        <f t="shared" si="11"/>
        <v>232.03049001963376</v>
      </c>
    </row>
    <row r="12" spans="1:23" ht="15.75" customHeight="1" x14ac:dyDescent="0.25">
      <c r="A12" s="4">
        <v>10</v>
      </c>
      <c r="B12" s="8" t="s">
        <v>39</v>
      </c>
      <c r="C12" s="9">
        <v>10541913</v>
      </c>
      <c r="D12" s="9">
        <v>6236038</v>
      </c>
      <c r="E12" s="9">
        <v>9652738</v>
      </c>
      <c r="F12" s="3">
        <f t="shared" si="0"/>
        <v>10135374.9</v>
      </c>
      <c r="G12" s="3">
        <f t="shared" si="1"/>
        <v>10642143.645</v>
      </c>
      <c r="H12" s="3">
        <f t="shared" si="2"/>
        <v>11174250.82725</v>
      </c>
      <c r="I12" s="3">
        <f t="shared" si="3"/>
        <v>11732963.3686125</v>
      </c>
      <c r="J12" s="3">
        <f t="shared" si="4"/>
        <v>12319611.537043124</v>
      </c>
      <c r="K12" s="3">
        <f t="shared" si="5"/>
        <v>12935592.11389528</v>
      </c>
      <c r="L12" s="3">
        <f t="shared" si="6"/>
        <v>13582371.719590044</v>
      </c>
      <c r="M12" s="3">
        <f t="shared" si="7"/>
        <v>14261490.305569546</v>
      </c>
      <c r="N12" s="3">
        <f t="shared" si="8"/>
        <v>14974564.820848024</v>
      </c>
      <c r="O12" s="20">
        <f t="shared" si="9"/>
        <v>138189052.23780853</v>
      </c>
      <c r="P12" s="10"/>
      <c r="Q12" s="10"/>
      <c r="R12" s="10"/>
      <c r="S12" s="21">
        <v>0.05</v>
      </c>
      <c r="T12" s="16">
        <f t="shared" si="12"/>
        <v>6.9721524850076655</v>
      </c>
      <c r="U12" s="13">
        <f t="shared" si="10"/>
        <v>-40.845290603327875</v>
      </c>
      <c r="V12" s="13">
        <f t="shared" si="11"/>
        <v>54.789595573343206</v>
      </c>
    </row>
    <row r="13" spans="1:23" ht="15.75" customHeight="1" x14ac:dyDescent="0.25">
      <c r="A13" s="4">
        <v>11</v>
      </c>
      <c r="B13" s="8" t="s">
        <v>40</v>
      </c>
      <c r="C13" s="9">
        <v>1703100</v>
      </c>
      <c r="D13" s="9">
        <v>4333088</v>
      </c>
      <c r="E13" s="9">
        <v>18674863</v>
      </c>
      <c r="F13" s="3">
        <f t="shared" si="0"/>
        <v>20542349.300000001</v>
      </c>
      <c r="G13" s="3">
        <f t="shared" si="1"/>
        <v>22596584.23</v>
      </c>
      <c r="H13" s="3">
        <f t="shared" si="2"/>
        <v>24856242.653000001</v>
      </c>
      <c r="I13" s="3">
        <f t="shared" si="3"/>
        <v>27341866.918300003</v>
      </c>
      <c r="J13" s="3">
        <f t="shared" si="4"/>
        <v>30076053.610130005</v>
      </c>
      <c r="K13" s="3">
        <f t="shared" si="5"/>
        <v>33083658.971143007</v>
      </c>
      <c r="L13" s="3">
        <f t="shared" si="6"/>
        <v>36392024.868257307</v>
      </c>
      <c r="M13" s="3">
        <f t="shared" si="7"/>
        <v>40031227.355083033</v>
      </c>
      <c r="N13" s="3">
        <f t="shared" si="8"/>
        <v>44034350.090591334</v>
      </c>
      <c r="O13" s="20">
        <f t="shared" si="9"/>
        <v>303665408.99650466</v>
      </c>
      <c r="P13" s="10"/>
      <c r="Q13" s="10"/>
      <c r="R13" s="10"/>
      <c r="S13" s="21">
        <v>0.1</v>
      </c>
      <c r="T13" s="16">
        <f t="shared" si="12"/>
        <v>242.70317885419598</v>
      </c>
      <c r="U13" s="13">
        <f t="shared" si="10"/>
        <v>154.42358052962243</v>
      </c>
      <c r="V13" s="13">
        <f t="shared" si="11"/>
        <v>330.98277717876954</v>
      </c>
    </row>
    <row r="14" spans="1:23" ht="15.75" customHeight="1" x14ac:dyDescent="0.25">
      <c r="A14" s="4">
        <v>12</v>
      </c>
      <c r="B14" s="8" t="s">
        <v>41</v>
      </c>
      <c r="C14" s="9">
        <v>1543500</v>
      </c>
      <c r="D14" s="9">
        <v>4978138</v>
      </c>
      <c r="E14" s="9">
        <v>7621863</v>
      </c>
      <c r="F14" s="3">
        <f t="shared" si="0"/>
        <v>8384049.2999999998</v>
      </c>
      <c r="G14" s="3">
        <f t="shared" si="1"/>
        <v>9222454.2300000004</v>
      </c>
      <c r="H14" s="3">
        <f t="shared" si="2"/>
        <v>10144699.653000001</v>
      </c>
      <c r="I14" s="3">
        <f t="shared" si="3"/>
        <v>11159169.6183</v>
      </c>
      <c r="J14" s="3">
        <f t="shared" si="4"/>
        <v>12275086.58013</v>
      </c>
      <c r="K14" s="3">
        <f t="shared" si="5"/>
        <v>13502595.238142999</v>
      </c>
      <c r="L14" s="3">
        <f t="shared" si="6"/>
        <v>14852854.761957299</v>
      </c>
      <c r="M14" s="3">
        <f t="shared" si="7"/>
        <v>16338140.238153029</v>
      </c>
      <c r="N14" s="3">
        <f t="shared" si="8"/>
        <v>17971954.261968333</v>
      </c>
      <c r="O14" s="20">
        <f t="shared" si="9"/>
        <v>127994504.88165165</v>
      </c>
      <c r="P14" s="10"/>
      <c r="Q14" s="10"/>
      <c r="R14" s="10"/>
      <c r="S14" s="21">
        <v>0.1</v>
      </c>
      <c r="T14" s="16">
        <f t="shared" si="12"/>
        <v>137.81470594117718</v>
      </c>
      <c r="U14" s="13">
        <f t="shared" si="10"/>
        <v>222.52270813087137</v>
      </c>
      <c r="V14" s="13">
        <f t="shared" si="11"/>
        <v>53.106703751482996</v>
      </c>
    </row>
    <row r="15" spans="1:23" ht="15.75" customHeight="1" x14ac:dyDescent="0.25">
      <c r="A15" s="4">
        <v>13</v>
      </c>
      <c r="B15" s="8" t="s">
        <v>42</v>
      </c>
      <c r="C15" s="9">
        <v>8170575</v>
      </c>
      <c r="D15" s="9">
        <v>15871300</v>
      </c>
      <c r="E15" s="9">
        <v>16369150</v>
      </c>
      <c r="F15" s="3">
        <f t="shared" si="0"/>
        <v>18006065</v>
      </c>
      <c r="G15" s="3">
        <f t="shared" si="1"/>
        <v>19806671.5</v>
      </c>
      <c r="H15" s="3">
        <f t="shared" si="2"/>
        <v>21787338.649999999</v>
      </c>
      <c r="I15" s="3">
        <f t="shared" si="3"/>
        <v>23966072.514999997</v>
      </c>
      <c r="J15" s="3">
        <f t="shared" si="4"/>
        <v>26362679.766499996</v>
      </c>
      <c r="K15" s="3">
        <f t="shared" si="5"/>
        <v>28998947.743149996</v>
      </c>
      <c r="L15" s="3">
        <f t="shared" si="6"/>
        <v>31898842.517464995</v>
      </c>
      <c r="M15" s="3">
        <f t="shared" si="7"/>
        <v>35088726.769211493</v>
      </c>
      <c r="N15" s="3">
        <f t="shared" si="8"/>
        <v>38597599.446132645</v>
      </c>
      <c r="O15" s="20">
        <f t="shared" si="9"/>
        <v>284923968.90745914</v>
      </c>
      <c r="P15" s="10"/>
      <c r="Q15" s="10"/>
      <c r="R15" s="10"/>
      <c r="S15" s="21">
        <v>0.1</v>
      </c>
      <c r="T15" s="16">
        <f t="shared" si="12"/>
        <v>48.693140406335658</v>
      </c>
      <c r="U15" s="13">
        <f t="shared" si="10"/>
        <v>94.249486725230469</v>
      </c>
      <c r="V15" s="13">
        <f t="shared" si="11"/>
        <v>3.1367940874408475</v>
      </c>
    </row>
    <row r="16" spans="1:23" ht="15.75" customHeight="1" x14ac:dyDescent="0.25">
      <c r="A16" s="4">
        <v>14</v>
      </c>
      <c r="B16" s="8" t="s">
        <v>43</v>
      </c>
      <c r="C16" s="9">
        <v>3167763</v>
      </c>
      <c r="D16" s="9">
        <v>17491425</v>
      </c>
      <c r="E16" s="9">
        <v>54937488</v>
      </c>
      <c r="F16" s="3">
        <f t="shared" si="0"/>
        <v>60431236.799999997</v>
      </c>
      <c r="G16" s="3">
        <f t="shared" si="1"/>
        <v>66474360.479999997</v>
      </c>
      <c r="H16" s="3">
        <f t="shared" si="2"/>
        <v>73121796.527999997</v>
      </c>
      <c r="I16" s="3">
        <f t="shared" si="3"/>
        <v>80433976.180799991</v>
      </c>
      <c r="J16" s="3">
        <f t="shared" si="4"/>
        <v>88477373.798879996</v>
      </c>
      <c r="K16" s="3">
        <f t="shared" si="5"/>
        <v>97325111.178767994</v>
      </c>
      <c r="L16" s="3">
        <f t="shared" si="6"/>
        <v>107057622.29664479</v>
      </c>
      <c r="M16" s="3">
        <f t="shared" si="7"/>
        <v>117763384.52630927</v>
      </c>
      <c r="N16" s="3">
        <f t="shared" si="8"/>
        <v>129539722.97894019</v>
      </c>
      <c r="O16" s="11">
        <f t="shared" si="9"/>
        <v>896221260.76834226</v>
      </c>
      <c r="P16" s="10"/>
      <c r="Q16" s="10"/>
      <c r="R16" s="10"/>
      <c r="S16" s="21">
        <v>0.1</v>
      </c>
      <c r="T16" s="16">
        <f t="shared" si="12"/>
        <v>333.12601288638882</v>
      </c>
      <c r="U16" s="13">
        <f t="shared" si="10"/>
        <v>452.16962253804968</v>
      </c>
      <c r="V16" s="13">
        <f t="shared" si="11"/>
        <v>214.08240323472791</v>
      </c>
    </row>
    <row r="17" spans="1:23" ht="15.75" customHeight="1" x14ac:dyDescent="0.25">
      <c r="A17" s="4">
        <v>15</v>
      </c>
      <c r="B17" s="8" t="s">
        <v>44</v>
      </c>
      <c r="C17" s="9">
        <v>2693863</v>
      </c>
      <c r="D17" s="9">
        <v>2510288</v>
      </c>
      <c r="E17" s="9">
        <v>12381963</v>
      </c>
      <c r="F17" s="3">
        <f t="shared" si="0"/>
        <v>13620159.300000001</v>
      </c>
      <c r="G17" s="3">
        <f t="shared" si="1"/>
        <v>14982175.23</v>
      </c>
      <c r="H17" s="3">
        <f t="shared" si="2"/>
        <v>16480392.753</v>
      </c>
      <c r="I17" s="3">
        <f t="shared" si="3"/>
        <v>18128432.028300002</v>
      </c>
      <c r="J17" s="3">
        <f t="shared" si="4"/>
        <v>19941275.231130004</v>
      </c>
      <c r="K17" s="3">
        <f t="shared" si="5"/>
        <v>21935402.754243005</v>
      </c>
      <c r="L17" s="3">
        <f t="shared" si="6"/>
        <v>24128943.029667307</v>
      </c>
      <c r="M17" s="3">
        <f t="shared" si="7"/>
        <v>26541837.332634039</v>
      </c>
      <c r="N17" s="3">
        <f t="shared" si="8"/>
        <v>29196021.065897442</v>
      </c>
      <c r="O17" s="20">
        <f t="shared" si="9"/>
        <v>202540752.72487178</v>
      </c>
      <c r="P17" s="10"/>
      <c r="Q17" s="10"/>
      <c r="R17" s="10"/>
      <c r="S17" s="21">
        <v>0.1</v>
      </c>
      <c r="T17" s="16">
        <f t="shared" si="12"/>
        <v>193.21706980677618</v>
      </c>
      <c r="U17" s="13">
        <f t="shared" si="10"/>
        <v>-6.8145633241185664</v>
      </c>
      <c r="V17" s="13">
        <f t="shared" si="11"/>
        <v>393.24870293767094</v>
      </c>
    </row>
    <row r="18" spans="1:23" ht="15.75" customHeight="1" x14ac:dyDescent="0.25">
      <c r="A18" s="4">
        <v>16</v>
      </c>
      <c r="B18" s="8" t="s">
        <v>45</v>
      </c>
      <c r="C18" s="9">
        <v>8800625</v>
      </c>
      <c r="D18" s="9">
        <v>8859363</v>
      </c>
      <c r="E18" s="9">
        <v>10042200</v>
      </c>
      <c r="F18" s="3">
        <f t="shared" si="0"/>
        <v>10544310</v>
      </c>
      <c r="G18" s="3">
        <f t="shared" si="1"/>
        <v>11071525.5</v>
      </c>
      <c r="H18" s="3">
        <f t="shared" si="2"/>
        <v>11625101.775</v>
      </c>
      <c r="I18" s="3">
        <f t="shared" si="3"/>
        <v>12206356.86375</v>
      </c>
      <c r="J18" s="3">
        <f t="shared" si="4"/>
        <v>12816674.706937499</v>
      </c>
      <c r="K18" s="3">
        <f t="shared" si="5"/>
        <v>13457508.442284374</v>
      </c>
      <c r="L18" s="3">
        <f t="shared" si="6"/>
        <v>14130383.864398593</v>
      </c>
      <c r="M18" s="3">
        <f t="shared" si="7"/>
        <v>14836903.057618523</v>
      </c>
      <c r="N18" s="3">
        <f t="shared" si="8"/>
        <v>15578748.210499449</v>
      </c>
      <c r="O18" s="20">
        <f t="shared" si="9"/>
        <v>143969700.42048845</v>
      </c>
      <c r="P18" s="10"/>
      <c r="Q18" s="10"/>
      <c r="R18" s="10"/>
      <c r="S18" s="21">
        <v>0.05</v>
      </c>
      <c r="T18" s="16">
        <f t="shared" si="12"/>
        <v>7.0093472575684217</v>
      </c>
      <c r="U18" s="13">
        <f t="shared" si="10"/>
        <v>0.66742987003765109</v>
      </c>
      <c r="V18" s="13">
        <f t="shared" si="11"/>
        <v>13.351264645099192</v>
      </c>
    </row>
    <row r="19" spans="1:23" ht="15.75" customHeight="1" x14ac:dyDescent="0.25">
      <c r="A19" s="4">
        <v>17</v>
      </c>
      <c r="B19" s="8" t="s">
        <v>46</v>
      </c>
      <c r="C19" s="9">
        <v>10788313</v>
      </c>
      <c r="D19" s="9">
        <v>15363863</v>
      </c>
      <c r="E19" s="9">
        <v>35495163</v>
      </c>
      <c r="F19" s="3">
        <f t="shared" si="0"/>
        <v>39044679.299999997</v>
      </c>
      <c r="G19" s="3">
        <f t="shared" si="1"/>
        <v>42949147.229999997</v>
      </c>
      <c r="H19" s="3">
        <f t="shared" si="2"/>
        <v>47244061.952999994</v>
      </c>
      <c r="I19" s="3">
        <f t="shared" si="3"/>
        <v>51968468.148299992</v>
      </c>
      <c r="J19" s="3">
        <f t="shared" si="4"/>
        <v>57165314.96312999</v>
      </c>
      <c r="K19" s="3">
        <f t="shared" si="5"/>
        <v>62881846.459442988</v>
      </c>
      <c r="L19" s="3">
        <f t="shared" si="6"/>
        <v>69170031.105387285</v>
      </c>
      <c r="M19" s="3">
        <f t="shared" si="7"/>
        <v>76087034.215926021</v>
      </c>
      <c r="N19" s="3">
        <f t="shared" si="8"/>
        <v>83695737.637518629</v>
      </c>
      <c r="O19" s="20">
        <f t="shared" si="9"/>
        <v>591853660.01270485</v>
      </c>
      <c r="P19" s="10"/>
      <c r="Q19" s="10"/>
      <c r="R19" s="10"/>
      <c r="S19" s="21">
        <v>0.1</v>
      </c>
      <c r="T19" s="16">
        <f t="shared" si="12"/>
        <v>86.721148190529959</v>
      </c>
      <c r="U19" s="13">
        <f t="shared" si="10"/>
        <v>42.412099092786804</v>
      </c>
      <c r="V19" s="13">
        <f t="shared" si="11"/>
        <v>131.03019728827311</v>
      </c>
    </row>
    <row r="20" spans="1:23" ht="15.75" customHeight="1" x14ac:dyDescent="0.25">
      <c r="A20" s="4">
        <v>18</v>
      </c>
      <c r="B20" s="8" t="s">
        <v>47</v>
      </c>
      <c r="C20" s="9">
        <v>1903388</v>
      </c>
      <c r="D20" s="9">
        <v>5416788</v>
      </c>
      <c r="E20" s="9">
        <v>3375225</v>
      </c>
      <c r="F20" s="3">
        <f t="shared" si="0"/>
        <v>3712747.5</v>
      </c>
      <c r="G20" s="3">
        <f t="shared" si="1"/>
        <v>4084022.25</v>
      </c>
      <c r="H20" s="3">
        <f t="shared" si="2"/>
        <v>4492424.4749999996</v>
      </c>
      <c r="I20" s="3">
        <f t="shared" si="3"/>
        <v>4941666.9224999994</v>
      </c>
      <c r="J20" s="3">
        <f t="shared" si="4"/>
        <v>5435833.6147499997</v>
      </c>
      <c r="K20" s="3">
        <f t="shared" si="5"/>
        <v>5979416.9762249999</v>
      </c>
      <c r="L20" s="3">
        <f t="shared" si="6"/>
        <v>6577358.6738475002</v>
      </c>
      <c r="M20" s="3">
        <f t="shared" si="7"/>
        <v>7235094.5412322506</v>
      </c>
      <c r="N20" s="3">
        <f t="shared" si="8"/>
        <v>7958603.9953554757</v>
      </c>
      <c r="O20" s="20">
        <f t="shared" si="9"/>
        <v>61112569.948910221</v>
      </c>
      <c r="P20" s="10"/>
      <c r="Q20" s="10"/>
      <c r="R20" s="10"/>
      <c r="S20" s="21">
        <v>0.1</v>
      </c>
      <c r="T20" s="16">
        <f t="shared" si="12"/>
        <v>73.448546372440376</v>
      </c>
      <c r="U20" s="13">
        <f t="shared" si="10"/>
        <v>184.58664234512355</v>
      </c>
      <c r="V20" s="13">
        <f t="shared" si="11"/>
        <v>-37.689549600242799</v>
      </c>
      <c r="W20" s="1"/>
    </row>
    <row r="21" spans="1:23" ht="15.75" customHeight="1" x14ac:dyDescent="0.25">
      <c r="A21" s="4">
        <v>19</v>
      </c>
      <c r="B21" s="8" t="s">
        <v>48</v>
      </c>
      <c r="C21" s="9">
        <v>4963975</v>
      </c>
      <c r="D21" s="9">
        <v>13141713</v>
      </c>
      <c r="E21" s="9">
        <v>26417225</v>
      </c>
      <c r="F21" s="3">
        <f t="shared" si="0"/>
        <v>29058947.5</v>
      </c>
      <c r="G21" s="3">
        <f t="shared" si="1"/>
        <v>31964842.25</v>
      </c>
      <c r="H21" s="3">
        <f t="shared" si="2"/>
        <v>35161326.475000001</v>
      </c>
      <c r="I21" s="3">
        <f t="shared" si="3"/>
        <v>38677459.122500002</v>
      </c>
      <c r="J21" s="3">
        <f t="shared" si="4"/>
        <v>42545205.03475</v>
      </c>
      <c r="K21" s="3">
        <f t="shared" si="5"/>
        <v>46799725.538225003</v>
      </c>
      <c r="L21" s="3">
        <f t="shared" si="6"/>
        <v>51479698.092047505</v>
      </c>
      <c r="M21" s="3">
        <f t="shared" si="7"/>
        <v>56627667.901252255</v>
      </c>
      <c r="N21" s="3">
        <f t="shared" si="8"/>
        <v>62290434.691377483</v>
      </c>
      <c r="O21" s="20">
        <f t="shared" si="9"/>
        <v>439128219.60515225</v>
      </c>
      <c r="P21" s="10"/>
      <c r="Q21" s="10"/>
      <c r="R21" s="10"/>
      <c r="S21" s="21">
        <v>0.1</v>
      </c>
      <c r="T21" s="16">
        <f t="shared" si="12"/>
        <v>132.87992431201545</v>
      </c>
      <c r="U21" s="13">
        <f t="shared" si="10"/>
        <v>164.74172412230115</v>
      </c>
      <c r="V21" s="13">
        <f t="shared" si="11"/>
        <v>101.01812450172974</v>
      </c>
    </row>
    <row r="22" spans="1:23" ht="15.75" customHeight="1" x14ac:dyDescent="0.25">
      <c r="A22" s="4">
        <v>20</v>
      </c>
      <c r="B22" s="8" t="s">
        <v>49</v>
      </c>
      <c r="C22" s="9">
        <v>3394000</v>
      </c>
      <c r="D22" s="9">
        <v>4556700</v>
      </c>
      <c r="E22" s="9">
        <v>3783800</v>
      </c>
      <c r="F22" s="3">
        <f t="shared" si="0"/>
        <v>4162180</v>
      </c>
      <c r="G22" s="3">
        <f t="shared" si="1"/>
        <v>4578398</v>
      </c>
      <c r="H22" s="3">
        <f t="shared" si="2"/>
        <v>5036237.8</v>
      </c>
      <c r="I22" s="3">
        <f t="shared" si="3"/>
        <v>5539861.5800000001</v>
      </c>
      <c r="J22" s="3">
        <f t="shared" si="4"/>
        <v>6093847.7379999999</v>
      </c>
      <c r="K22" s="3">
        <f t="shared" si="5"/>
        <v>6703232.5117999995</v>
      </c>
      <c r="L22" s="3">
        <f t="shared" si="6"/>
        <v>7373555.7629799992</v>
      </c>
      <c r="M22" s="3">
        <f t="shared" si="7"/>
        <v>8110911.3392779995</v>
      </c>
      <c r="N22" s="3">
        <f t="shared" si="8"/>
        <v>8922002.4732057992</v>
      </c>
      <c r="O22" s="20">
        <f t="shared" si="9"/>
        <v>68254727.205263793</v>
      </c>
      <c r="P22" s="10"/>
      <c r="Q22" s="10"/>
      <c r="R22" s="10"/>
      <c r="S22" s="21">
        <v>0.1</v>
      </c>
      <c r="T22" s="16">
        <f t="shared" si="12"/>
        <v>8.6478384209933807</v>
      </c>
      <c r="U22" s="13">
        <f t="shared" si="10"/>
        <v>34.25751325869183</v>
      </c>
      <c r="V22" s="13">
        <f t="shared" si="11"/>
        <v>-16.961836416705069</v>
      </c>
    </row>
    <row r="23" spans="1:23" ht="15.75" customHeight="1" x14ac:dyDescent="0.25">
      <c r="A23" s="4">
        <v>21</v>
      </c>
      <c r="B23" s="8" t="s">
        <v>50</v>
      </c>
      <c r="C23" s="9">
        <v>4838838</v>
      </c>
      <c r="D23" s="9">
        <v>9526475</v>
      </c>
      <c r="E23" s="9">
        <v>11900779</v>
      </c>
      <c r="F23" s="3">
        <f t="shared" si="0"/>
        <v>13090856.9</v>
      </c>
      <c r="G23" s="3">
        <f t="shared" si="1"/>
        <v>14399942.59</v>
      </c>
      <c r="H23" s="3">
        <f t="shared" si="2"/>
        <v>15839936.848999999</v>
      </c>
      <c r="I23" s="3">
        <f t="shared" si="3"/>
        <v>17423930.5339</v>
      </c>
      <c r="J23" s="3">
        <f t="shared" si="4"/>
        <v>19166323.58729</v>
      </c>
      <c r="K23" s="3">
        <f t="shared" si="5"/>
        <v>21082955.946019001</v>
      </c>
      <c r="L23" s="3">
        <f t="shared" si="6"/>
        <v>23191251.540620901</v>
      </c>
      <c r="M23" s="3">
        <f t="shared" si="7"/>
        <v>25510376.694682989</v>
      </c>
      <c r="N23" s="3">
        <f t="shared" si="8"/>
        <v>28061414.364151288</v>
      </c>
      <c r="O23" s="20">
        <f t="shared" si="9"/>
        <v>204033081.00566417</v>
      </c>
      <c r="P23" s="10"/>
      <c r="Q23" s="10"/>
      <c r="R23" s="10"/>
      <c r="S23" s="21">
        <v>0.1</v>
      </c>
      <c r="T23" s="16">
        <f t="shared" si="12"/>
        <v>60.899239408064858</v>
      </c>
      <c r="U23" s="13">
        <f t="shared" si="10"/>
        <v>96.875262201379769</v>
      </c>
      <c r="V23" s="13">
        <f t="shared" si="11"/>
        <v>24.923216614749947</v>
      </c>
    </row>
    <row r="24" spans="1:23" ht="15.75" customHeight="1" x14ac:dyDescent="0.25">
      <c r="O24" s="11">
        <f t="shared" ref="O24:R24" si="13">SUM(O3:O23)</f>
        <v>9479781598.1349087</v>
      </c>
      <c r="P24" s="14">
        <f t="shared" si="13"/>
        <v>0</v>
      </c>
      <c r="Q24" s="14">
        <f t="shared" si="13"/>
        <v>0</v>
      </c>
      <c r="R24" s="14">
        <f t="shared" si="13"/>
        <v>0</v>
      </c>
      <c r="S24" s="14"/>
      <c r="T24" s="13">
        <f>AVERAGE(T3:T23)</f>
        <v>93.641973784301939</v>
      </c>
      <c r="U24" s="13"/>
      <c r="V24" s="13"/>
    </row>
    <row r="25" spans="1:23" ht="15.75" customHeight="1" x14ac:dyDescent="0.25">
      <c r="B25" s="25" t="s">
        <v>57</v>
      </c>
      <c r="T25" s="13"/>
    </row>
    <row r="26" spans="1:23" ht="15.75" customHeight="1" x14ac:dyDescent="0.25">
      <c r="A26" s="26">
        <v>1</v>
      </c>
      <c r="B26" s="8" t="s">
        <v>16</v>
      </c>
      <c r="C26" s="11">
        <f>O3</f>
        <v>1091349296.5366716</v>
      </c>
    </row>
    <row r="27" spans="1:23" ht="15.75" customHeight="1" x14ac:dyDescent="0.25">
      <c r="A27" s="26">
        <v>2</v>
      </c>
      <c r="B27" s="8" t="s">
        <v>17</v>
      </c>
      <c r="C27" s="11">
        <f t="shared" ref="C27:C28" si="14">O4</f>
        <v>2430015481.3546205</v>
      </c>
    </row>
    <row r="28" spans="1:23" ht="15.75" customHeight="1" x14ac:dyDescent="0.25">
      <c r="A28" s="26">
        <v>3</v>
      </c>
      <c r="B28" s="8" t="s">
        <v>18</v>
      </c>
      <c r="C28" s="11">
        <f t="shared" si="14"/>
        <v>887012142.63649714</v>
      </c>
    </row>
    <row r="29" spans="1:23" ht="15.75" customHeight="1" x14ac:dyDescent="0.25">
      <c r="A29" s="26">
        <v>4</v>
      </c>
      <c r="B29" s="8" t="s">
        <v>43</v>
      </c>
      <c r="C29" s="11">
        <f>O16</f>
        <v>896221260.76834226</v>
      </c>
    </row>
    <row r="30" spans="1:23" ht="15.75" customHeight="1" x14ac:dyDescent="0.25">
      <c r="C30" s="11">
        <f>SUM(C26:C29)</f>
        <v>5304598181.2961311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tabSelected="1" zoomScale="85" zoomScaleNormal="85" workbookViewId="0">
      <selection activeCell="L21" sqref="L21:S22"/>
    </sheetView>
  </sheetViews>
  <sheetFormatPr defaultRowHeight="15" x14ac:dyDescent="0.25"/>
  <cols>
    <col min="1" max="1" width="4.5703125" style="46" customWidth="1"/>
    <col min="2" max="2" width="15.28515625" style="46" bestFit="1" customWidth="1"/>
    <col min="3" max="3" width="1.5703125" style="46" bestFit="1" customWidth="1"/>
    <col min="4" max="5" width="9.140625" style="46"/>
    <col min="6" max="6" width="5.140625" style="46" customWidth="1"/>
    <col min="7" max="8" width="9.140625" style="46"/>
    <col min="9" max="9" width="8.140625" style="46" customWidth="1"/>
    <col min="10" max="10" width="3.85546875" style="46" customWidth="1"/>
    <col min="11" max="11" width="5.140625" style="46" customWidth="1"/>
    <col min="12" max="12" width="14.85546875" style="46" customWidth="1"/>
    <col min="13" max="13" width="1.140625" style="46" customWidth="1"/>
    <col min="14" max="15" width="9.140625" style="46"/>
    <col min="16" max="16" width="5.28515625" style="46" customWidth="1"/>
    <col min="17" max="17" width="9.28515625" style="46" customWidth="1"/>
    <col min="18" max="18" width="9.42578125" style="46" customWidth="1"/>
    <col min="19" max="19" width="8.42578125" style="46" customWidth="1"/>
    <col min="20" max="20" width="3.7109375" style="46" customWidth="1"/>
    <col min="21" max="16384" width="9.140625" style="46"/>
  </cols>
  <sheetData>
    <row r="1" spans="1:20" x14ac:dyDescent="0.25">
      <c r="A1" s="43"/>
      <c r="B1" s="44"/>
      <c r="C1" s="44"/>
      <c r="D1" s="44"/>
      <c r="E1" s="44"/>
      <c r="F1" s="44"/>
      <c r="G1" s="44"/>
      <c r="H1" s="44"/>
      <c r="I1" s="44"/>
      <c r="J1" s="45"/>
      <c r="L1" s="44"/>
      <c r="M1" s="44"/>
      <c r="N1" s="44"/>
      <c r="O1" s="44"/>
      <c r="P1" s="44"/>
      <c r="Q1" s="44"/>
      <c r="R1" s="44"/>
      <c r="S1" s="44"/>
      <c r="T1" s="45"/>
    </row>
    <row r="2" spans="1:20" x14ac:dyDescent="0.25">
      <c r="A2" s="47"/>
      <c r="B2" s="48"/>
      <c r="C2" s="48"/>
      <c r="D2" s="48"/>
      <c r="E2" s="48"/>
      <c r="F2" s="48"/>
      <c r="G2" s="48"/>
      <c r="H2" s="48"/>
      <c r="I2" s="48"/>
      <c r="J2" s="49"/>
      <c r="K2" s="47"/>
      <c r="L2" s="48"/>
      <c r="M2" s="48"/>
      <c r="N2" s="48"/>
      <c r="O2" s="48"/>
      <c r="P2" s="48"/>
      <c r="Q2" s="48"/>
      <c r="R2" s="48"/>
      <c r="S2" s="48"/>
      <c r="T2" s="49"/>
    </row>
    <row r="3" spans="1:20" x14ac:dyDescent="0.25">
      <c r="A3" s="47"/>
      <c r="B3" s="48"/>
      <c r="C3" s="48"/>
      <c r="D3" s="48"/>
      <c r="E3" s="48"/>
      <c r="F3" s="48"/>
      <c r="G3" s="48"/>
      <c r="H3" s="48"/>
      <c r="I3" s="48"/>
      <c r="J3" s="49"/>
      <c r="K3" s="47"/>
      <c r="L3" s="48"/>
      <c r="M3" s="48"/>
      <c r="N3" s="48"/>
      <c r="O3" s="48"/>
      <c r="P3" s="48"/>
      <c r="Q3" s="48"/>
      <c r="R3" s="48"/>
      <c r="S3" s="48"/>
      <c r="T3" s="49"/>
    </row>
    <row r="4" spans="1:20" x14ac:dyDescent="0.25">
      <c r="A4" s="47"/>
      <c r="B4" s="48"/>
      <c r="C4" s="48"/>
      <c r="D4" s="48"/>
      <c r="E4" s="48"/>
      <c r="F4" s="48"/>
      <c r="G4" s="48"/>
      <c r="H4" s="48"/>
      <c r="I4" s="48"/>
      <c r="J4" s="49"/>
      <c r="K4" s="47"/>
      <c r="L4" s="48"/>
      <c r="M4" s="48"/>
      <c r="N4" s="48"/>
      <c r="O4" s="48"/>
      <c r="P4" s="48"/>
      <c r="Q4" s="48"/>
      <c r="R4" s="48"/>
      <c r="S4" s="48"/>
      <c r="T4" s="49"/>
    </row>
    <row r="5" spans="1:20" ht="24.75" customHeight="1" x14ac:dyDescent="0.3">
      <c r="A5" s="47"/>
      <c r="B5" s="50" t="s">
        <v>58</v>
      </c>
      <c r="C5" s="50"/>
      <c r="D5" s="50"/>
      <c r="E5" s="50"/>
      <c r="F5" s="50"/>
      <c r="G5" s="50"/>
      <c r="H5" s="50"/>
      <c r="I5" s="50"/>
      <c r="J5" s="49"/>
      <c r="K5" s="47"/>
      <c r="L5" s="50" t="s">
        <v>58</v>
      </c>
      <c r="M5" s="50"/>
      <c r="N5" s="50"/>
      <c r="O5" s="50"/>
      <c r="P5" s="50"/>
      <c r="Q5" s="50"/>
      <c r="R5" s="50"/>
      <c r="S5" s="50"/>
      <c r="T5" s="49"/>
    </row>
    <row r="6" spans="1:20" ht="10.5" customHeight="1" x14ac:dyDescent="0.25">
      <c r="A6" s="47"/>
      <c r="B6" s="48"/>
      <c r="C6" s="48"/>
      <c r="D6" s="48"/>
      <c r="E6" s="48"/>
      <c r="F6" s="48"/>
      <c r="G6" s="48"/>
      <c r="H6" s="48"/>
      <c r="I6" s="48"/>
      <c r="J6" s="49"/>
      <c r="K6" s="47"/>
      <c r="L6" s="48"/>
      <c r="M6" s="48"/>
      <c r="N6" s="48"/>
      <c r="O6" s="48"/>
      <c r="P6" s="48"/>
      <c r="Q6" s="48"/>
      <c r="R6" s="48"/>
      <c r="S6" s="48"/>
      <c r="T6" s="49"/>
    </row>
    <row r="7" spans="1:20" x14ac:dyDescent="0.25">
      <c r="A7" s="47"/>
      <c r="B7" s="51" t="s">
        <v>59</v>
      </c>
      <c r="C7" s="51"/>
      <c r="D7" s="51"/>
      <c r="E7" s="51"/>
      <c r="F7" s="51"/>
      <c r="G7" s="51"/>
      <c r="H7" s="51"/>
      <c r="I7" s="51"/>
      <c r="J7" s="49"/>
      <c r="K7" s="47"/>
      <c r="L7" s="52" t="s">
        <v>60</v>
      </c>
      <c r="M7" s="52"/>
      <c r="N7" s="52"/>
      <c r="O7" s="52"/>
      <c r="P7" s="52"/>
      <c r="Q7" s="52"/>
      <c r="R7" s="52"/>
      <c r="S7" s="52"/>
      <c r="T7" s="49"/>
    </row>
    <row r="8" spans="1:20" x14ac:dyDescent="0.25">
      <c r="A8" s="47"/>
      <c r="B8" s="48" t="s">
        <v>61</v>
      </c>
      <c r="C8" s="48" t="s">
        <v>62</v>
      </c>
      <c r="D8" s="53"/>
      <c r="E8" s="53"/>
      <c r="F8" s="53"/>
      <c r="G8" s="53"/>
      <c r="H8" s="53"/>
      <c r="I8" s="53"/>
      <c r="J8" s="49"/>
      <c r="K8" s="47"/>
      <c r="L8" s="48" t="s">
        <v>61</v>
      </c>
      <c r="M8" s="48" t="s">
        <v>62</v>
      </c>
      <c r="N8" s="53"/>
      <c r="O8" s="53"/>
      <c r="P8" s="53"/>
      <c r="Q8" s="53"/>
      <c r="R8" s="53"/>
      <c r="S8" s="53"/>
      <c r="T8" s="49"/>
    </row>
    <row r="9" spans="1:20" x14ac:dyDescent="0.25">
      <c r="A9" s="47"/>
      <c r="B9" s="48" t="s">
        <v>63</v>
      </c>
      <c r="C9" s="48" t="s">
        <v>62</v>
      </c>
      <c r="D9" s="53"/>
      <c r="E9" s="53"/>
      <c r="F9" s="53"/>
      <c r="G9" s="53"/>
      <c r="H9" s="53"/>
      <c r="I9" s="53"/>
      <c r="J9" s="49"/>
      <c r="K9" s="47"/>
      <c r="L9" s="48" t="s">
        <v>63</v>
      </c>
      <c r="M9" s="48" t="s">
        <v>62</v>
      </c>
      <c r="N9" s="53"/>
      <c r="O9" s="53"/>
      <c r="P9" s="53"/>
      <c r="Q9" s="53"/>
      <c r="R9" s="53"/>
      <c r="S9" s="53"/>
      <c r="T9" s="49"/>
    </row>
    <row r="10" spans="1:20" x14ac:dyDescent="0.25">
      <c r="A10" s="47"/>
      <c r="B10" s="48"/>
      <c r="C10" s="48"/>
      <c r="D10" s="54"/>
      <c r="E10" s="54"/>
      <c r="F10" s="54"/>
      <c r="G10" s="54"/>
      <c r="H10" s="54"/>
      <c r="I10" s="54"/>
      <c r="J10" s="49"/>
      <c r="K10" s="47"/>
      <c r="L10" s="48"/>
      <c r="M10" s="48"/>
      <c r="N10" s="54"/>
      <c r="O10" s="54"/>
      <c r="P10" s="54"/>
      <c r="Q10" s="54"/>
      <c r="R10" s="54"/>
      <c r="S10" s="54"/>
      <c r="T10" s="49"/>
    </row>
    <row r="11" spans="1:20" x14ac:dyDescent="0.25">
      <c r="A11" s="47"/>
      <c r="B11" s="48" t="s">
        <v>64</v>
      </c>
      <c r="C11" s="48" t="s">
        <v>62</v>
      </c>
      <c r="D11" s="53"/>
      <c r="E11" s="53"/>
      <c r="F11" s="53"/>
      <c r="G11" s="53"/>
      <c r="H11" s="53"/>
      <c r="I11" s="53"/>
      <c r="J11" s="49"/>
      <c r="K11" s="47"/>
      <c r="L11" s="48" t="s">
        <v>64</v>
      </c>
      <c r="M11" s="48" t="s">
        <v>62</v>
      </c>
      <c r="N11" s="53"/>
      <c r="O11" s="53"/>
      <c r="P11" s="53"/>
      <c r="Q11" s="53"/>
      <c r="R11" s="53"/>
      <c r="S11" s="53"/>
      <c r="T11" s="49"/>
    </row>
    <row r="12" spans="1:20" x14ac:dyDescent="0.25">
      <c r="A12" s="47"/>
      <c r="B12" s="48"/>
      <c r="C12" s="48"/>
      <c r="D12" s="53"/>
      <c r="E12" s="53"/>
      <c r="F12" s="53"/>
      <c r="G12" s="53"/>
      <c r="H12" s="53"/>
      <c r="I12" s="53"/>
      <c r="J12" s="49"/>
      <c r="K12" s="47"/>
      <c r="L12" s="48"/>
      <c r="M12" s="48"/>
      <c r="N12" s="53"/>
      <c r="O12" s="53"/>
      <c r="P12" s="53"/>
      <c r="Q12" s="53"/>
      <c r="R12" s="53"/>
      <c r="S12" s="53"/>
      <c r="T12" s="49"/>
    </row>
    <row r="13" spans="1:20" x14ac:dyDescent="0.25">
      <c r="A13" s="47"/>
      <c r="B13" s="55" t="s">
        <v>65</v>
      </c>
      <c r="C13" s="55" t="s">
        <v>62</v>
      </c>
      <c r="D13" s="53"/>
      <c r="E13" s="53"/>
      <c r="F13" s="53"/>
      <c r="G13" s="53"/>
      <c r="H13" s="53"/>
      <c r="I13" s="53"/>
      <c r="J13" s="49"/>
      <c r="K13" s="47"/>
      <c r="L13" s="55" t="s">
        <v>65</v>
      </c>
      <c r="M13" s="55" t="s">
        <v>62</v>
      </c>
      <c r="N13" s="53"/>
      <c r="O13" s="53"/>
      <c r="P13" s="53"/>
      <c r="Q13" s="53"/>
      <c r="R13" s="53"/>
      <c r="S13" s="53"/>
      <c r="T13" s="49"/>
    </row>
    <row r="14" spans="1:20" x14ac:dyDescent="0.25">
      <c r="A14" s="47"/>
      <c r="B14" s="56"/>
      <c r="C14" s="56"/>
      <c r="D14" s="56"/>
      <c r="E14" s="56"/>
      <c r="F14" s="56"/>
      <c r="G14" s="56"/>
      <c r="H14" s="56"/>
      <c r="I14" s="56"/>
      <c r="J14" s="49"/>
      <c r="K14" s="57"/>
      <c r="L14" s="58"/>
      <c r="M14" s="58"/>
      <c r="N14" s="58"/>
      <c r="O14" s="58"/>
      <c r="P14" s="58"/>
      <c r="Q14" s="58"/>
      <c r="R14" s="58"/>
      <c r="S14" s="58"/>
      <c r="T14" s="49"/>
    </row>
    <row r="15" spans="1:20" x14ac:dyDescent="0.25">
      <c r="J15" s="49"/>
      <c r="K15" s="57"/>
      <c r="L15" s="58"/>
      <c r="M15" s="58"/>
      <c r="N15" s="58"/>
      <c r="O15" s="58"/>
      <c r="P15" s="58"/>
      <c r="Q15" s="58"/>
      <c r="R15" s="58"/>
      <c r="S15" s="58"/>
      <c r="T15" s="49"/>
    </row>
    <row r="16" spans="1:20" x14ac:dyDescent="0.25">
      <c r="B16" s="59" t="s">
        <v>66</v>
      </c>
      <c r="C16" s="59"/>
      <c r="D16" s="59"/>
      <c r="E16" s="59"/>
      <c r="F16" s="59"/>
      <c r="G16" s="59"/>
      <c r="H16" s="59"/>
      <c r="I16" s="59"/>
      <c r="J16" s="49"/>
      <c r="L16" s="59" t="s">
        <v>66</v>
      </c>
      <c r="M16" s="59"/>
      <c r="N16" s="59"/>
      <c r="O16" s="59"/>
      <c r="P16" s="59"/>
      <c r="Q16" s="59"/>
      <c r="R16" s="59"/>
      <c r="S16" s="59"/>
      <c r="T16" s="49"/>
    </row>
    <row r="17" spans="1:29" ht="15.75" customHeight="1" x14ac:dyDescent="0.25">
      <c r="A17" s="60" t="s">
        <v>67</v>
      </c>
      <c r="B17" s="61" t="s">
        <v>72</v>
      </c>
      <c r="C17" s="61"/>
      <c r="D17" s="61"/>
      <c r="E17" s="61"/>
      <c r="F17" s="61"/>
      <c r="G17" s="61"/>
      <c r="H17" s="61"/>
      <c r="I17" s="61"/>
      <c r="J17" s="49"/>
      <c r="K17" s="60" t="s">
        <v>67</v>
      </c>
      <c r="L17" s="61" t="s">
        <v>73</v>
      </c>
      <c r="M17" s="61"/>
      <c r="N17" s="61"/>
      <c r="O17" s="61"/>
      <c r="P17" s="61"/>
      <c r="Q17" s="61"/>
      <c r="R17" s="61"/>
      <c r="S17" s="61"/>
      <c r="T17" s="49"/>
    </row>
    <row r="18" spans="1:29" x14ac:dyDescent="0.25">
      <c r="A18" s="60"/>
      <c r="B18" s="61"/>
      <c r="C18" s="61"/>
      <c r="D18" s="61"/>
      <c r="E18" s="61"/>
      <c r="F18" s="61"/>
      <c r="G18" s="61"/>
      <c r="H18" s="61"/>
      <c r="I18" s="61"/>
      <c r="J18" s="49"/>
      <c r="K18" s="60"/>
      <c r="L18" s="61"/>
      <c r="M18" s="61"/>
      <c r="N18" s="61"/>
      <c r="O18" s="61"/>
      <c r="P18" s="61"/>
      <c r="Q18" s="61"/>
      <c r="R18" s="61"/>
      <c r="S18" s="61"/>
      <c r="T18" s="49"/>
      <c r="W18" s="48"/>
      <c r="X18" s="48"/>
      <c r="Y18" s="48"/>
      <c r="Z18" s="48"/>
      <c r="AA18" s="48"/>
      <c r="AB18" s="48"/>
    </row>
    <row r="19" spans="1:29" ht="6.75" customHeight="1" x14ac:dyDescent="0.25">
      <c r="A19" s="60"/>
      <c r="B19" s="61"/>
      <c r="C19" s="61"/>
      <c r="D19" s="61"/>
      <c r="E19" s="61"/>
      <c r="F19" s="61"/>
      <c r="G19" s="61"/>
      <c r="H19" s="61"/>
      <c r="I19" s="61"/>
      <c r="J19" s="49"/>
      <c r="K19" s="60"/>
      <c r="L19" s="61"/>
      <c r="M19" s="61"/>
      <c r="N19" s="61"/>
      <c r="O19" s="61"/>
      <c r="P19" s="61"/>
      <c r="Q19" s="61"/>
      <c r="R19" s="61"/>
      <c r="S19" s="61"/>
      <c r="T19" s="49"/>
    </row>
    <row r="20" spans="1:29" ht="6.75" customHeight="1" x14ac:dyDescent="0.25">
      <c r="A20" s="60"/>
      <c r="B20" s="61"/>
      <c r="C20" s="61"/>
      <c r="D20" s="61"/>
      <c r="E20" s="61"/>
      <c r="F20" s="61"/>
      <c r="G20" s="61"/>
      <c r="H20" s="61"/>
      <c r="I20" s="61"/>
      <c r="J20" s="49"/>
      <c r="K20" s="60"/>
      <c r="L20" s="61"/>
      <c r="M20" s="61"/>
      <c r="N20" s="61"/>
      <c r="O20" s="61"/>
      <c r="P20" s="61"/>
      <c r="Q20" s="61"/>
      <c r="R20" s="61"/>
      <c r="S20" s="61"/>
      <c r="T20" s="49"/>
      <c r="V20" s="61"/>
      <c r="W20" s="61"/>
      <c r="X20" s="61"/>
      <c r="Y20" s="61"/>
      <c r="Z20" s="61"/>
      <c r="AA20" s="61"/>
      <c r="AB20" s="61"/>
      <c r="AC20" s="61"/>
    </row>
    <row r="21" spans="1:29" ht="17.25" customHeight="1" x14ac:dyDescent="0.25">
      <c r="A21" s="62" t="s">
        <v>67</v>
      </c>
      <c r="B21" s="63" t="s">
        <v>74</v>
      </c>
      <c r="C21" s="63"/>
      <c r="D21" s="63"/>
      <c r="E21" s="63"/>
      <c r="F21" s="63"/>
      <c r="G21" s="63"/>
      <c r="H21" s="63"/>
      <c r="I21" s="63"/>
      <c r="J21" s="49"/>
      <c r="K21" s="64" t="s">
        <v>67</v>
      </c>
      <c r="L21" s="63" t="s">
        <v>74</v>
      </c>
      <c r="M21" s="63"/>
      <c r="N21" s="63"/>
      <c r="O21" s="63"/>
      <c r="P21" s="63"/>
      <c r="Q21" s="63"/>
      <c r="R21" s="63"/>
      <c r="S21" s="63"/>
      <c r="T21" s="49"/>
      <c r="V21" s="61"/>
      <c r="W21" s="61"/>
      <c r="X21" s="61"/>
      <c r="Y21" s="61"/>
      <c r="Z21" s="61"/>
      <c r="AA21" s="61"/>
      <c r="AB21" s="61"/>
      <c r="AC21" s="61"/>
    </row>
    <row r="22" spans="1:29" ht="27" customHeight="1" x14ac:dyDescent="0.25">
      <c r="A22" s="62"/>
      <c r="B22" s="63"/>
      <c r="C22" s="63"/>
      <c r="D22" s="63"/>
      <c r="E22" s="63"/>
      <c r="F22" s="63"/>
      <c r="G22" s="63"/>
      <c r="H22" s="63"/>
      <c r="I22" s="63"/>
      <c r="J22" s="49"/>
      <c r="K22" s="64"/>
      <c r="L22" s="63"/>
      <c r="M22" s="63"/>
      <c r="N22" s="63"/>
      <c r="O22" s="63"/>
      <c r="P22" s="63"/>
      <c r="Q22" s="63"/>
      <c r="R22" s="63"/>
      <c r="S22" s="63"/>
      <c r="T22" s="49"/>
    </row>
    <row r="23" spans="1:29" ht="15" customHeight="1" x14ac:dyDescent="0.25">
      <c r="A23" s="47"/>
      <c r="B23" s="55"/>
      <c r="C23" s="65"/>
      <c r="D23" s="65"/>
      <c r="E23" s="65"/>
      <c r="F23" s="65"/>
      <c r="G23" s="65"/>
      <c r="H23" s="65"/>
      <c r="I23" s="65"/>
      <c r="J23" s="49"/>
      <c r="K23" s="47"/>
      <c r="L23" s="65"/>
      <c r="M23" s="65"/>
      <c r="N23" s="65"/>
      <c r="O23" s="65"/>
      <c r="P23" s="65"/>
      <c r="Q23" s="65"/>
      <c r="R23" s="65"/>
      <c r="S23" s="65"/>
      <c r="T23" s="49"/>
    </row>
    <row r="24" spans="1:29" ht="18.75" customHeight="1" x14ac:dyDescent="0.25">
      <c r="A24" s="47"/>
      <c r="B24" s="66" t="s">
        <v>68</v>
      </c>
      <c r="C24" s="66"/>
      <c r="D24" s="66"/>
      <c r="E24" s="66"/>
      <c r="F24" s="66"/>
      <c r="G24" s="66"/>
      <c r="H24" s="66"/>
      <c r="I24" s="66"/>
      <c r="J24" s="49"/>
      <c r="K24" s="47"/>
      <c r="L24" s="66" t="s">
        <v>68</v>
      </c>
      <c r="M24" s="66"/>
      <c r="N24" s="66"/>
      <c r="O24" s="66"/>
      <c r="P24" s="66"/>
      <c r="Q24" s="66"/>
      <c r="R24" s="66"/>
      <c r="S24" s="66"/>
      <c r="T24" s="49"/>
    </row>
    <row r="25" spans="1:29" ht="23.25" customHeight="1" x14ac:dyDescent="0.25">
      <c r="A25" s="47"/>
      <c r="B25" s="66"/>
      <c r="C25" s="66"/>
      <c r="D25" s="66"/>
      <c r="E25" s="66"/>
      <c r="F25" s="66"/>
      <c r="G25" s="66"/>
      <c r="H25" s="66"/>
      <c r="I25" s="66"/>
      <c r="J25" s="49"/>
      <c r="K25" s="47"/>
      <c r="L25" s="66"/>
      <c r="M25" s="66"/>
      <c r="N25" s="66"/>
      <c r="O25" s="66"/>
      <c r="P25" s="66"/>
      <c r="Q25" s="66"/>
      <c r="R25" s="66"/>
      <c r="S25" s="66"/>
      <c r="T25" s="49"/>
    </row>
    <row r="26" spans="1:29" x14ac:dyDescent="0.25">
      <c r="A26" s="47"/>
      <c r="C26" s="48"/>
      <c r="D26" s="48"/>
      <c r="E26" s="48"/>
      <c r="F26" s="48"/>
      <c r="G26" s="48"/>
      <c r="H26" s="48"/>
      <c r="I26" s="48"/>
      <c r="J26" s="49"/>
      <c r="K26" s="47"/>
      <c r="M26" s="48"/>
      <c r="N26" s="48"/>
      <c r="O26" s="48"/>
      <c r="P26" s="48"/>
      <c r="Q26" s="48"/>
      <c r="R26" s="48"/>
      <c r="S26" s="48"/>
      <c r="T26" s="49"/>
    </row>
    <row r="27" spans="1:29" x14ac:dyDescent="0.25">
      <c r="A27" s="47"/>
      <c r="B27" s="67" t="s">
        <v>69</v>
      </c>
      <c r="C27" s="48"/>
      <c r="D27" s="48"/>
      <c r="E27" s="48"/>
      <c r="F27" s="48"/>
      <c r="G27" s="48"/>
      <c r="H27" s="68"/>
      <c r="J27" s="49"/>
      <c r="K27" s="47"/>
      <c r="L27" s="67" t="s">
        <v>69</v>
      </c>
      <c r="M27" s="48"/>
      <c r="N27" s="48"/>
      <c r="O27" s="48"/>
      <c r="P27" s="48"/>
      <c r="Q27" s="48"/>
      <c r="R27" s="68"/>
      <c r="T27" s="49"/>
    </row>
    <row r="28" spans="1:29" x14ac:dyDescent="0.25">
      <c r="A28" s="47"/>
      <c r="B28" s="68" t="s">
        <v>70</v>
      </c>
      <c r="C28" s="48"/>
      <c r="D28" s="48"/>
      <c r="E28" s="48"/>
      <c r="F28" s="48"/>
      <c r="G28" s="48"/>
      <c r="H28" s="48"/>
      <c r="J28" s="49"/>
      <c r="K28" s="47"/>
      <c r="L28" s="68" t="s">
        <v>70</v>
      </c>
      <c r="M28" s="48"/>
      <c r="N28" s="48"/>
      <c r="O28" s="48"/>
      <c r="P28" s="48"/>
      <c r="Q28" s="48"/>
      <c r="R28" s="48"/>
      <c r="T28" s="49"/>
    </row>
    <row r="29" spans="1:29" x14ac:dyDescent="0.25">
      <c r="A29" s="47"/>
      <c r="B29" s="48"/>
      <c r="C29" s="48"/>
      <c r="D29" s="48"/>
      <c r="E29" s="48"/>
      <c r="F29" s="48"/>
      <c r="G29" s="48"/>
      <c r="H29" s="48"/>
      <c r="J29" s="49"/>
      <c r="K29" s="47"/>
      <c r="L29" s="48"/>
      <c r="M29" s="48"/>
      <c r="N29" s="48"/>
      <c r="O29" s="48"/>
      <c r="P29" s="48"/>
      <c r="Q29" s="48"/>
      <c r="R29" s="48"/>
      <c r="T29" s="49"/>
    </row>
    <row r="30" spans="1:29" x14ac:dyDescent="0.25">
      <c r="A30" s="47"/>
      <c r="B30" s="53"/>
      <c r="C30" s="48"/>
      <c r="D30" s="48"/>
      <c r="E30" s="48"/>
      <c r="F30" s="48"/>
      <c r="G30" s="48"/>
      <c r="H30" s="48"/>
      <c r="J30" s="49"/>
      <c r="K30" s="47"/>
      <c r="L30" s="53"/>
      <c r="M30" s="48"/>
      <c r="N30" s="48"/>
      <c r="O30" s="48"/>
      <c r="P30" s="48"/>
      <c r="Q30" s="48"/>
      <c r="R30" s="48"/>
      <c r="T30" s="49"/>
    </row>
    <row r="31" spans="1:29" x14ac:dyDescent="0.25">
      <c r="A31" s="47"/>
      <c r="B31" s="69" t="s">
        <v>71</v>
      </c>
      <c r="C31" s="48"/>
      <c r="D31" s="48"/>
      <c r="E31" s="48"/>
      <c r="F31" s="48"/>
      <c r="G31" s="70"/>
      <c r="H31" s="70"/>
      <c r="I31" s="70"/>
      <c r="J31" s="49"/>
      <c r="K31" s="47"/>
      <c r="L31" s="69" t="s">
        <v>71</v>
      </c>
      <c r="M31" s="48"/>
      <c r="N31" s="48"/>
      <c r="O31" s="48"/>
      <c r="P31" s="48"/>
      <c r="Q31" s="70"/>
      <c r="R31" s="70"/>
      <c r="S31" s="70"/>
      <c r="T31" s="71"/>
    </row>
    <row r="32" spans="1:29" ht="15.75" thickBot="1" x14ac:dyDescent="0.3">
      <c r="A32" s="72"/>
      <c r="B32" s="73"/>
      <c r="C32" s="73"/>
      <c r="D32" s="73"/>
      <c r="E32" s="73"/>
      <c r="F32" s="73"/>
      <c r="G32" s="73"/>
      <c r="H32" s="73"/>
      <c r="I32" s="73"/>
      <c r="J32" s="74"/>
      <c r="K32" s="72"/>
      <c r="L32" s="73"/>
      <c r="M32" s="73"/>
      <c r="N32" s="73"/>
      <c r="O32" s="73"/>
      <c r="P32" s="73"/>
      <c r="Q32" s="73"/>
      <c r="R32" s="73"/>
      <c r="S32" s="73"/>
      <c r="T32" s="74"/>
    </row>
    <row r="33" spans="1:20" x14ac:dyDescent="0.25">
      <c r="A33" s="48"/>
      <c r="B33" s="48"/>
      <c r="C33" s="48"/>
      <c r="D33" s="48"/>
      <c r="E33" s="48"/>
      <c r="F33" s="48"/>
      <c r="G33" s="48"/>
      <c r="H33" s="48"/>
      <c r="I33" s="48"/>
      <c r="J33" s="48"/>
      <c r="L33" s="44"/>
      <c r="M33" s="44"/>
      <c r="N33" s="44"/>
      <c r="O33" s="44"/>
      <c r="P33" s="44"/>
      <c r="Q33" s="44"/>
      <c r="R33" s="44"/>
      <c r="S33" s="44"/>
      <c r="T33" s="44"/>
    </row>
    <row r="34" spans="1:20" x14ac:dyDescent="0.25">
      <c r="L34" s="48"/>
      <c r="M34" s="48"/>
      <c r="N34" s="48"/>
      <c r="O34" s="48"/>
      <c r="P34" s="48"/>
      <c r="Q34" s="48"/>
      <c r="R34" s="48"/>
      <c r="S34" s="48"/>
      <c r="T34" s="48"/>
    </row>
  </sheetData>
  <mergeCells count="20">
    <mergeCell ref="B24:I25"/>
    <mergeCell ref="L24:S25"/>
    <mergeCell ref="G31:I31"/>
    <mergeCell ref="Q31:S31"/>
    <mergeCell ref="B17:I20"/>
    <mergeCell ref="L17:S20"/>
    <mergeCell ref="K17:K20"/>
    <mergeCell ref="V20:AC21"/>
    <mergeCell ref="A21:A22"/>
    <mergeCell ref="B21:I22"/>
    <mergeCell ref="K21:K22"/>
    <mergeCell ref="L21:S22"/>
    <mergeCell ref="A17:A20"/>
    <mergeCell ref="B5:I5"/>
    <mergeCell ref="L5:S5"/>
    <mergeCell ref="B7:I7"/>
    <mergeCell ref="L7:S7"/>
    <mergeCell ref="B14:I14"/>
    <mergeCell ref="B16:I16"/>
    <mergeCell ref="L16:S16"/>
  </mergeCells>
  <pageMargins left="0.70866141732283472" right="0.70866141732283472" top="0.74803149606299213" bottom="0.74803149606299213" header="0.31496062992125984" footer="0.31496062992125984"/>
  <pageSetup scale="80" orientation="landscape" horizontalDpi="120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Nama Hadiah</vt:lpstr>
      <vt:lpstr>Prediksi pel royalti</vt:lpstr>
      <vt:lpstr>Formulir Pendaftaran Promo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PC</dc:creator>
  <cp:lastModifiedBy>My PC</cp:lastModifiedBy>
  <dcterms:created xsi:type="dcterms:W3CDTF">2018-04-11T06:20:15Z</dcterms:created>
  <dcterms:modified xsi:type="dcterms:W3CDTF">2018-04-23T09:47:46Z</dcterms:modified>
</cp:coreProperties>
</file>