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940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Bandros!$L$265:$M$483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ST'!$A$5:$J$184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49" l="1"/>
  <c r="L1" i="49"/>
  <c r="L2" i="12" l="1"/>
  <c r="L1" i="12"/>
  <c r="L2" i="2"/>
  <c r="L1" i="2"/>
  <c r="L2" i="54"/>
  <c r="L1" i="54"/>
  <c r="L2" i="53" l="1"/>
  <c r="L1" i="53"/>
  <c r="J58" i="57" l="1"/>
  <c r="J56" i="57"/>
  <c r="J54" i="57"/>
  <c r="J53" i="57"/>
  <c r="J55" i="57" s="1"/>
  <c r="J57" i="57" s="1"/>
  <c r="G51" i="57"/>
  <c r="F51" i="57"/>
  <c r="C51" i="57"/>
  <c r="J59" i="57" l="1"/>
  <c r="I59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32" i="55"/>
  <c r="J30" i="55"/>
  <c r="J28" i="55"/>
  <c r="J27" i="55"/>
  <c r="G25" i="55"/>
  <c r="F25" i="55"/>
  <c r="C25" i="55"/>
  <c r="J29" i="55" l="1"/>
  <c r="J31" i="55" s="1"/>
  <c r="J33" i="55" s="1"/>
  <c r="I33" i="55" s="1"/>
  <c r="M3" i="49"/>
  <c r="I2" i="55" l="1"/>
  <c r="C9" i="15" s="1"/>
  <c r="I383" i="53"/>
  <c r="G383" i="53"/>
  <c r="H383" i="53"/>
  <c r="F383" i="53"/>
  <c r="L16" i="2" l="1"/>
  <c r="L15" i="2"/>
  <c r="L17" i="2" s="1"/>
  <c r="I42" i="30" l="1"/>
  <c r="I44" i="30"/>
  <c r="I37" i="18" l="1"/>
  <c r="I39" i="18"/>
  <c r="L2" i="35" l="1"/>
  <c r="L1" i="35"/>
  <c r="L3" i="12" l="1"/>
  <c r="B18" i="15" l="1"/>
  <c r="B14" i="15"/>
  <c r="J183" i="54" l="1"/>
  <c r="J181" i="54"/>
  <c r="J179" i="54"/>
  <c r="J178" i="54"/>
  <c r="I176" i="54"/>
  <c r="H176" i="54"/>
  <c r="G176" i="54"/>
  <c r="F176" i="54"/>
  <c r="D176" i="54"/>
  <c r="C176" i="54"/>
  <c r="J180" i="54" l="1"/>
  <c r="J182" i="54" s="1"/>
  <c r="J184" i="54" s="1"/>
  <c r="I2" i="54" s="1"/>
  <c r="C5" i="15" s="1"/>
  <c r="L3" i="54"/>
  <c r="I184" i="54" l="1"/>
  <c r="J32" i="35" l="1"/>
  <c r="J36" i="35"/>
  <c r="J34" i="35"/>
  <c r="J31" i="35"/>
  <c r="G29" i="35"/>
  <c r="F29" i="35"/>
  <c r="J33" i="35" l="1"/>
  <c r="J35" i="35" s="1"/>
  <c r="J37" i="35" s="1"/>
  <c r="J390" i="53" l="1"/>
  <c r="J386" i="53"/>
  <c r="J385" i="53"/>
  <c r="J387" i="53" l="1"/>
  <c r="L3" i="49"/>
  <c r="N3" i="49" s="1"/>
  <c r="L3" i="53" l="1"/>
  <c r="C383" i="53"/>
  <c r="D383" i="53"/>
  <c r="J388" i="53"/>
  <c r="J389" i="53" s="1"/>
  <c r="J391" i="53" l="1"/>
  <c r="I2" i="53" l="1"/>
  <c r="C7" i="15" s="1"/>
  <c r="I391" i="53"/>
  <c r="L3" i="2" l="1"/>
  <c r="C484" i="49" l="1"/>
  <c r="D484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2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491" i="49"/>
  <c r="J489" i="49"/>
  <c r="J487" i="49"/>
  <c r="J486" i="49"/>
  <c r="I484" i="49"/>
  <c r="H484" i="49"/>
  <c r="G484" i="49"/>
  <c r="F484" i="49"/>
  <c r="J488" i="49" l="1"/>
  <c r="J490" i="49" s="1"/>
  <c r="J492" i="49" s="1"/>
  <c r="I2" i="49" s="1"/>
  <c r="I492" i="49" l="1"/>
  <c r="C8" i="15"/>
  <c r="J111" i="2" l="1"/>
  <c r="I106" i="2"/>
  <c r="H106" i="2"/>
  <c r="G106" i="2"/>
  <c r="F106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3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8" i="32"/>
  <c r="J26" i="32"/>
  <c r="J24" i="32"/>
  <c r="F21" i="32"/>
  <c r="C21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46" i="12"/>
  <c r="J44" i="12"/>
  <c r="J42" i="12"/>
  <c r="J41" i="12"/>
  <c r="F39" i="12"/>
  <c r="C39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13" i="2"/>
  <c r="J109" i="2"/>
  <c r="J108" i="2"/>
  <c r="D106" i="2"/>
  <c r="C106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10" i="2"/>
  <c r="J112" i="2" s="1"/>
  <c r="J114" i="2" s="1"/>
  <c r="I114" i="2" s="1"/>
  <c r="J55" i="11"/>
  <c r="J57" i="11" s="1"/>
  <c r="J59" i="11" s="1"/>
  <c r="J59" i="34"/>
  <c r="I2" i="21"/>
  <c r="I59" i="21"/>
  <c r="J122" i="20"/>
  <c r="J124" i="20" s="1"/>
  <c r="J126" i="20" s="1"/>
  <c r="I2" i="20" s="1"/>
  <c r="J43" i="12"/>
  <c r="J45" i="12" s="1"/>
  <c r="J47" i="12" s="1"/>
  <c r="J25" i="25"/>
  <c r="I2" i="25" s="1"/>
  <c r="J77" i="33"/>
  <c r="J79" i="33" s="1"/>
  <c r="I2" i="33" s="1"/>
  <c r="J91" i="4"/>
  <c r="J93" i="4" s="1"/>
  <c r="J95" i="4" s="1"/>
  <c r="I2" i="4" s="1"/>
  <c r="J25" i="32"/>
  <c r="J27" i="32" s="1"/>
  <c r="J29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47" i="12"/>
  <c r="I126" i="20"/>
  <c r="I52" i="18"/>
  <c r="I95" i="4"/>
  <c r="I29" i="32"/>
  <c r="I2" i="32"/>
  <c r="C19" i="15" s="1"/>
  <c r="I2" i="6"/>
  <c r="I2" i="17"/>
  <c r="I2" i="16"/>
  <c r="C15" i="15" s="1"/>
  <c r="I25" i="25"/>
  <c r="I37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charset val="1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charset val="1"/>
          </rPr>
          <t xml:space="preserve"> PEND
TRSF E-BANKING CR
3004/FTSCY/WS95011
12517052.00
Pembayaran Taufik
TAUFIK HIDAYAT
0000
12,517,052.00
CR
272,875,149.23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charset val="1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charset val="1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charset val="1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charset val="1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 xml:space="preserve"> PEND
TRSF E-BANKING CR
04/23 95031
ANIP
ANIP SANATA
0000
115,088.00
CR
218,104,517.23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05/01 95031
TRANPER
YAN YAN HERYANA
0000
2,157,662.00
CR
195,003,907.90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02/05 WSID:145F1
AGUS ANDRIANTO
0000
2,997,000.00
CR
224,664,080.90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charset val="1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30/04/18  SETORAN TANPA BUKU
  6.000.000,00  527.690.159,00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:28/04
28/04 WSID:Z2LV1
NURDIN
0000
82,000.00
CR
257,555,470.23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<sst xmlns="http://schemas.openxmlformats.org/spreadsheetml/2006/main" count="1839" uniqueCount="202">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</sst>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84"/>
  <sheetViews>
    <sheetView zoomScale="85" zoomScaleNormal="85" workbookViewId="0">
      <pane ySplit="7" topLeftCell="A161" activePane="bottomLeft" state="frozen"/>
      <selection pane="bottomLeft" activeCell="O172" sqref="O172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6" t="s">
        <v>22</v>
      </c>
      <c r="G1" s="326"/>
      <c r="H1" s="326"/>
      <c r="I1" s="220" t="s">
        <v>20</v>
      </c>
      <c r="J1" s="218"/>
      <c r="L1" s="277">
        <f>SUM(D155:D168)</f>
        <v>14639629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6" t="s">
        <v>21</v>
      </c>
      <c r="G2" s="326"/>
      <c r="H2" s="326"/>
      <c r="I2" s="220">
        <f>J184*-1</f>
        <v>8356689</v>
      </c>
      <c r="J2" s="218"/>
      <c r="L2" s="278">
        <f>SUM(G155:G168)</f>
        <v>2122577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12517052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7" t="s">
        <v>61</v>
      </c>
      <c r="B5" s="327"/>
      <c r="C5" s="327"/>
      <c r="D5" s="327"/>
      <c r="E5" s="327"/>
      <c r="F5" s="327"/>
      <c r="G5" s="327"/>
      <c r="H5" s="327"/>
      <c r="I5" s="327"/>
      <c r="J5" s="327"/>
      <c r="L5" s="276"/>
      <c r="M5" s="239"/>
      <c r="N5" s="239"/>
      <c r="O5" s="239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5" x14ac:dyDescent="0.25">
      <c r="A7" s="328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29"/>
      <c r="I7" s="330"/>
      <c r="J7" s="331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42">
        <v>43213</v>
      </c>
      <c r="B155" s="243">
        <v>180161227</v>
      </c>
      <c r="C155" s="106">
        <v>34</v>
      </c>
      <c r="D155" s="247">
        <v>3410925</v>
      </c>
      <c r="E155" s="245">
        <v>180042247</v>
      </c>
      <c r="F155" s="248">
        <v>4</v>
      </c>
      <c r="G155" s="247">
        <v>469000</v>
      </c>
      <c r="H155" s="245"/>
      <c r="I155" s="246"/>
      <c r="J155" s="247"/>
    </row>
    <row r="156" spans="1:10" ht="15.75" customHeight="1" x14ac:dyDescent="0.25">
      <c r="A156" s="242">
        <v>43213</v>
      </c>
      <c r="B156" s="243">
        <v>180161270</v>
      </c>
      <c r="C156" s="106">
        <v>3</v>
      </c>
      <c r="D156" s="247">
        <v>386750</v>
      </c>
      <c r="E156" s="245"/>
      <c r="F156" s="248"/>
      <c r="G156" s="247"/>
      <c r="H156" s="245"/>
      <c r="I156" s="246"/>
      <c r="J156" s="247"/>
    </row>
    <row r="157" spans="1:10" ht="15.75" customHeight="1" x14ac:dyDescent="0.25">
      <c r="A157" s="242">
        <v>43214</v>
      </c>
      <c r="B157" s="243">
        <v>180161333</v>
      </c>
      <c r="C157" s="106">
        <v>17</v>
      </c>
      <c r="D157" s="247">
        <v>2130800</v>
      </c>
      <c r="E157" s="245">
        <v>180042276</v>
      </c>
      <c r="F157" s="248">
        <v>3</v>
      </c>
      <c r="G157" s="247">
        <v>304325</v>
      </c>
      <c r="H157" s="245"/>
      <c r="I157" s="246"/>
      <c r="J157" s="247"/>
    </row>
    <row r="158" spans="1:10" ht="15.75" customHeight="1" x14ac:dyDescent="0.25">
      <c r="A158" s="242">
        <v>43214</v>
      </c>
      <c r="B158" s="243">
        <v>180161379</v>
      </c>
      <c r="C158" s="106">
        <v>1</v>
      </c>
      <c r="D158" s="247">
        <v>104300</v>
      </c>
      <c r="E158" s="245"/>
      <c r="F158" s="248"/>
      <c r="G158" s="247"/>
      <c r="H158" s="245"/>
      <c r="I158" s="246"/>
      <c r="J158" s="247"/>
    </row>
    <row r="159" spans="1:10" ht="15.75" customHeight="1" x14ac:dyDescent="0.25">
      <c r="A159" s="242">
        <v>43214</v>
      </c>
      <c r="B159" s="243">
        <v>180161384</v>
      </c>
      <c r="C159" s="106">
        <v>1</v>
      </c>
      <c r="D159" s="247">
        <v>123813</v>
      </c>
      <c r="E159" s="245"/>
      <c r="F159" s="248"/>
      <c r="G159" s="247"/>
      <c r="H159" s="245"/>
      <c r="I159" s="246"/>
      <c r="J159" s="247"/>
    </row>
    <row r="160" spans="1:10" ht="15.75" customHeight="1" x14ac:dyDescent="0.25">
      <c r="A160" s="242">
        <v>43215</v>
      </c>
      <c r="B160" s="243">
        <v>180161433</v>
      </c>
      <c r="C160" s="106">
        <v>22</v>
      </c>
      <c r="D160" s="247">
        <v>2137713</v>
      </c>
      <c r="E160" s="245">
        <v>180042307</v>
      </c>
      <c r="F160" s="248">
        <v>3</v>
      </c>
      <c r="G160" s="247">
        <v>286913</v>
      </c>
      <c r="H160" s="245"/>
      <c r="I160" s="246"/>
      <c r="J160" s="247"/>
    </row>
    <row r="161" spans="1:10" ht="15.75" customHeight="1" x14ac:dyDescent="0.25">
      <c r="A161" s="242">
        <v>43215</v>
      </c>
      <c r="B161" s="243">
        <v>180161489</v>
      </c>
      <c r="C161" s="106">
        <v>2</v>
      </c>
      <c r="D161" s="247">
        <v>252088</v>
      </c>
      <c r="E161" s="245"/>
      <c r="F161" s="248"/>
      <c r="G161" s="247"/>
      <c r="H161" s="245"/>
      <c r="I161" s="246"/>
      <c r="J161" s="247"/>
    </row>
    <row r="162" spans="1:10" ht="15.75" customHeight="1" x14ac:dyDescent="0.25">
      <c r="A162" s="242">
        <v>43216</v>
      </c>
      <c r="B162" s="243">
        <v>180161555</v>
      </c>
      <c r="C162" s="106">
        <v>22</v>
      </c>
      <c r="D162" s="247">
        <v>2113213</v>
      </c>
      <c r="E162" s="245">
        <v>180042337</v>
      </c>
      <c r="F162" s="248">
        <v>2</v>
      </c>
      <c r="G162" s="247">
        <v>269588</v>
      </c>
      <c r="H162" s="245"/>
      <c r="I162" s="246"/>
      <c r="J162" s="247"/>
    </row>
    <row r="163" spans="1:10" ht="15.75" customHeight="1" x14ac:dyDescent="0.25">
      <c r="A163" s="242">
        <v>43216</v>
      </c>
      <c r="B163" s="243">
        <v>180161607</v>
      </c>
      <c r="C163" s="106">
        <v>8</v>
      </c>
      <c r="D163" s="247">
        <v>912800</v>
      </c>
      <c r="E163" s="245"/>
      <c r="F163" s="248"/>
      <c r="G163" s="247"/>
      <c r="H163" s="245"/>
      <c r="I163" s="246"/>
      <c r="J163" s="247"/>
    </row>
    <row r="164" spans="1:10" ht="15.75" customHeight="1" x14ac:dyDescent="0.25">
      <c r="A164" s="242">
        <v>43216</v>
      </c>
      <c r="B164" s="243">
        <v>180161622</v>
      </c>
      <c r="C164" s="106">
        <v>1</v>
      </c>
      <c r="D164" s="247">
        <v>92488</v>
      </c>
      <c r="E164" s="245"/>
      <c r="F164" s="248"/>
      <c r="G164" s="247"/>
      <c r="H164" s="245"/>
      <c r="I164" s="246"/>
      <c r="J164" s="247"/>
    </row>
    <row r="165" spans="1:10" ht="15.75" customHeight="1" x14ac:dyDescent="0.25">
      <c r="A165" s="242">
        <v>43217</v>
      </c>
      <c r="B165" s="243">
        <v>180161668</v>
      </c>
      <c r="C165" s="106">
        <v>8</v>
      </c>
      <c r="D165" s="247">
        <v>831688</v>
      </c>
      <c r="E165" s="245">
        <v>180042356</v>
      </c>
      <c r="F165" s="248">
        <v>5</v>
      </c>
      <c r="G165" s="247">
        <v>553088</v>
      </c>
      <c r="H165" s="245"/>
      <c r="I165" s="246"/>
      <c r="J165" s="247"/>
    </row>
    <row r="166" spans="1:10" ht="15.75" customHeight="1" x14ac:dyDescent="0.25">
      <c r="A166" s="242">
        <v>43217</v>
      </c>
      <c r="B166" s="243">
        <v>180161712</v>
      </c>
      <c r="C166" s="106">
        <v>4</v>
      </c>
      <c r="D166" s="247">
        <v>471013</v>
      </c>
      <c r="E166" s="245"/>
      <c r="F166" s="248"/>
      <c r="G166" s="247"/>
      <c r="H166" s="245"/>
      <c r="I166" s="246"/>
      <c r="J166" s="247"/>
    </row>
    <row r="167" spans="1:10" ht="15.75" customHeight="1" x14ac:dyDescent="0.25">
      <c r="A167" s="242">
        <v>43218</v>
      </c>
      <c r="B167" s="243">
        <v>180161779</v>
      </c>
      <c r="C167" s="106">
        <v>8</v>
      </c>
      <c r="D167" s="247">
        <v>1026900</v>
      </c>
      <c r="E167" s="245">
        <v>180042385</v>
      </c>
      <c r="F167" s="248">
        <v>2</v>
      </c>
      <c r="G167" s="247">
        <v>239663</v>
      </c>
      <c r="H167" s="245"/>
      <c r="I167" s="246"/>
      <c r="J167" s="247"/>
    </row>
    <row r="168" spans="1:10" ht="15.75" customHeight="1" x14ac:dyDescent="0.25">
      <c r="A168" s="242">
        <v>43218</v>
      </c>
      <c r="B168" s="243">
        <v>180161821</v>
      </c>
      <c r="C168" s="106">
        <v>7</v>
      </c>
      <c r="D168" s="247">
        <v>645138</v>
      </c>
      <c r="E168" s="245"/>
      <c r="F168" s="248"/>
      <c r="G168" s="247"/>
      <c r="H168" s="245"/>
      <c r="I168" s="246">
        <v>12517052</v>
      </c>
      <c r="J168" s="247" t="s">
        <v>17</v>
      </c>
    </row>
    <row r="169" spans="1:10" ht="15.75" customHeight="1" x14ac:dyDescent="0.25">
      <c r="A169" s="210">
        <v>43220</v>
      </c>
      <c r="B169" s="115">
        <v>180162006</v>
      </c>
      <c r="C169" s="309">
        <v>42</v>
      </c>
      <c r="D169" s="117">
        <v>4719750</v>
      </c>
      <c r="E169" s="118">
        <v>180042447</v>
      </c>
      <c r="F169" s="120">
        <v>2</v>
      </c>
      <c r="G169" s="117">
        <v>398125</v>
      </c>
      <c r="H169" s="118"/>
      <c r="I169" s="213"/>
      <c r="J169" s="117"/>
    </row>
    <row r="170" spans="1:10" ht="15.75" customHeight="1" x14ac:dyDescent="0.25">
      <c r="A170" s="210">
        <v>43220</v>
      </c>
      <c r="B170" s="115">
        <v>180162066</v>
      </c>
      <c r="C170" s="309">
        <v>4</v>
      </c>
      <c r="D170" s="117">
        <v>431900</v>
      </c>
      <c r="E170" s="118"/>
      <c r="F170" s="120"/>
      <c r="G170" s="117"/>
      <c r="H170" s="118"/>
      <c r="I170" s="213"/>
      <c r="J170" s="117"/>
    </row>
    <row r="171" spans="1:10" ht="15.75" customHeight="1" x14ac:dyDescent="0.25">
      <c r="A171" s="210">
        <v>43222</v>
      </c>
      <c r="B171" s="115">
        <v>180162251</v>
      </c>
      <c r="C171" s="309">
        <v>23</v>
      </c>
      <c r="D171" s="117">
        <v>2027900</v>
      </c>
      <c r="E171" s="118">
        <v>180042499</v>
      </c>
      <c r="F171" s="120">
        <v>8</v>
      </c>
      <c r="G171" s="117">
        <v>905450</v>
      </c>
      <c r="H171" s="118"/>
      <c r="I171" s="213"/>
      <c r="J171" s="117"/>
    </row>
    <row r="172" spans="1:10" ht="15.75" customHeight="1" x14ac:dyDescent="0.25">
      <c r="A172" s="210">
        <v>43222</v>
      </c>
      <c r="B172" s="115">
        <v>180162305</v>
      </c>
      <c r="C172" s="309">
        <v>2</v>
      </c>
      <c r="D172" s="117">
        <v>299163</v>
      </c>
      <c r="E172" s="118"/>
      <c r="F172" s="120"/>
      <c r="G172" s="117"/>
      <c r="H172" s="118"/>
      <c r="I172" s="213"/>
      <c r="J172" s="117"/>
    </row>
    <row r="173" spans="1:10" ht="15.75" customHeight="1" x14ac:dyDescent="0.25">
      <c r="A173" s="210">
        <v>43223</v>
      </c>
      <c r="B173" s="115">
        <v>180162366</v>
      </c>
      <c r="C173" s="309">
        <v>19</v>
      </c>
      <c r="D173" s="117">
        <v>2204388</v>
      </c>
      <c r="E173" s="118">
        <v>180042523</v>
      </c>
      <c r="F173" s="120">
        <v>3</v>
      </c>
      <c r="G173" s="117">
        <v>295925</v>
      </c>
      <c r="H173" s="118"/>
      <c r="I173" s="213"/>
      <c r="J173" s="117"/>
    </row>
    <row r="174" spans="1:10" ht="15.75" customHeight="1" x14ac:dyDescent="0.25">
      <c r="A174" s="210">
        <v>43223</v>
      </c>
      <c r="B174" s="115">
        <v>180162420</v>
      </c>
      <c r="C174" s="309">
        <v>3</v>
      </c>
      <c r="D174" s="117">
        <v>273088</v>
      </c>
      <c r="E174" s="118"/>
      <c r="F174" s="120"/>
      <c r="G174" s="117"/>
      <c r="H174" s="118"/>
      <c r="I174" s="213"/>
      <c r="J174" s="117"/>
    </row>
    <row r="175" spans="1:10" x14ac:dyDescent="0.25">
      <c r="A175" s="236"/>
      <c r="B175" s="235"/>
      <c r="C175" s="12"/>
      <c r="D175" s="237"/>
      <c r="E175" s="238"/>
      <c r="F175" s="241"/>
      <c r="G175" s="237"/>
      <c r="H175" s="238"/>
      <c r="I175" s="240"/>
      <c r="J175" s="237"/>
    </row>
    <row r="176" spans="1:10" x14ac:dyDescent="0.25">
      <c r="A176" s="236"/>
      <c r="B176" s="224" t="s">
        <v>11</v>
      </c>
      <c r="C176" s="230">
        <f>SUM(C8:C175)</f>
        <v>1862</v>
      </c>
      <c r="D176" s="225">
        <f>SUM(D8:D175)</f>
        <v>195957165</v>
      </c>
      <c r="E176" s="224" t="s">
        <v>11</v>
      </c>
      <c r="F176" s="233">
        <f>SUM(F8:F175)</f>
        <v>210</v>
      </c>
      <c r="G176" s="225">
        <f>SUM(G8:G175)</f>
        <v>22576679</v>
      </c>
      <c r="H176" s="233">
        <f>SUM(H8:H175)</f>
        <v>0</v>
      </c>
      <c r="I176" s="233">
        <f>SUM(I8:I175)</f>
        <v>165023797</v>
      </c>
      <c r="J176" s="5"/>
    </row>
    <row r="177" spans="1:10" x14ac:dyDescent="0.25">
      <c r="A177" s="236"/>
      <c r="B177" s="224"/>
      <c r="C177" s="230"/>
      <c r="D177" s="225"/>
      <c r="E177" s="224"/>
      <c r="F177" s="233"/>
      <c r="G177" s="225"/>
      <c r="H177" s="233"/>
      <c r="I177" s="233"/>
      <c r="J177" s="5"/>
    </row>
    <row r="178" spans="1:10" x14ac:dyDescent="0.25">
      <c r="A178" s="226"/>
      <c r="B178" s="227"/>
      <c r="C178" s="12"/>
      <c r="D178" s="237"/>
      <c r="E178" s="224"/>
      <c r="F178" s="241"/>
      <c r="G178" s="332" t="s">
        <v>12</v>
      </c>
      <c r="H178" s="332"/>
      <c r="I178" s="240"/>
      <c r="J178" s="228">
        <f>SUM(D8:D175)</f>
        <v>195957165</v>
      </c>
    </row>
    <row r="179" spans="1:10" x14ac:dyDescent="0.25">
      <c r="A179" s="236"/>
      <c r="B179" s="235"/>
      <c r="C179" s="12"/>
      <c r="D179" s="237"/>
      <c r="E179" s="238"/>
      <c r="F179" s="241"/>
      <c r="G179" s="332" t="s">
        <v>13</v>
      </c>
      <c r="H179" s="332"/>
      <c r="I179" s="240"/>
      <c r="J179" s="228">
        <f>SUM(G8:G175)</f>
        <v>22576679</v>
      </c>
    </row>
    <row r="180" spans="1:10" x14ac:dyDescent="0.25">
      <c r="A180" s="229"/>
      <c r="B180" s="238"/>
      <c r="C180" s="12"/>
      <c r="D180" s="237"/>
      <c r="E180" s="238"/>
      <c r="F180" s="241"/>
      <c r="G180" s="332" t="s">
        <v>14</v>
      </c>
      <c r="H180" s="332"/>
      <c r="I180" s="41"/>
      <c r="J180" s="230">
        <f>J178-J179</f>
        <v>173380486</v>
      </c>
    </row>
    <row r="181" spans="1:10" x14ac:dyDescent="0.25">
      <c r="A181" s="236"/>
      <c r="B181" s="231"/>
      <c r="C181" s="12"/>
      <c r="D181" s="232"/>
      <c r="E181" s="238"/>
      <c r="F181" s="241"/>
      <c r="G181" s="332" t="s">
        <v>15</v>
      </c>
      <c r="H181" s="332"/>
      <c r="I181" s="240"/>
      <c r="J181" s="228">
        <f>SUM(H8:H175)</f>
        <v>0</v>
      </c>
    </row>
    <row r="182" spans="1:10" x14ac:dyDescent="0.25">
      <c r="A182" s="236"/>
      <c r="B182" s="231"/>
      <c r="C182" s="12"/>
      <c r="D182" s="232"/>
      <c r="E182" s="238"/>
      <c r="F182" s="241"/>
      <c r="G182" s="332" t="s">
        <v>16</v>
      </c>
      <c r="H182" s="332"/>
      <c r="I182" s="240"/>
      <c r="J182" s="228">
        <f>J180+J181</f>
        <v>173380486</v>
      </c>
    </row>
    <row r="183" spans="1:10" x14ac:dyDescent="0.25">
      <c r="A183" s="236"/>
      <c r="B183" s="231"/>
      <c r="C183" s="12"/>
      <c r="D183" s="232"/>
      <c r="E183" s="238"/>
      <c r="F183" s="241"/>
      <c r="G183" s="332" t="s">
        <v>5</v>
      </c>
      <c r="H183" s="332"/>
      <c r="I183" s="240"/>
      <c r="J183" s="228">
        <f>SUM(I8:I175)</f>
        <v>165023797</v>
      </c>
    </row>
    <row r="184" spans="1:10" x14ac:dyDescent="0.25">
      <c r="A184" s="236"/>
      <c r="B184" s="231"/>
      <c r="C184" s="12"/>
      <c r="D184" s="232"/>
      <c r="E184" s="238"/>
      <c r="F184" s="241"/>
      <c r="G184" s="332" t="s">
        <v>32</v>
      </c>
      <c r="H184" s="332"/>
      <c r="I184" s="241" t="str">
        <f>IF(J184&gt;0,"SALDO",IF(J184&lt;0,"PIUTANG",IF(J184=0,"LUNAS")))</f>
        <v>PIUTANG</v>
      </c>
      <c r="J184" s="228">
        <f>J183-J182</f>
        <v>-8356689</v>
      </c>
    </row>
  </sheetData>
  <mergeCells count="15">
    <mergeCell ref="G184:H184"/>
    <mergeCell ref="G178:H178"/>
    <mergeCell ref="G179:H179"/>
    <mergeCell ref="G180:H180"/>
    <mergeCell ref="G181:H181"/>
    <mergeCell ref="G182:H182"/>
    <mergeCell ref="G183:H183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114"/>
  <sheetViews>
    <sheetView workbookViewId="0">
      <pane ySplit="7" topLeftCell="A91" activePane="bottomLeft" state="frozen"/>
      <selection pane="bottomLeft" activeCell="D101" sqref="D101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6" t="s">
        <v>22</v>
      </c>
      <c r="G1" s="326"/>
      <c r="H1" s="326"/>
      <c r="I1" s="42" t="s">
        <v>20</v>
      </c>
      <c r="J1" s="20"/>
      <c r="L1" s="279">
        <f>SUM(D91:D96)</f>
        <v>4725613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J114*-1</f>
        <v>1961813</v>
      </c>
      <c r="J2" s="20"/>
      <c r="L2" s="279">
        <f>SUM(G91:G96)</f>
        <v>105788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4619825</v>
      </c>
      <c r="M3" s="219"/>
      <c r="N3" s="219">
        <f>I2-L3</f>
        <v>-2658012</v>
      </c>
      <c r="O3" s="219"/>
      <c r="P3" s="219"/>
      <c r="Q3" s="219"/>
      <c r="R3" s="219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34" t="s">
        <v>4</v>
      </c>
      <c r="I6" s="330" t="s">
        <v>5</v>
      </c>
      <c r="J6" s="331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0"/>
      <c r="J7" s="331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1">
        <v>43206</v>
      </c>
      <c r="B84" s="243">
        <v>180160510</v>
      </c>
      <c r="C84" s="248">
        <v>5</v>
      </c>
      <c r="D84" s="247">
        <v>496650</v>
      </c>
      <c r="E84" s="245">
        <v>180042061</v>
      </c>
      <c r="F84" s="248">
        <v>1</v>
      </c>
      <c r="G84" s="247">
        <v>98613</v>
      </c>
      <c r="H84" s="246"/>
      <c r="I84" s="246"/>
      <c r="J84" s="24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1">
        <v>43207</v>
      </c>
      <c r="B85" s="243">
        <v>180160619</v>
      </c>
      <c r="C85" s="248">
        <v>10</v>
      </c>
      <c r="D85" s="247">
        <v>1264550</v>
      </c>
      <c r="E85" s="245">
        <v>180042086</v>
      </c>
      <c r="F85" s="248">
        <v>1</v>
      </c>
      <c r="G85" s="247">
        <v>184363</v>
      </c>
      <c r="H85" s="246"/>
      <c r="I85" s="246"/>
      <c r="J85" s="24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1">
        <v>43207</v>
      </c>
      <c r="B86" s="243">
        <v>180160624</v>
      </c>
      <c r="C86" s="248">
        <v>1</v>
      </c>
      <c r="D86" s="247">
        <v>196788</v>
      </c>
      <c r="E86" s="245"/>
      <c r="F86" s="248"/>
      <c r="G86" s="247"/>
      <c r="H86" s="246"/>
      <c r="I86" s="246"/>
      <c r="J86" s="24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1">
        <v>43208</v>
      </c>
      <c r="B87" s="243">
        <v>180160771</v>
      </c>
      <c r="C87" s="248">
        <v>8</v>
      </c>
      <c r="D87" s="247">
        <v>731763</v>
      </c>
      <c r="E87" s="245">
        <v>180042122</v>
      </c>
      <c r="F87" s="248">
        <v>1</v>
      </c>
      <c r="G87" s="247">
        <v>192150</v>
      </c>
      <c r="H87" s="246"/>
      <c r="I87" s="246"/>
      <c r="J87" s="24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1">
        <v>43209</v>
      </c>
      <c r="B88" s="243">
        <v>180160851</v>
      </c>
      <c r="C88" s="248">
        <v>11</v>
      </c>
      <c r="D88" s="247">
        <v>1018763</v>
      </c>
      <c r="E88" s="245"/>
      <c r="F88" s="248"/>
      <c r="G88" s="247"/>
      <c r="H88" s="246"/>
      <c r="I88" s="246"/>
      <c r="J88" s="24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1">
        <v>43209</v>
      </c>
      <c r="B89" s="243">
        <v>180160887</v>
      </c>
      <c r="C89" s="248">
        <v>2</v>
      </c>
      <c r="D89" s="247">
        <v>215075</v>
      </c>
      <c r="E89" s="245"/>
      <c r="F89" s="248"/>
      <c r="G89" s="247"/>
      <c r="H89" s="246"/>
      <c r="I89" s="246"/>
      <c r="J89" s="24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1">
        <v>43210</v>
      </c>
      <c r="B90" s="243">
        <v>180160990</v>
      </c>
      <c r="C90" s="248">
        <v>6</v>
      </c>
      <c r="D90" s="247">
        <v>532525</v>
      </c>
      <c r="E90" s="245">
        <v>180042171</v>
      </c>
      <c r="F90" s="248">
        <v>1</v>
      </c>
      <c r="G90" s="247">
        <v>108588</v>
      </c>
      <c r="H90" s="246"/>
      <c r="I90" s="246">
        <v>3872400</v>
      </c>
      <c r="J90" s="247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1">
        <v>43213</v>
      </c>
      <c r="B91" s="243">
        <v>180161271</v>
      </c>
      <c r="C91" s="248">
        <v>15</v>
      </c>
      <c r="D91" s="247">
        <v>1482950</v>
      </c>
      <c r="E91" s="245"/>
      <c r="F91" s="248"/>
      <c r="G91" s="247"/>
      <c r="H91" s="246"/>
      <c r="I91" s="246"/>
      <c r="J91" s="24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1">
        <v>43214</v>
      </c>
      <c r="B92" s="243">
        <v>180161374</v>
      </c>
      <c r="C92" s="248">
        <v>8</v>
      </c>
      <c r="D92" s="247">
        <v>846738</v>
      </c>
      <c r="E92" s="245"/>
      <c r="F92" s="248"/>
      <c r="G92" s="247"/>
      <c r="H92" s="246"/>
      <c r="I92" s="246"/>
      <c r="J92" s="247"/>
      <c r="K92" s="219"/>
      <c r="L92" s="219"/>
      <c r="M92" s="219"/>
      <c r="N92" s="219"/>
      <c r="O92" s="219"/>
      <c r="P92" s="219"/>
      <c r="Q92" s="219"/>
      <c r="R92" s="219"/>
    </row>
    <row r="93" spans="1:18" s="234" customFormat="1" ht="15.75" customHeight="1" x14ac:dyDescent="0.25">
      <c r="A93" s="161">
        <v>43215</v>
      </c>
      <c r="B93" s="243">
        <v>180161476</v>
      </c>
      <c r="C93" s="248">
        <v>9</v>
      </c>
      <c r="D93" s="247">
        <v>1053325</v>
      </c>
      <c r="E93" s="245"/>
      <c r="F93" s="248"/>
      <c r="G93" s="247"/>
      <c r="H93" s="246"/>
      <c r="I93" s="246"/>
      <c r="J93" s="247"/>
      <c r="K93" s="219"/>
      <c r="L93" s="219"/>
      <c r="M93" s="219"/>
      <c r="N93" s="219"/>
      <c r="O93" s="219"/>
      <c r="P93" s="219"/>
      <c r="Q93" s="219"/>
      <c r="R93" s="219"/>
    </row>
    <row r="94" spans="1:18" s="234" customFormat="1" ht="15.75" customHeight="1" x14ac:dyDescent="0.25">
      <c r="A94" s="161">
        <v>43216</v>
      </c>
      <c r="B94" s="243">
        <v>180161592</v>
      </c>
      <c r="C94" s="248">
        <v>6</v>
      </c>
      <c r="D94" s="247">
        <v>536025</v>
      </c>
      <c r="E94" s="245">
        <v>180042341</v>
      </c>
      <c r="F94" s="248">
        <v>1</v>
      </c>
      <c r="G94" s="247">
        <v>105788</v>
      </c>
      <c r="H94" s="246"/>
      <c r="I94" s="246"/>
      <c r="J94" s="247"/>
      <c r="K94" s="219"/>
      <c r="L94" s="219"/>
      <c r="M94" s="219"/>
      <c r="N94" s="219"/>
      <c r="O94" s="219"/>
      <c r="P94" s="219"/>
      <c r="Q94" s="219"/>
      <c r="R94" s="219"/>
    </row>
    <row r="95" spans="1:18" s="234" customFormat="1" ht="15.75" customHeight="1" x14ac:dyDescent="0.25">
      <c r="A95" s="161">
        <v>43217</v>
      </c>
      <c r="B95" s="243">
        <v>180161714</v>
      </c>
      <c r="C95" s="248">
        <v>7</v>
      </c>
      <c r="D95" s="247">
        <v>653800</v>
      </c>
      <c r="E95" s="245"/>
      <c r="F95" s="248"/>
      <c r="G95" s="247"/>
      <c r="H95" s="246"/>
      <c r="I95" s="246"/>
      <c r="J95" s="247"/>
      <c r="K95" s="219"/>
      <c r="L95" s="219"/>
      <c r="M95" s="219"/>
      <c r="N95" s="219"/>
      <c r="O95" s="219"/>
      <c r="P95" s="219"/>
      <c r="Q95" s="219"/>
      <c r="R95" s="219"/>
    </row>
    <row r="96" spans="1:18" s="234" customFormat="1" ht="15.75" customHeight="1" x14ac:dyDescent="0.25">
      <c r="A96" s="161">
        <v>43218</v>
      </c>
      <c r="B96" s="243">
        <v>180161850</v>
      </c>
      <c r="C96" s="248">
        <v>2</v>
      </c>
      <c r="D96" s="247">
        <v>152775</v>
      </c>
      <c r="E96" s="245"/>
      <c r="F96" s="248"/>
      <c r="G96" s="247"/>
      <c r="H96" s="246"/>
      <c r="I96" s="246">
        <v>4619825</v>
      </c>
      <c r="J96" s="247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4" customFormat="1" ht="15.75" customHeight="1" x14ac:dyDescent="0.25">
      <c r="A97" s="162">
        <v>43220</v>
      </c>
      <c r="B97" s="235">
        <v>180162039</v>
      </c>
      <c r="C97" s="241">
        <v>7</v>
      </c>
      <c r="D97" s="237">
        <v>904575</v>
      </c>
      <c r="E97" s="238"/>
      <c r="F97" s="241"/>
      <c r="G97" s="237"/>
      <c r="H97" s="240"/>
      <c r="I97" s="240"/>
      <c r="J97" s="237"/>
      <c r="K97" s="219"/>
      <c r="L97" s="219"/>
      <c r="M97" s="219"/>
      <c r="N97" s="219"/>
      <c r="O97" s="219"/>
      <c r="P97" s="219"/>
      <c r="Q97" s="219"/>
      <c r="R97" s="219"/>
    </row>
    <row r="98" spans="1:18" s="234" customFormat="1" ht="15.75" customHeight="1" x14ac:dyDescent="0.25">
      <c r="A98" s="162">
        <v>43221</v>
      </c>
      <c r="B98" s="235">
        <v>180162169</v>
      </c>
      <c r="C98" s="241">
        <v>1</v>
      </c>
      <c r="D98" s="237">
        <v>111038</v>
      </c>
      <c r="E98" s="238"/>
      <c r="F98" s="241"/>
      <c r="G98" s="237"/>
      <c r="H98" s="240"/>
      <c r="I98" s="240"/>
      <c r="J98" s="237"/>
      <c r="K98" s="219"/>
      <c r="L98" s="219"/>
      <c r="M98" s="219"/>
      <c r="N98" s="219"/>
      <c r="O98" s="219"/>
      <c r="P98" s="219"/>
      <c r="Q98" s="219"/>
      <c r="R98" s="219"/>
    </row>
    <row r="99" spans="1:18" s="234" customFormat="1" ht="15.75" customHeight="1" x14ac:dyDescent="0.25">
      <c r="A99" s="162">
        <v>43222</v>
      </c>
      <c r="B99" s="235">
        <v>180162284</v>
      </c>
      <c r="C99" s="241">
        <v>3</v>
      </c>
      <c r="D99" s="237">
        <v>487200</v>
      </c>
      <c r="E99" s="238">
        <v>180042505</v>
      </c>
      <c r="F99" s="241">
        <v>1</v>
      </c>
      <c r="G99" s="237">
        <v>201513</v>
      </c>
      <c r="H99" s="240"/>
      <c r="I99" s="240"/>
      <c r="J99" s="237"/>
      <c r="K99" s="219"/>
      <c r="L99" s="219"/>
      <c r="M99" s="219"/>
      <c r="N99" s="219"/>
      <c r="O99" s="219"/>
      <c r="P99" s="219"/>
      <c r="Q99" s="219"/>
      <c r="R99" s="219"/>
    </row>
    <row r="100" spans="1:18" s="234" customFormat="1" ht="15.75" customHeight="1" x14ac:dyDescent="0.25">
      <c r="A100" s="162">
        <v>43223</v>
      </c>
      <c r="B100" s="235">
        <v>180162399</v>
      </c>
      <c r="C100" s="241">
        <v>7</v>
      </c>
      <c r="D100" s="237">
        <v>663513</v>
      </c>
      <c r="E100" s="238"/>
      <c r="F100" s="241"/>
      <c r="G100" s="237"/>
      <c r="H100" s="240"/>
      <c r="I100" s="240"/>
      <c r="J100" s="237"/>
      <c r="K100" s="219"/>
      <c r="L100" s="219"/>
      <c r="M100" s="219"/>
      <c r="N100" s="219"/>
      <c r="O100" s="219"/>
      <c r="P100" s="219"/>
      <c r="Q100" s="219"/>
      <c r="R100" s="219"/>
    </row>
    <row r="101" spans="1:18" s="234" customFormat="1" ht="15.75" customHeight="1" x14ac:dyDescent="0.25">
      <c r="A101" s="162"/>
      <c r="B101" s="235"/>
      <c r="C101" s="241"/>
      <c r="D101" s="237"/>
      <c r="E101" s="238"/>
      <c r="F101" s="241"/>
      <c r="G101" s="237"/>
      <c r="H101" s="240"/>
      <c r="I101" s="240"/>
      <c r="J101" s="237"/>
      <c r="K101" s="219"/>
      <c r="L101" s="219"/>
      <c r="M101" s="219"/>
      <c r="N101" s="219"/>
      <c r="O101" s="219"/>
      <c r="P101" s="219"/>
      <c r="Q101" s="219"/>
      <c r="R101" s="219"/>
    </row>
    <row r="102" spans="1:18" s="234" customFormat="1" ht="15.75" customHeight="1" x14ac:dyDescent="0.25">
      <c r="A102" s="162"/>
      <c r="B102" s="235"/>
      <c r="C102" s="241"/>
      <c r="D102" s="237"/>
      <c r="E102" s="238"/>
      <c r="F102" s="241"/>
      <c r="G102" s="237"/>
      <c r="H102" s="240"/>
      <c r="I102" s="240"/>
      <c r="J102" s="237"/>
      <c r="K102" s="219"/>
      <c r="L102" s="219"/>
      <c r="M102" s="219"/>
      <c r="N102" s="219"/>
      <c r="O102" s="219"/>
      <c r="P102" s="219"/>
      <c r="Q102" s="219"/>
      <c r="R102" s="219"/>
    </row>
    <row r="103" spans="1:18" s="234" customFormat="1" ht="15.75" customHeight="1" x14ac:dyDescent="0.25">
      <c r="A103" s="162"/>
      <c r="B103" s="235"/>
      <c r="C103" s="241"/>
      <c r="D103" s="237"/>
      <c r="E103" s="238"/>
      <c r="F103" s="241"/>
      <c r="G103" s="237"/>
      <c r="H103" s="240"/>
      <c r="I103" s="240"/>
      <c r="J103" s="237"/>
      <c r="K103" s="219"/>
      <c r="L103" s="219"/>
      <c r="M103" s="219"/>
      <c r="N103" s="219"/>
      <c r="O103" s="219"/>
      <c r="P103" s="219"/>
      <c r="Q103" s="219"/>
      <c r="R103" s="219"/>
    </row>
    <row r="104" spans="1:18" s="234" customFormat="1" ht="15.75" customHeight="1" x14ac:dyDescent="0.25">
      <c r="A104" s="162"/>
      <c r="B104" s="235"/>
      <c r="C104" s="241"/>
      <c r="D104" s="237"/>
      <c r="E104" s="238"/>
      <c r="F104" s="241"/>
      <c r="G104" s="237"/>
      <c r="H104" s="240"/>
      <c r="I104" s="240"/>
      <c r="J104" s="237"/>
      <c r="K104" s="219"/>
      <c r="L104" s="219"/>
      <c r="M104" s="219"/>
      <c r="N104" s="219"/>
      <c r="O104" s="219"/>
      <c r="P104" s="219"/>
      <c r="Q104" s="219"/>
      <c r="R104" s="219"/>
    </row>
    <row r="105" spans="1:18" x14ac:dyDescent="0.25">
      <c r="A105" s="162"/>
      <c r="B105" s="3"/>
      <c r="C105" s="40"/>
      <c r="D105" s="6"/>
      <c r="E105" s="7"/>
      <c r="F105" s="40"/>
      <c r="G105" s="6"/>
      <c r="H105" s="39"/>
      <c r="I105" s="39"/>
      <c r="J105" s="6"/>
    </row>
    <row r="106" spans="1:18" x14ac:dyDescent="0.25">
      <c r="A106" s="162"/>
      <c r="B106" s="8" t="s">
        <v>11</v>
      </c>
      <c r="C106" s="77">
        <f>SUM(C8:C105)</f>
        <v>619</v>
      </c>
      <c r="D106" s="9">
        <f>SUM(D8:D105)</f>
        <v>66816073</v>
      </c>
      <c r="E106" s="8" t="s">
        <v>11</v>
      </c>
      <c r="F106" s="77">
        <f>SUM(F8:F105)</f>
        <v>52</v>
      </c>
      <c r="G106" s="5">
        <f>SUM(G8:G105)</f>
        <v>15219883</v>
      </c>
      <c r="H106" s="40">
        <f>SUM(H8:H105)</f>
        <v>0</v>
      </c>
      <c r="I106" s="40">
        <f>SUM(I8:I105)</f>
        <v>49634377</v>
      </c>
      <c r="J106" s="5"/>
    </row>
    <row r="107" spans="1:18" x14ac:dyDescent="0.25">
      <c r="A107" s="162"/>
      <c r="B107" s="8"/>
      <c r="C107" s="77"/>
      <c r="D107" s="9"/>
      <c r="E107" s="8"/>
      <c r="F107" s="77"/>
      <c r="G107" s="5"/>
      <c r="H107" s="40"/>
      <c r="I107" s="40"/>
      <c r="J107" s="5"/>
    </row>
    <row r="108" spans="1:18" x14ac:dyDescent="0.25">
      <c r="A108" s="163"/>
      <c r="B108" s="11"/>
      <c r="C108" s="40"/>
      <c r="D108" s="6"/>
      <c r="E108" s="8"/>
      <c r="F108" s="40"/>
      <c r="G108" s="332" t="s">
        <v>12</v>
      </c>
      <c r="H108" s="332"/>
      <c r="I108" s="39"/>
      <c r="J108" s="13">
        <f>SUM(D8:D105)</f>
        <v>66816073</v>
      </c>
    </row>
    <row r="109" spans="1:18" x14ac:dyDescent="0.25">
      <c r="A109" s="162"/>
      <c r="B109" s="3"/>
      <c r="C109" s="40"/>
      <c r="D109" s="6"/>
      <c r="E109" s="7"/>
      <c r="F109" s="40"/>
      <c r="G109" s="332" t="s">
        <v>13</v>
      </c>
      <c r="H109" s="332"/>
      <c r="I109" s="39"/>
      <c r="J109" s="13">
        <f>SUM(G8:G105)</f>
        <v>15219883</v>
      </c>
    </row>
    <row r="110" spans="1:18" x14ac:dyDescent="0.25">
      <c r="A110" s="164"/>
      <c r="B110" s="7"/>
      <c r="C110" s="40"/>
      <c r="D110" s="6"/>
      <c r="E110" s="7"/>
      <c r="F110" s="40"/>
      <c r="G110" s="332" t="s">
        <v>14</v>
      </c>
      <c r="H110" s="332"/>
      <c r="I110" s="41"/>
      <c r="J110" s="15">
        <f>J108-J109</f>
        <v>51596190</v>
      </c>
    </row>
    <row r="111" spans="1:18" x14ac:dyDescent="0.25">
      <c r="A111" s="162"/>
      <c r="B111" s="16"/>
      <c r="C111" s="40"/>
      <c r="D111" s="17"/>
      <c r="E111" s="7"/>
      <c r="F111" s="40"/>
      <c r="G111" s="332" t="s">
        <v>15</v>
      </c>
      <c r="H111" s="332"/>
      <c r="I111" s="39"/>
      <c r="J111" s="13">
        <f>SUM(H8:H105)</f>
        <v>0</v>
      </c>
    </row>
    <row r="112" spans="1:18" x14ac:dyDescent="0.25">
      <c r="A112" s="162"/>
      <c r="B112" s="16"/>
      <c r="C112" s="40"/>
      <c r="D112" s="17"/>
      <c r="E112" s="7"/>
      <c r="F112" s="40"/>
      <c r="G112" s="332" t="s">
        <v>16</v>
      </c>
      <c r="H112" s="332"/>
      <c r="I112" s="39"/>
      <c r="J112" s="13">
        <f>J110+J111</f>
        <v>51596190</v>
      </c>
    </row>
    <row r="113" spans="1:10" x14ac:dyDescent="0.25">
      <c r="A113" s="162"/>
      <c r="B113" s="16"/>
      <c r="C113" s="40"/>
      <c r="D113" s="17"/>
      <c r="E113" s="7"/>
      <c r="F113" s="40"/>
      <c r="G113" s="332" t="s">
        <v>5</v>
      </c>
      <c r="H113" s="332"/>
      <c r="I113" s="39"/>
      <c r="J113" s="13">
        <f>SUM(I8:I105)</f>
        <v>49634377</v>
      </c>
    </row>
    <row r="114" spans="1:10" x14ac:dyDescent="0.25">
      <c r="A114" s="162"/>
      <c r="B114" s="16"/>
      <c r="C114" s="40"/>
      <c r="D114" s="17"/>
      <c r="E114" s="7"/>
      <c r="F114" s="40"/>
      <c r="G114" s="332" t="s">
        <v>32</v>
      </c>
      <c r="H114" s="332"/>
      <c r="I114" s="40" t="str">
        <f>IF(J114&gt;0,"SALDO",IF(J114&lt;0,"PIUTANG",IF(J114=0,"LUNAS")))</f>
        <v>PIUTANG</v>
      </c>
      <c r="J114" s="13">
        <f>J113-J112</f>
        <v>-1961813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13:H113"/>
    <mergeCell ref="G114:H114"/>
    <mergeCell ref="G108:H108"/>
    <mergeCell ref="G109:H109"/>
    <mergeCell ref="G110:H110"/>
    <mergeCell ref="G111:H111"/>
    <mergeCell ref="G112:H112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492"/>
  <sheetViews>
    <sheetView workbookViewId="0">
      <pane ySplit="7" topLeftCell="A462" activePane="bottomLeft" state="frozen"/>
      <selection pane="bottomLeft" activeCell="G473" sqref="G473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SUM(D466:D471)</f>
        <v>8181865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J492*-1</f>
        <v>5982902</v>
      </c>
      <c r="J2" s="218"/>
      <c r="L2" s="219">
        <f>SUM(G466:G471)</f>
        <v>253838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7928027</v>
      </c>
      <c r="M3" s="219">
        <f>M1-M2</f>
        <v>0</v>
      </c>
      <c r="N3" s="219">
        <f>L3+M3</f>
        <v>7928027</v>
      </c>
    </row>
    <row r="4" spans="1:18" x14ac:dyDescent="0.25">
      <c r="L4" s="234"/>
    </row>
    <row r="5" spans="1:18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</row>
    <row r="6" spans="1:18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37" t="s">
        <v>4</v>
      </c>
      <c r="I6" s="339" t="s">
        <v>5</v>
      </c>
      <c r="J6" s="341" t="s">
        <v>6</v>
      </c>
    </row>
    <row r="7" spans="1:18" x14ac:dyDescent="0.25">
      <c r="A7" s="328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8"/>
      <c r="I7" s="340"/>
      <c r="J7" s="342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5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5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5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5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5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5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5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5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5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5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5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5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5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5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5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5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5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5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5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5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5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5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5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5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5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5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5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5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5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5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5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5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5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5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5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5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5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5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5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5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5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5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5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5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5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5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5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5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5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5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5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5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5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5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5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5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5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5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5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5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5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5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5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5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5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5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5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5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5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5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5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5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5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5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5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5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5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5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2">
        <v>43214</v>
      </c>
      <c r="B436" s="243">
        <v>180161313</v>
      </c>
      <c r="C436" s="248">
        <v>21</v>
      </c>
      <c r="D436" s="247">
        <v>2252425</v>
      </c>
      <c r="E436" s="245">
        <v>180042284</v>
      </c>
      <c r="F436" s="248">
        <v>14</v>
      </c>
      <c r="G436" s="247">
        <v>1718150</v>
      </c>
      <c r="H436" s="246"/>
      <c r="I436" s="246"/>
      <c r="J436" s="247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2">
        <v>43214</v>
      </c>
      <c r="B437" s="243">
        <v>180161362</v>
      </c>
      <c r="C437" s="248">
        <v>17</v>
      </c>
      <c r="D437" s="247">
        <v>1922025</v>
      </c>
      <c r="E437" s="245"/>
      <c r="F437" s="248"/>
      <c r="G437" s="247"/>
      <c r="H437" s="246"/>
      <c r="I437" s="246"/>
      <c r="J437" s="247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2">
        <v>43214</v>
      </c>
      <c r="B438" s="243">
        <v>180161366</v>
      </c>
      <c r="C438" s="248">
        <v>8</v>
      </c>
      <c r="D438" s="247">
        <v>868875</v>
      </c>
      <c r="E438" s="245"/>
      <c r="F438" s="248"/>
      <c r="G438" s="247"/>
      <c r="H438" s="246"/>
      <c r="I438" s="246"/>
      <c r="J438" s="247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2">
        <v>43214</v>
      </c>
      <c r="B439" s="243">
        <v>180161392</v>
      </c>
      <c r="C439" s="248">
        <v>2</v>
      </c>
      <c r="D439" s="247">
        <v>119438</v>
      </c>
      <c r="E439" s="245"/>
      <c r="F439" s="248"/>
      <c r="G439" s="247"/>
      <c r="H439" s="246"/>
      <c r="I439" s="246">
        <v>3444613</v>
      </c>
      <c r="J439" s="247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2">
        <v>43215</v>
      </c>
      <c r="B440" s="243">
        <v>180161408</v>
      </c>
      <c r="C440" s="248">
        <v>29</v>
      </c>
      <c r="D440" s="247">
        <v>2668663</v>
      </c>
      <c r="E440" s="245">
        <v>180042302</v>
      </c>
      <c r="F440" s="248">
        <v>3</v>
      </c>
      <c r="G440" s="247">
        <v>318413</v>
      </c>
      <c r="H440" s="246"/>
      <c r="I440" s="246"/>
      <c r="J440" s="247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2">
        <v>43215</v>
      </c>
      <c r="B441" s="243">
        <v>180161432</v>
      </c>
      <c r="C441" s="248">
        <v>10</v>
      </c>
      <c r="D441" s="247">
        <v>1246875</v>
      </c>
      <c r="E441" s="245"/>
      <c r="F441" s="248"/>
      <c r="G441" s="247"/>
      <c r="H441" s="246"/>
      <c r="I441" s="246"/>
      <c r="J441" s="247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2">
        <v>43215</v>
      </c>
      <c r="B442" s="243">
        <v>180161472</v>
      </c>
      <c r="C442" s="248">
        <v>17</v>
      </c>
      <c r="D442" s="247">
        <v>1585850</v>
      </c>
      <c r="E442" s="245"/>
      <c r="F442" s="248"/>
      <c r="G442" s="247"/>
      <c r="H442" s="246"/>
      <c r="I442" s="246"/>
      <c r="J442" s="247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2">
        <v>43215</v>
      </c>
      <c r="B443" s="243">
        <v>180161485</v>
      </c>
      <c r="C443" s="248">
        <v>3</v>
      </c>
      <c r="D443" s="247">
        <v>302488</v>
      </c>
      <c r="E443" s="245"/>
      <c r="F443" s="248"/>
      <c r="G443" s="247"/>
      <c r="H443" s="246"/>
      <c r="I443" s="246"/>
      <c r="J443" s="247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2">
        <v>43215</v>
      </c>
      <c r="B444" s="243">
        <v>180161499</v>
      </c>
      <c r="C444" s="248">
        <v>2</v>
      </c>
      <c r="D444" s="247">
        <v>261188</v>
      </c>
      <c r="E444" s="245"/>
      <c r="F444" s="248"/>
      <c r="G444" s="247"/>
      <c r="H444" s="246"/>
      <c r="I444" s="246">
        <v>5746651</v>
      </c>
      <c r="J444" s="247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2">
        <v>43216</v>
      </c>
      <c r="B445" s="243">
        <v>180161529</v>
      </c>
      <c r="C445" s="248">
        <v>39</v>
      </c>
      <c r="D445" s="247">
        <v>4243400</v>
      </c>
      <c r="E445" s="245">
        <v>180042333</v>
      </c>
      <c r="F445" s="248">
        <v>4</v>
      </c>
      <c r="G445" s="247">
        <v>408188</v>
      </c>
      <c r="H445" s="246"/>
      <c r="I445" s="246"/>
      <c r="J445" s="247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2">
        <v>43216</v>
      </c>
      <c r="B446" s="243">
        <v>180161544</v>
      </c>
      <c r="C446" s="248">
        <v>7</v>
      </c>
      <c r="D446" s="247">
        <v>817950</v>
      </c>
      <c r="E446" s="245">
        <v>180042346</v>
      </c>
      <c r="F446" s="248">
        <v>6</v>
      </c>
      <c r="G446" s="247">
        <v>635600</v>
      </c>
      <c r="H446" s="246"/>
      <c r="I446" s="246"/>
      <c r="J446" s="247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2">
        <v>43216</v>
      </c>
      <c r="B447" s="243">
        <v>180161576</v>
      </c>
      <c r="C447" s="248">
        <v>24</v>
      </c>
      <c r="D447" s="247">
        <v>2678200</v>
      </c>
      <c r="E447" s="245"/>
      <c r="F447" s="248"/>
      <c r="G447" s="247"/>
      <c r="H447" s="246"/>
      <c r="I447" s="246"/>
      <c r="J447" s="247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2">
        <v>43216</v>
      </c>
      <c r="B448" s="243">
        <v>180161595</v>
      </c>
      <c r="C448" s="248">
        <v>9</v>
      </c>
      <c r="D448" s="247">
        <v>994000</v>
      </c>
      <c r="E448" s="245"/>
      <c r="F448" s="248"/>
      <c r="G448" s="247"/>
      <c r="H448" s="246"/>
      <c r="I448" s="246"/>
      <c r="J448" s="247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2">
        <v>43216</v>
      </c>
      <c r="B449" s="243">
        <v>180161620</v>
      </c>
      <c r="C449" s="248">
        <v>5</v>
      </c>
      <c r="D449" s="247">
        <v>514938</v>
      </c>
      <c r="E449" s="245"/>
      <c r="F449" s="248"/>
      <c r="G449" s="247"/>
      <c r="H449" s="246"/>
      <c r="I449" s="246">
        <v>8204700</v>
      </c>
      <c r="J449" s="247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2">
        <v>43217</v>
      </c>
      <c r="B450" s="243">
        <v>180161638</v>
      </c>
      <c r="C450" s="248">
        <v>22</v>
      </c>
      <c r="D450" s="247">
        <v>2408875</v>
      </c>
      <c r="E450" s="245">
        <v>180042360</v>
      </c>
      <c r="F450" s="248">
        <v>7</v>
      </c>
      <c r="G450" s="247">
        <v>861263</v>
      </c>
      <c r="H450" s="246"/>
      <c r="I450" s="246"/>
      <c r="J450" s="247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2">
        <v>43217</v>
      </c>
      <c r="B451" s="243">
        <v>180161674</v>
      </c>
      <c r="C451" s="248">
        <v>31</v>
      </c>
      <c r="D451" s="247">
        <v>3250975</v>
      </c>
      <c r="E451" s="245"/>
      <c r="F451" s="248"/>
      <c r="G451" s="247"/>
      <c r="H451" s="246"/>
      <c r="I451" s="246"/>
      <c r="J451" s="247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2">
        <v>43217</v>
      </c>
      <c r="B452" s="243">
        <v>180161697</v>
      </c>
      <c r="C452" s="248">
        <v>6</v>
      </c>
      <c r="D452" s="247">
        <v>702713</v>
      </c>
      <c r="E452" s="245"/>
      <c r="F452" s="248"/>
      <c r="G452" s="247"/>
      <c r="H452" s="246"/>
      <c r="I452" s="246"/>
      <c r="J452" s="247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2">
        <v>43217</v>
      </c>
      <c r="B453" s="243">
        <v>180161713</v>
      </c>
      <c r="C453" s="248">
        <v>5</v>
      </c>
      <c r="D453" s="247">
        <v>494550</v>
      </c>
      <c r="E453" s="245"/>
      <c r="F453" s="248"/>
      <c r="G453" s="247"/>
      <c r="H453" s="246"/>
      <c r="I453" s="246">
        <v>5995850</v>
      </c>
      <c r="J453" s="247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2">
        <v>43218</v>
      </c>
      <c r="B454" s="243">
        <v>180161751</v>
      </c>
      <c r="C454" s="248">
        <v>39</v>
      </c>
      <c r="D454" s="247">
        <v>4276825</v>
      </c>
      <c r="E454" s="245"/>
      <c r="F454" s="248"/>
      <c r="G454" s="247"/>
      <c r="H454" s="246"/>
      <c r="I454" s="246"/>
      <c r="J454" s="247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2">
        <v>43218</v>
      </c>
      <c r="B455" s="243">
        <v>180161784</v>
      </c>
      <c r="C455" s="248">
        <v>28</v>
      </c>
      <c r="D455" s="247">
        <v>3043600</v>
      </c>
      <c r="E455" s="245"/>
      <c r="F455" s="248"/>
      <c r="G455" s="247"/>
      <c r="H455" s="246"/>
      <c r="I455" s="246"/>
      <c r="J455" s="247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2">
        <v>43218</v>
      </c>
      <c r="B456" s="243">
        <v>180161814</v>
      </c>
      <c r="C456" s="248">
        <v>11</v>
      </c>
      <c r="D456" s="247">
        <v>1307688</v>
      </c>
      <c r="E456" s="245"/>
      <c r="F456" s="248"/>
      <c r="G456" s="247"/>
      <c r="H456" s="246"/>
      <c r="I456" s="246">
        <v>8628113</v>
      </c>
      <c r="J456" s="247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2">
        <v>43220</v>
      </c>
      <c r="B457" s="243">
        <v>180161980</v>
      </c>
      <c r="C457" s="248">
        <v>45</v>
      </c>
      <c r="D457" s="247">
        <v>4642313</v>
      </c>
      <c r="E457" s="245"/>
      <c r="F457" s="248"/>
      <c r="G457" s="247"/>
      <c r="H457" s="246"/>
      <c r="I457" s="246"/>
      <c r="J457" s="247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2">
        <v>43220</v>
      </c>
      <c r="B458" s="243">
        <v>180161990</v>
      </c>
      <c r="C458" s="248">
        <v>26</v>
      </c>
      <c r="D458" s="247">
        <v>2585450</v>
      </c>
      <c r="E458" s="245"/>
      <c r="F458" s="248"/>
      <c r="G458" s="247"/>
      <c r="H458" s="246"/>
      <c r="I458" s="246"/>
      <c r="J458" s="247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2">
        <v>43220</v>
      </c>
      <c r="B459" s="243">
        <v>180162041</v>
      </c>
      <c r="C459" s="248">
        <v>24</v>
      </c>
      <c r="D459" s="247">
        <v>2587288</v>
      </c>
      <c r="E459" s="245"/>
      <c r="F459" s="248"/>
      <c r="G459" s="247"/>
      <c r="H459" s="246"/>
      <c r="I459" s="246"/>
      <c r="J459" s="247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2">
        <v>43220</v>
      </c>
      <c r="B460" s="243">
        <v>180162058</v>
      </c>
      <c r="C460" s="248">
        <v>1</v>
      </c>
      <c r="D460" s="247">
        <v>112875</v>
      </c>
      <c r="E460" s="245"/>
      <c r="F460" s="248"/>
      <c r="G460" s="247"/>
      <c r="H460" s="246"/>
      <c r="I460" s="246">
        <v>9927926</v>
      </c>
      <c r="J460" s="247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2">
        <v>43221</v>
      </c>
      <c r="B461" s="243">
        <v>180162101</v>
      </c>
      <c r="C461" s="248">
        <v>29</v>
      </c>
      <c r="D461" s="247">
        <v>3144925</v>
      </c>
      <c r="E461" s="245">
        <v>180042465</v>
      </c>
      <c r="F461" s="248">
        <v>16</v>
      </c>
      <c r="G461" s="247">
        <v>1668450</v>
      </c>
      <c r="H461" s="246"/>
      <c r="I461" s="246"/>
      <c r="J461" s="247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2">
        <v>43221</v>
      </c>
      <c r="B462" s="243">
        <v>180162126</v>
      </c>
      <c r="C462" s="248">
        <v>7</v>
      </c>
      <c r="D462" s="247">
        <v>725900</v>
      </c>
      <c r="E462" s="245">
        <v>180042483</v>
      </c>
      <c r="F462" s="248">
        <v>3</v>
      </c>
      <c r="G462" s="247">
        <v>351750</v>
      </c>
      <c r="H462" s="246"/>
      <c r="I462" s="246"/>
      <c r="J462" s="247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2">
        <v>43221</v>
      </c>
      <c r="B463" s="243">
        <v>180162149</v>
      </c>
      <c r="C463" s="248">
        <v>17</v>
      </c>
      <c r="D463" s="247">
        <v>1848175</v>
      </c>
      <c r="E463" s="245"/>
      <c r="F463" s="248"/>
      <c r="G463" s="247"/>
      <c r="H463" s="246"/>
      <c r="I463" s="246"/>
      <c r="J463" s="247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2">
        <v>43221</v>
      </c>
      <c r="B464" s="243">
        <v>180162174</v>
      </c>
      <c r="C464" s="248">
        <v>8</v>
      </c>
      <c r="D464" s="247">
        <v>916300</v>
      </c>
      <c r="E464" s="245"/>
      <c r="F464" s="248"/>
      <c r="G464" s="247"/>
      <c r="H464" s="246"/>
      <c r="I464" s="246"/>
      <c r="J464" s="247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2">
        <v>43221</v>
      </c>
      <c r="B465" s="243">
        <v>180162182</v>
      </c>
      <c r="C465" s="248">
        <v>3</v>
      </c>
      <c r="D465" s="247">
        <v>388063</v>
      </c>
      <c r="E465" s="245"/>
      <c r="F465" s="248"/>
      <c r="G465" s="247"/>
      <c r="H465" s="246"/>
      <c r="I465" s="246">
        <v>5003163</v>
      </c>
      <c r="J465" s="247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2">
        <v>43222</v>
      </c>
      <c r="B466" s="243">
        <v>180162205</v>
      </c>
      <c r="C466" s="248">
        <v>21</v>
      </c>
      <c r="D466" s="247">
        <v>2357688</v>
      </c>
      <c r="E466" s="245">
        <v>180042493</v>
      </c>
      <c r="F466" s="248">
        <v>3</v>
      </c>
      <c r="G466" s="247">
        <v>253838</v>
      </c>
      <c r="H466" s="246"/>
      <c r="I466" s="246"/>
      <c r="J466" s="247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2">
        <v>43222</v>
      </c>
      <c r="B467" s="243">
        <v>180162219</v>
      </c>
      <c r="C467" s="248">
        <v>8</v>
      </c>
      <c r="D467" s="247">
        <v>831775</v>
      </c>
      <c r="E467" s="245"/>
      <c r="F467" s="248"/>
      <c r="G467" s="247"/>
      <c r="H467" s="246"/>
      <c r="I467" s="246"/>
      <c r="J467" s="247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2">
        <v>43222</v>
      </c>
      <c r="B468" s="243">
        <v>180162230</v>
      </c>
      <c r="C468" s="248">
        <v>13</v>
      </c>
      <c r="D468" s="247">
        <v>1652263</v>
      </c>
      <c r="E468" s="245"/>
      <c r="F468" s="248"/>
      <c r="G468" s="247"/>
      <c r="H468" s="246"/>
      <c r="I468" s="246"/>
      <c r="J468" s="247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2">
        <v>43222</v>
      </c>
      <c r="B469" s="243">
        <v>180162242</v>
      </c>
      <c r="C469" s="248">
        <v>11</v>
      </c>
      <c r="D469" s="247">
        <v>1222463</v>
      </c>
      <c r="E469" s="245"/>
      <c r="F469" s="248"/>
      <c r="G469" s="247"/>
      <c r="H469" s="246"/>
      <c r="I469" s="246"/>
      <c r="J469" s="247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2">
        <v>43222</v>
      </c>
      <c r="B470" s="243">
        <v>180162291</v>
      </c>
      <c r="C470" s="248">
        <v>13</v>
      </c>
      <c r="D470" s="247">
        <v>1238038</v>
      </c>
      <c r="E470" s="245"/>
      <c r="F470" s="248"/>
      <c r="G470" s="247"/>
      <c r="H470" s="246"/>
      <c r="I470" s="246"/>
      <c r="J470" s="247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2">
        <v>43222</v>
      </c>
      <c r="B471" s="243">
        <v>180162037</v>
      </c>
      <c r="C471" s="248">
        <v>8</v>
      </c>
      <c r="D471" s="247">
        <v>879638</v>
      </c>
      <c r="E471" s="245"/>
      <c r="F471" s="248"/>
      <c r="G471" s="247"/>
      <c r="H471" s="246"/>
      <c r="I471" s="246">
        <v>7928027</v>
      </c>
      <c r="J471" s="247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98">
        <v>43223</v>
      </c>
      <c r="B472" s="99">
        <v>180162326</v>
      </c>
      <c r="C472" s="100">
        <v>30</v>
      </c>
      <c r="D472" s="34">
        <v>3049725</v>
      </c>
      <c r="E472" s="101">
        <v>180042514</v>
      </c>
      <c r="F472" s="100">
        <v>4</v>
      </c>
      <c r="G472" s="34">
        <v>440125</v>
      </c>
      <c r="H472" s="102"/>
      <c r="I472" s="102"/>
      <c r="J472" s="34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98">
        <v>43223</v>
      </c>
      <c r="B473" s="99">
        <v>180162334</v>
      </c>
      <c r="C473" s="100">
        <v>9</v>
      </c>
      <c r="D473" s="34">
        <v>1113438</v>
      </c>
      <c r="E473" s="101"/>
      <c r="F473" s="100"/>
      <c r="G473" s="34"/>
      <c r="H473" s="102"/>
      <c r="I473" s="102"/>
      <c r="J473" s="34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98">
        <v>43223</v>
      </c>
      <c r="B474" s="99">
        <v>180162344</v>
      </c>
      <c r="C474" s="100">
        <v>6</v>
      </c>
      <c r="D474" s="34">
        <v>486588</v>
      </c>
      <c r="E474" s="101"/>
      <c r="F474" s="100"/>
      <c r="G474" s="34"/>
      <c r="H474" s="102"/>
      <c r="I474" s="102"/>
      <c r="J474" s="34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98">
        <v>43223</v>
      </c>
      <c r="B475" s="99">
        <v>180162391</v>
      </c>
      <c r="C475" s="100">
        <v>11</v>
      </c>
      <c r="D475" s="34">
        <v>1113613</v>
      </c>
      <c r="E475" s="101"/>
      <c r="F475" s="100"/>
      <c r="G475" s="34"/>
      <c r="H475" s="102"/>
      <c r="I475" s="102"/>
      <c r="J475" s="34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98">
        <v>43223</v>
      </c>
      <c r="B476" s="99">
        <v>180162402</v>
      </c>
      <c r="C476" s="100">
        <v>2</v>
      </c>
      <c r="D476" s="34">
        <v>227325</v>
      </c>
      <c r="E476" s="101"/>
      <c r="F476" s="100"/>
      <c r="G476" s="34"/>
      <c r="H476" s="102"/>
      <c r="I476" s="102"/>
      <c r="J476" s="34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98">
        <v>43223</v>
      </c>
      <c r="B477" s="99">
        <v>180162431</v>
      </c>
      <c r="C477" s="100">
        <v>4</v>
      </c>
      <c r="D477" s="34">
        <v>432338</v>
      </c>
      <c r="E477" s="101"/>
      <c r="F477" s="100"/>
      <c r="G477" s="34"/>
      <c r="H477" s="102"/>
      <c r="I477" s="102"/>
      <c r="J477" s="34"/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98"/>
      <c r="B478" s="99"/>
      <c r="C478" s="100"/>
      <c r="D478" s="34"/>
      <c r="E478" s="101"/>
      <c r="F478" s="100"/>
      <c r="G478" s="34"/>
      <c r="H478" s="102"/>
      <c r="I478" s="102"/>
      <c r="J478" s="34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98"/>
      <c r="B479" s="99"/>
      <c r="C479" s="100"/>
      <c r="D479" s="34"/>
      <c r="E479" s="101"/>
      <c r="F479" s="100"/>
      <c r="G479" s="34"/>
      <c r="H479" s="102"/>
      <c r="I479" s="102"/>
      <c r="J479" s="34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98"/>
      <c r="B480" s="99"/>
      <c r="C480" s="100"/>
      <c r="D480" s="34"/>
      <c r="E480" s="101"/>
      <c r="F480" s="100"/>
      <c r="G480" s="34"/>
      <c r="H480" s="102"/>
      <c r="I480" s="102"/>
      <c r="J480" s="34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98"/>
      <c r="B481" s="99"/>
      <c r="C481" s="100"/>
      <c r="D481" s="34"/>
      <c r="E481" s="101"/>
      <c r="F481" s="100"/>
      <c r="G481" s="34"/>
      <c r="H481" s="102"/>
      <c r="I481" s="102"/>
      <c r="J481" s="34"/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98"/>
      <c r="B482" s="99"/>
      <c r="C482" s="100"/>
      <c r="D482" s="34"/>
      <c r="E482" s="101"/>
      <c r="F482" s="100"/>
      <c r="G482" s="34"/>
      <c r="H482" s="102"/>
      <c r="I482" s="102"/>
      <c r="J482" s="34"/>
      <c r="K482" s="138"/>
      <c r="L482" s="138"/>
      <c r="M482" s="138"/>
      <c r="N482" s="138"/>
      <c r="O482" s="138"/>
      <c r="P482" s="138"/>
      <c r="Q482" s="138"/>
      <c r="R482" s="138"/>
    </row>
    <row r="483" spans="1:18" x14ac:dyDescent="0.25">
      <c r="A483" s="236"/>
      <c r="B483" s="235"/>
      <c r="C483" s="241"/>
      <c r="D483" s="237"/>
      <c r="E483" s="238"/>
      <c r="F483" s="241"/>
      <c r="G483" s="237"/>
      <c r="H483" s="240"/>
      <c r="I483" s="240"/>
      <c r="J483" s="237"/>
    </row>
    <row r="484" spans="1:18" s="218" customFormat="1" x14ac:dyDescent="0.25">
      <c r="A484" s="227"/>
      <c r="B484" s="224" t="s">
        <v>11</v>
      </c>
      <c r="C484" s="233">
        <f>SUM(C8:C483)</f>
        <v>5265</v>
      </c>
      <c r="D484" s="225">
        <f>SUM(D8:D483)</f>
        <v>576788831</v>
      </c>
      <c r="E484" s="224" t="s">
        <v>11</v>
      </c>
      <c r="F484" s="233">
        <f>SUM(F8:F483)</f>
        <v>471</v>
      </c>
      <c r="G484" s="225">
        <f>SUM(G8:G483)</f>
        <v>52322568</v>
      </c>
      <c r="H484" s="233">
        <f>SUM(H8:H483)</f>
        <v>0</v>
      </c>
      <c r="I484" s="233">
        <f>SUM(I8:I483)</f>
        <v>518483361</v>
      </c>
      <c r="J484" s="225"/>
      <c r="K484" s="220"/>
      <c r="L484" s="220"/>
      <c r="M484" s="220"/>
      <c r="N484" s="220"/>
      <c r="O484" s="220"/>
      <c r="P484" s="220"/>
      <c r="Q484" s="220"/>
      <c r="R484" s="220"/>
    </row>
    <row r="485" spans="1:18" s="218" customFormat="1" x14ac:dyDescent="0.25">
      <c r="A485" s="227"/>
      <c r="B485" s="224"/>
      <c r="C485" s="233"/>
      <c r="D485" s="225"/>
      <c r="E485" s="224"/>
      <c r="F485" s="233"/>
      <c r="G485" s="225"/>
      <c r="H485" s="233"/>
      <c r="I485" s="233"/>
      <c r="J485" s="225"/>
      <c r="K485" s="220"/>
      <c r="M485" s="220"/>
      <c r="N485" s="220"/>
      <c r="O485" s="220"/>
      <c r="P485" s="220"/>
      <c r="Q485" s="220"/>
      <c r="R485" s="220"/>
    </row>
    <row r="486" spans="1:18" x14ac:dyDescent="0.25">
      <c r="A486" s="226"/>
      <c r="B486" s="227"/>
      <c r="C486" s="241"/>
      <c r="D486" s="237"/>
      <c r="E486" s="224"/>
      <c r="F486" s="241"/>
      <c r="G486" s="335" t="s">
        <v>12</v>
      </c>
      <c r="H486" s="336"/>
      <c r="I486" s="237"/>
      <c r="J486" s="228">
        <f>SUM(D8:D483)</f>
        <v>576788831</v>
      </c>
      <c r="P486" s="220"/>
      <c r="Q486" s="220"/>
      <c r="R486" s="234"/>
    </row>
    <row r="487" spans="1:18" x14ac:dyDescent="0.25">
      <c r="A487" s="236"/>
      <c r="B487" s="235"/>
      <c r="C487" s="241"/>
      <c r="D487" s="237"/>
      <c r="E487" s="238"/>
      <c r="F487" s="241"/>
      <c r="G487" s="335" t="s">
        <v>13</v>
      </c>
      <c r="H487" s="336"/>
      <c r="I487" s="238"/>
      <c r="J487" s="228">
        <f>SUM(G8:G483)</f>
        <v>52322568</v>
      </c>
      <c r="R487" s="234"/>
    </row>
    <row r="488" spans="1:18" x14ac:dyDescent="0.25">
      <c r="A488" s="229"/>
      <c r="B488" s="238"/>
      <c r="C488" s="241"/>
      <c r="D488" s="237"/>
      <c r="E488" s="238"/>
      <c r="F488" s="241"/>
      <c r="G488" s="335" t="s">
        <v>14</v>
      </c>
      <c r="H488" s="336"/>
      <c r="I488" s="230"/>
      <c r="J488" s="230">
        <f>J486-J487</f>
        <v>524466263</v>
      </c>
      <c r="L488" s="220"/>
      <c r="R488" s="234"/>
    </row>
    <row r="489" spans="1:18" x14ac:dyDescent="0.25">
      <c r="A489" s="236"/>
      <c r="B489" s="231"/>
      <c r="C489" s="241"/>
      <c r="D489" s="232"/>
      <c r="E489" s="238"/>
      <c r="F489" s="241"/>
      <c r="G489" s="335" t="s">
        <v>15</v>
      </c>
      <c r="H489" s="336"/>
      <c r="I489" s="238"/>
      <c r="J489" s="228">
        <f>SUM(H8:H483)</f>
        <v>0</v>
      </c>
      <c r="R489" s="234"/>
    </row>
    <row r="490" spans="1:18" x14ac:dyDescent="0.25">
      <c r="A490" s="236"/>
      <c r="B490" s="231"/>
      <c r="C490" s="241"/>
      <c r="D490" s="232"/>
      <c r="E490" s="238"/>
      <c r="F490" s="241"/>
      <c r="G490" s="335" t="s">
        <v>16</v>
      </c>
      <c r="H490" s="336"/>
      <c r="I490" s="238"/>
      <c r="J490" s="228">
        <f>J488+J489</f>
        <v>524466263</v>
      </c>
      <c r="R490" s="234"/>
    </row>
    <row r="491" spans="1:18" x14ac:dyDescent="0.25">
      <c r="A491" s="236"/>
      <c r="B491" s="231"/>
      <c r="C491" s="241"/>
      <c r="D491" s="232"/>
      <c r="E491" s="238"/>
      <c r="F491" s="241"/>
      <c r="G491" s="335" t="s">
        <v>5</v>
      </c>
      <c r="H491" s="336"/>
      <c r="I491" s="238"/>
      <c r="J491" s="228">
        <f>SUM(I8:I483)</f>
        <v>518483361</v>
      </c>
      <c r="R491" s="234"/>
    </row>
    <row r="492" spans="1:18" x14ac:dyDescent="0.25">
      <c r="A492" s="236"/>
      <c r="B492" s="231"/>
      <c r="C492" s="241"/>
      <c r="D492" s="232"/>
      <c r="E492" s="238"/>
      <c r="F492" s="241"/>
      <c r="G492" s="335" t="s">
        <v>32</v>
      </c>
      <c r="H492" s="336"/>
      <c r="I492" s="235" t="str">
        <f>IF(J492&gt;0,"SALDO",IF(J492&lt;0,"PIUTANG",IF(J492=0,"LUNAS")))</f>
        <v>PIUTANG</v>
      </c>
      <c r="J492" s="228">
        <f>J491-J490</f>
        <v>-5982902</v>
      </c>
      <c r="R492" s="234"/>
    </row>
  </sheetData>
  <mergeCells count="13">
    <mergeCell ref="A5:J5"/>
    <mergeCell ref="A6:A7"/>
    <mergeCell ref="B6:G6"/>
    <mergeCell ref="H6:H7"/>
    <mergeCell ref="I6:I7"/>
    <mergeCell ref="J6:J7"/>
    <mergeCell ref="G492:H492"/>
    <mergeCell ref="G486:H486"/>
    <mergeCell ref="G487:H487"/>
    <mergeCell ref="G488:H488"/>
    <mergeCell ref="G489:H489"/>
    <mergeCell ref="G490:H490"/>
    <mergeCell ref="G491:H491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392"/>
  <sheetViews>
    <sheetView workbookViewId="0">
      <pane ySplit="6" topLeftCell="A369" activePane="bottomLeft" state="frozen"/>
      <selection pane="bottomLeft" activeCell="G376" sqref="G376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6" t="s">
        <v>22</v>
      </c>
      <c r="G1" s="326"/>
      <c r="H1" s="326"/>
      <c r="I1" s="220" t="s">
        <v>27</v>
      </c>
      <c r="J1" s="218"/>
      <c r="L1" s="219">
        <f>SUM(D359:D363)</f>
        <v>1602652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J391*-1</f>
        <v>961188</v>
      </c>
      <c r="J2" s="218"/>
      <c r="L2" s="219">
        <f>SUM(G359:G363)</f>
        <v>706650</v>
      </c>
    </row>
    <row r="3" spans="1:16" x14ac:dyDescent="0.25">
      <c r="L3" s="219">
        <f>L1-L2</f>
        <v>896002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7" t="s">
        <v>4</v>
      </c>
      <c r="I5" s="351" t="s">
        <v>5</v>
      </c>
      <c r="J5" s="341" t="s">
        <v>6</v>
      </c>
    </row>
    <row r="6" spans="1:16" x14ac:dyDescent="0.25">
      <c r="A6" s="347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38"/>
      <c r="I6" s="352"/>
      <c r="J6" s="342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42">
        <v>43214</v>
      </c>
      <c r="B344" s="243">
        <v>180161301</v>
      </c>
      <c r="C344" s="248">
        <v>1</v>
      </c>
      <c r="D344" s="247">
        <v>127050</v>
      </c>
      <c r="E344" s="245">
        <v>180042263</v>
      </c>
      <c r="F344" s="248">
        <v>11</v>
      </c>
      <c r="G344" s="247">
        <v>1246963</v>
      </c>
      <c r="H344" s="245"/>
      <c r="I344" s="246"/>
      <c r="J344" s="247"/>
      <c r="K344" s="234"/>
      <c r="L344" s="234"/>
      <c r="M344" s="234"/>
      <c r="N344" s="234"/>
      <c r="O344" s="234"/>
      <c r="P344" s="234"/>
    </row>
    <row r="345" spans="1:16" x14ac:dyDescent="0.25">
      <c r="A345" s="242">
        <v>43214</v>
      </c>
      <c r="B345" s="243">
        <v>180161322</v>
      </c>
      <c r="C345" s="248">
        <v>12</v>
      </c>
      <c r="D345" s="247">
        <v>1197438</v>
      </c>
      <c r="E345" s="245"/>
      <c r="F345" s="248"/>
      <c r="G345" s="247"/>
      <c r="H345" s="245"/>
      <c r="I345" s="246"/>
      <c r="J345" s="247"/>
      <c r="K345" s="234"/>
      <c r="L345" s="234"/>
      <c r="M345" s="234"/>
      <c r="N345" s="234"/>
      <c r="O345" s="234"/>
      <c r="P345" s="234"/>
    </row>
    <row r="346" spans="1:16" x14ac:dyDescent="0.25">
      <c r="A346" s="242">
        <v>43214</v>
      </c>
      <c r="B346" s="243">
        <v>180161339</v>
      </c>
      <c r="C346" s="248">
        <v>1</v>
      </c>
      <c r="D346" s="247">
        <v>110075</v>
      </c>
      <c r="E346" s="245"/>
      <c r="F346" s="248"/>
      <c r="G346" s="247"/>
      <c r="H346" s="245"/>
      <c r="I346" s="246"/>
      <c r="J346" s="247"/>
      <c r="K346" s="234"/>
      <c r="L346" s="234"/>
      <c r="M346" s="234"/>
      <c r="N346" s="234"/>
      <c r="O346" s="234"/>
      <c r="P346" s="234"/>
    </row>
    <row r="347" spans="1:16" x14ac:dyDescent="0.25">
      <c r="A347" s="242">
        <v>43214</v>
      </c>
      <c r="B347" s="243">
        <v>180161370</v>
      </c>
      <c r="C347" s="248">
        <v>4</v>
      </c>
      <c r="D347" s="247">
        <v>448700</v>
      </c>
      <c r="E347" s="245"/>
      <c r="F347" s="248"/>
      <c r="G347" s="247"/>
      <c r="H347" s="245"/>
      <c r="I347" s="246"/>
      <c r="J347" s="247"/>
      <c r="K347" s="234"/>
      <c r="L347" s="234"/>
      <c r="M347" s="234"/>
      <c r="N347" s="234"/>
      <c r="O347" s="234"/>
      <c r="P347" s="234"/>
    </row>
    <row r="348" spans="1:16" x14ac:dyDescent="0.25">
      <c r="A348" s="242">
        <v>43214</v>
      </c>
      <c r="B348" s="243">
        <v>180161373</v>
      </c>
      <c r="C348" s="248">
        <v>1</v>
      </c>
      <c r="D348" s="247">
        <v>118650</v>
      </c>
      <c r="E348" s="245"/>
      <c r="F348" s="248"/>
      <c r="G348" s="247"/>
      <c r="H348" s="245"/>
      <c r="I348" s="246">
        <v>754950</v>
      </c>
      <c r="J348" s="247" t="s">
        <v>17</v>
      </c>
      <c r="K348" s="234"/>
      <c r="L348" s="234"/>
      <c r="M348" s="234"/>
      <c r="N348" s="234"/>
      <c r="O348" s="234"/>
      <c r="P348" s="234"/>
    </row>
    <row r="349" spans="1:16" x14ac:dyDescent="0.25">
      <c r="A349" s="242">
        <v>43215</v>
      </c>
      <c r="B349" s="243">
        <v>180161407</v>
      </c>
      <c r="C349" s="248">
        <v>1</v>
      </c>
      <c r="D349" s="247">
        <v>46463</v>
      </c>
      <c r="E349" s="245">
        <v>180042291</v>
      </c>
      <c r="F349" s="248">
        <v>9</v>
      </c>
      <c r="G349" s="247">
        <v>1189388</v>
      </c>
      <c r="H349" s="245"/>
      <c r="I349" s="246"/>
      <c r="J349" s="247"/>
      <c r="K349" s="234"/>
      <c r="L349" s="234"/>
      <c r="M349" s="234"/>
      <c r="N349" s="234"/>
      <c r="O349" s="234"/>
      <c r="P349" s="234"/>
    </row>
    <row r="350" spans="1:16" x14ac:dyDescent="0.25">
      <c r="A350" s="242">
        <v>43215</v>
      </c>
      <c r="B350" s="243">
        <v>180161428</v>
      </c>
      <c r="C350" s="248">
        <v>8</v>
      </c>
      <c r="D350" s="247">
        <v>742000</v>
      </c>
      <c r="E350" s="245"/>
      <c r="F350" s="248"/>
      <c r="G350" s="247"/>
      <c r="H350" s="245"/>
      <c r="I350" s="246"/>
      <c r="J350" s="247"/>
      <c r="K350" s="234"/>
      <c r="L350" s="234"/>
      <c r="M350" s="234"/>
      <c r="N350" s="234"/>
      <c r="O350" s="234"/>
      <c r="P350" s="234"/>
    </row>
    <row r="351" spans="1:16" x14ac:dyDescent="0.25">
      <c r="A351" s="242">
        <v>43215</v>
      </c>
      <c r="B351" s="243">
        <v>180161480</v>
      </c>
      <c r="C351" s="248">
        <v>4</v>
      </c>
      <c r="D351" s="247">
        <v>401538</v>
      </c>
      <c r="E351" s="245"/>
      <c r="F351" s="248"/>
      <c r="G351" s="247"/>
      <c r="H351" s="245"/>
      <c r="I351" s="246"/>
      <c r="J351" s="247"/>
      <c r="K351" s="234"/>
      <c r="L351" s="234"/>
      <c r="M351" s="234"/>
      <c r="N351" s="234"/>
      <c r="O351" s="234"/>
      <c r="P351" s="234"/>
    </row>
    <row r="352" spans="1:16" x14ac:dyDescent="0.25">
      <c r="A352" s="242">
        <v>43215</v>
      </c>
      <c r="B352" s="243">
        <v>180161492</v>
      </c>
      <c r="C352" s="248">
        <v>1</v>
      </c>
      <c r="D352" s="247">
        <v>144288</v>
      </c>
      <c r="E352" s="245"/>
      <c r="F352" s="248"/>
      <c r="G352" s="247"/>
      <c r="H352" s="245"/>
      <c r="I352" s="246">
        <v>144901</v>
      </c>
      <c r="J352" s="247" t="s">
        <v>17</v>
      </c>
      <c r="K352" s="234"/>
      <c r="L352" s="234"/>
      <c r="M352" s="234"/>
      <c r="N352" s="234"/>
      <c r="O352" s="234"/>
      <c r="P352" s="234"/>
    </row>
    <row r="353" spans="1:16" x14ac:dyDescent="0.25">
      <c r="A353" s="242">
        <v>43216</v>
      </c>
      <c r="B353" s="243">
        <v>180161515</v>
      </c>
      <c r="C353" s="248">
        <v>3</v>
      </c>
      <c r="D353" s="247">
        <v>345013</v>
      </c>
      <c r="E353" s="245">
        <v>180042321</v>
      </c>
      <c r="F353" s="248">
        <v>9</v>
      </c>
      <c r="G353" s="247">
        <v>943688</v>
      </c>
      <c r="H353" s="245"/>
      <c r="I353" s="246"/>
      <c r="J353" s="247"/>
      <c r="K353" s="234"/>
      <c r="L353" s="234"/>
      <c r="M353" s="234"/>
      <c r="N353" s="234"/>
      <c r="O353" s="234"/>
      <c r="P353" s="234"/>
    </row>
    <row r="354" spans="1:16" x14ac:dyDescent="0.25">
      <c r="A354" s="242">
        <v>43216</v>
      </c>
      <c r="B354" s="243">
        <v>180161548</v>
      </c>
      <c r="C354" s="248">
        <v>3</v>
      </c>
      <c r="D354" s="247">
        <v>310800</v>
      </c>
      <c r="E354" s="245"/>
      <c r="F354" s="248"/>
      <c r="G354" s="247"/>
      <c r="H354" s="245"/>
      <c r="I354" s="246"/>
      <c r="J354" s="247"/>
      <c r="K354" s="234"/>
      <c r="L354" s="234"/>
      <c r="M354" s="234"/>
      <c r="N354" s="234"/>
      <c r="O354" s="234"/>
      <c r="P354" s="234"/>
    </row>
    <row r="355" spans="1:16" x14ac:dyDescent="0.25">
      <c r="A355" s="242">
        <v>43216</v>
      </c>
      <c r="B355" s="243">
        <v>180161556</v>
      </c>
      <c r="C355" s="248">
        <v>1</v>
      </c>
      <c r="D355" s="247">
        <v>45763</v>
      </c>
      <c r="E355" s="245"/>
      <c r="F355" s="248"/>
      <c r="G355" s="247"/>
      <c r="H355" s="245"/>
      <c r="I355" s="246"/>
      <c r="J355" s="247"/>
      <c r="K355" s="234"/>
      <c r="L355" s="234"/>
      <c r="M355" s="234"/>
      <c r="N355" s="234"/>
      <c r="O355" s="234"/>
      <c r="P355" s="234"/>
    </row>
    <row r="356" spans="1:16" x14ac:dyDescent="0.25">
      <c r="A356" s="242">
        <v>43216</v>
      </c>
      <c r="B356" s="243">
        <v>180161600</v>
      </c>
      <c r="C356" s="248">
        <v>6</v>
      </c>
      <c r="D356" s="247">
        <v>617138</v>
      </c>
      <c r="E356" s="245"/>
      <c r="F356" s="248"/>
      <c r="G356" s="247"/>
      <c r="H356" s="245"/>
      <c r="I356" s="246"/>
      <c r="J356" s="247"/>
      <c r="K356" s="234"/>
      <c r="L356" s="234"/>
      <c r="M356" s="234"/>
      <c r="N356" s="234"/>
      <c r="O356" s="234"/>
      <c r="P356" s="234"/>
    </row>
    <row r="357" spans="1:16" x14ac:dyDescent="0.25">
      <c r="A357" s="242">
        <v>43216</v>
      </c>
      <c r="B357" s="243">
        <v>180161603</v>
      </c>
      <c r="C357" s="248">
        <v>1</v>
      </c>
      <c r="D357" s="247">
        <v>87063</v>
      </c>
      <c r="E357" s="245"/>
      <c r="F357" s="248"/>
      <c r="G357" s="247"/>
      <c r="H357" s="245"/>
      <c r="I357" s="246"/>
      <c r="J357" s="247"/>
      <c r="K357" s="234"/>
      <c r="L357" s="234"/>
      <c r="M357" s="234"/>
      <c r="N357" s="234"/>
      <c r="O357" s="234"/>
      <c r="P357" s="234"/>
    </row>
    <row r="358" spans="1:16" x14ac:dyDescent="0.25">
      <c r="A358" s="242">
        <v>43216</v>
      </c>
      <c r="B358" s="243">
        <v>180161613</v>
      </c>
      <c r="C358" s="248">
        <v>9</v>
      </c>
      <c r="D358" s="247">
        <v>920063</v>
      </c>
      <c r="E358" s="245"/>
      <c r="F358" s="248"/>
      <c r="G358" s="247"/>
      <c r="H358" s="245"/>
      <c r="I358" s="246">
        <v>1382152</v>
      </c>
      <c r="J358" s="247" t="s">
        <v>17</v>
      </c>
      <c r="K358" s="234"/>
      <c r="L358" s="234"/>
      <c r="M358" s="234"/>
      <c r="N358" s="234"/>
      <c r="O358" s="234"/>
      <c r="P358" s="234"/>
    </row>
    <row r="359" spans="1:16" x14ac:dyDescent="0.25">
      <c r="A359" s="242">
        <v>43217</v>
      </c>
      <c r="B359" s="243">
        <v>180161639</v>
      </c>
      <c r="C359" s="248">
        <v>1</v>
      </c>
      <c r="D359" s="247">
        <v>80500</v>
      </c>
      <c r="E359" s="245">
        <v>180042350</v>
      </c>
      <c r="F359" s="248">
        <v>6</v>
      </c>
      <c r="G359" s="247">
        <v>706650</v>
      </c>
      <c r="H359" s="245"/>
      <c r="I359" s="246"/>
      <c r="J359" s="247"/>
      <c r="K359" s="234"/>
      <c r="L359" s="234"/>
      <c r="M359" s="234"/>
      <c r="N359" s="234"/>
      <c r="O359" s="234"/>
      <c r="P359" s="234"/>
    </row>
    <row r="360" spans="1:16" x14ac:dyDescent="0.25">
      <c r="A360" s="242">
        <v>43217</v>
      </c>
      <c r="B360" s="243">
        <v>180161665</v>
      </c>
      <c r="C360" s="248">
        <v>10</v>
      </c>
      <c r="D360" s="247">
        <v>923213</v>
      </c>
      <c r="E360" s="245"/>
      <c r="F360" s="248"/>
      <c r="G360" s="247"/>
      <c r="H360" s="245"/>
      <c r="I360" s="246"/>
      <c r="J360" s="247"/>
      <c r="K360" s="234"/>
      <c r="L360" s="234"/>
      <c r="M360" s="234"/>
      <c r="N360" s="234"/>
      <c r="O360" s="234"/>
      <c r="P360" s="234"/>
    </row>
    <row r="361" spans="1:16" x14ac:dyDescent="0.25">
      <c r="A361" s="242">
        <v>43217</v>
      </c>
      <c r="B361" s="243">
        <v>180161683</v>
      </c>
      <c r="C361" s="248">
        <v>2</v>
      </c>
      <c r="D361" s="247">
        <v>256113</v>
      </c>
      <c r="E361" s="245"/>
      <c r="F361" s="248"/>
      <c r="G361" s="247"/>
      <c r="H361" s="245"/>
      <c r="I361" s="246"/>
      <c r="J361" s="247"/>
      <c r="K361" s="234"/>
      <c r="L361" s="234"/>
      <c r="M361" s="234"/>
      <c r="N361" s="234"/>
      <c r="O361" s="234"/>
      <c r="P361" s="234"/>
    </row>
    <row r="362" spans="1:16" x14ac:dyDescent="0.25">
      <c r="A362" s="242">
        <v>43217</v>
      </c>
      <c r="B362" s="243">
        <v>180161700</v>
      </c>
      <c r="C362" s="248">
        <v>2</v>
      </c>
      <c r="D362" s="247">
        <v>103163</v>
      </c>
      <c r="E362" s="245"/>
      <c r="F362" s="248"/>
      <c r="G362" s="247"/>
      <c r="H362" s="245"/>
      <c r="I362" s="246"/>
      <c r="J362" s="247"/>
      <c r="K362" s="234"/>
      <c r="L362" s="234"/>
      <c r="M362" s="234"/>
      <c r="N362" s="234"/>
      <c r="O362" s="234"/>
      <c r="P362" s="234"/>
    </row>
    <row r="363" spans="1:16" x14ac:dyDescent="0.25">
      <c r="A363" s="242">
        <v>43217</v>
      </c>
      <c r="B363" s="243">
        <v>180161715</v>
      </c>
      <c r="C363" s="248">
        <v>3</v>
      </c>
      <c r="D363" s="247">
        <v>239663</v>
      </c>
      <c r="E363" s="245"/>
      <c r="F363" s="248"/>
      <c r="G363" s="247"/>
      <c r="H363" s="245"/>
      <c r="I363" s="246">
        <v>896002</v>
      </c>
      <c r="J363" s="247" t="s">
        <v>17</v>
      </c>
      <c r="K363" s="234"/>
      <c r="L363" s="234"/>
      <c r="M363" s="234"/>
      <c r="N363" s="234"/>
      <c r="O363" s="234"/>
      <c r="P363" s="234"/>
    </row>
    <row r="364" spans="1:16" x14ac:dyDescent="0.25">
      <c r="A364" s="242">
        <v>43218</v>
      </c>
      <c r="B364" s="243">
        <v>180161794</v>
      </c>
      <c r="C364" s="248">
        <v>23</v>
      </c>
      <c r="D364" s="247">
        <v>2311750</v>
      </c>
      <c r="E364" s="245">
        <v>180042378</v>
      </c>
      <c r="F364" s="248">
        <v>4</v>
      </c>
      <c r="G364" s="247">
        <v>378263</v>
      </c>
      <c r="H364" s="245"/>
      <c r="I364" s="246"/>
      <c r="J364" s="247"/>
      <c r="K364" s="234"/>
      <c r="L364" s="234"/>
      <c r="M364" s="234"/>
      <c r="N364" s="234"/>
      <c r="O364" s="234"/>
      <c r="P364" s="234"/>
    </row>
    <row r="365" spans="1:16" x14ac:dyDescent="0.25">
      <c r="A365" s="242">
        <v>43218</v>
      </c>
      <c r="B365" s="243">
        <v>180161824</v>
      </c>
      <c r="C365" s="248">
        <v>9</v>
      </c>
      <c r="D365" s="247">
        <v>884188</v>
      </c>
      <c r="E365" s="245"/>
      <c r="F365" s="248"/>
      <c r="G365" s="247"/>
      <c r="H365" s="245"/>
      <c r="I365" s="246"/>
      <c r="J365" s="247"/>
      <c r="K365" s="234"/>
      <c r="L365" s="234"/>
      <c r="M365" s="234"/>
      <c r="N365" s="234"/>
      <c r="O365" s="234"/>
      <c r="P365" s="234"/>
    </row>
    <row r="366" spans="1:16" x14ac:dyDescent="0.25">
      <c r="A366" s="242">
        <v>43218</v>
      </c>
      <c r="B366" s="243">
        <v>180161835</v>
      </c>
      <c r="C366" s="248">
        <v>1</v>
      </c>
      <c r="D366" s="247">
        <v>92050</v>
      </c>
      <c r="E366" s="245"/>
      <c r="F366" s="248"/>
      <c r="G366" s="247"/>
      <c r="H366" s="245"/>
      <c r="I366" s="246"/>
      <c r="J366" s="247"/>
      <c r="K366" s="234"/>
      <c r="L366" s="234"/>
      <c r="M366" s="234"/>
      <c r="N366" s="234"/>
      <c r="O366" s="234"/>
      <c r="P366" s="234"/>
    </row>
    <row r="367" spans="1:16" x14ac:dyDescent="0.25">
      <c r="A367" s="242">
        <v>43218</v>
      </c>
      <c r="B367" s="243">
        <v>180161847</v>
      </c>
      <c r="C367" s="248">
        <v>4</v>
      </c>
      <c r="D367" s="247">
        <v>310713</v>
      </c>
      <c r="E367" s="245"/>
      <c r="F367" s="248"/>
      <c r="G367" s="247"/>
      <c r="H367" s="245"/>
      <c r="I367" s="246">
        <v>3220438</v>
      </c>
      <c r="J367" s="247" t="s">
        <v>17</v>
      </c>
      <c r="K367" s="234"/>
      <c r="L367" s="234"/>
      <c r="M367" s="234"/>
      <c r="N367" s="234"/>
      <c r="O367" s="234"/>
      <c r="P367" s="234"/>
    </row>
    <row r="368" spans="1:16" x14ac:dyDescent="0.25">
      <c r="A368" s="242">
        <v>43220</v>
      </c>
      <c r="B368" s="243">
        <v>180161993</v>
      </c>
      <c r="C368" s="248">
        <v>30</v>
      </c>
      <c r="D368" s="247">
        <v>3125238</v>
      </c>
      <c r="E368" s="245">
        <v>180042437</v>
      </c>
      <c r="F368" s="248">
        <v>6</v>
      </c>
      <c r="G368" s="247">
        <v>733775</v>
      </c>
      <c r="H368" s="245"/>
      <c r="I368" s="246"/>
      <c r="J368" s="247"/>
      <c r="K368" s="234"/>
      <c r="L368" s="234"/>
      <c r="M368" s="234"/>
      <c r="N368" s="234"/>
      <c r="O368" s="234"/>
      <c r="P368" s="234"/>
    </row>
    <row r="369" spans="1:16" x14ac:dyDescent="0.25">
      <c r="A369" s="242">
        <v>43220</v>
      </c>
      <c r="B369" s="243">
        <v>180162053</v>
      </c>
      <c r="C369" s="248">
        <v>9</v>
      </c>
      <c r="D369" s="247">
        <v>929163</v>
      </c>
      <c r="E369" s="245"/>
      <c r="F369" s="248"/>
      <c r="G369" s="247"/>
      <c r="H369" s="245"/>
      <c r="I369" s="246"/>
      <c r="J369" s="247"/>
      <c r="K369" s="234"/>
      <c r="L369" s="234"/>
      <c r="M369" s="234"/>
      <c r="N369" s="234"/>
      <c r="O369" s="234"/>
      <c r="P369" s="234"/>
    </row>
    <row r="370" spans="1:16" x14ac:dyDescent="0.25">
      <c r="A370" s="242">
        <v>43220</v>
      </c>
      <c r="B370" s="243">
        <v>180162059</v>
      </c>
      <c r="C370" s="248">
        <v>2</v>
      </c>
      <c r="D370" s="247">
        <v>209038</v>
      </c>
      <c r="E370" s="245"/>
      <c r="F370" s="248"/>
      <c r="G370" s="247"/>
      <c r="H370" s="245"/>
      <c r="I370" s="246">
        <v>3529664</v>
      </c>
      <c r="J370" s="247" t="s">
        <v>17</v>
      </c>
      <c r="K370" s="234"/>
      <c r="L370" s="234"/>
      <c r="M370" s="234"/>
      <c r="N370" s="234"/>
      <c r="O370" s="234"/>
      <c r="P370" s="234"/>
    </row>
    <row r="371" spans="1:16" x14ac:dyDescent="0.25">
      <c r="A371" s="242">
        <v>43221</v>
      </c>
      <c r="B371" s="243">
        <v>180162153</v>
      </c>
      <c r="C371" s="248">
        <v>26</v>
      </c>
      <c r="D371" s="247">
        <v>2695438</v>
      </c>
      <c r="E371" s="245">
        <v>180042462</v>
      </c>
      <c r="F371" s="248">
        <v>10</v>
      </c>
      <c r="G371" s="247">
        <v>1034163</v>
      </c>
      <c r="H371" s="245"/>
      <c r="I371" s="246">
        <v>1661275</v>
      </c>
      <c r="J371" s="247" t="s">
        <v>17</v>
      </c>
      <c r="K371" s="234"/>
      <c r="L371" s="234"/>
      <c r="M371" s="234"/>
      <c r="N371" s="234"/>
      <c r="O371" s="234"/>
      <c r="P371" s="234"/>
    </row>
    <row r="372" spans="1:16" x14ac:dyDescent="0.25">
      <c r="A372" s="242">
        <v>43222</v>
      </c>
      <c r="B372" s="243">
        <v>180162240</v>
      </c>
      <c r="C372" s="248">
        <v>13</v>
      </c>
      <c r="D372" s="247">
        <v>1290275</v>
      </c>
      <c r="E372" s="245">
        <v>180042489</v>
      </c>
      <c r="F372" s="248">
        <v>6</v>
      </c>
      <c r="G372" s="247">
        <v>491313</v>
      </c>
      <c r="H372" s="245"/>
      <c r="I372" s="246"/>
      <c r="J372" s="247"/>
      <c r="K372" s="234"/>
      <c r="L372" s="234"/>
      <c r="M372" s="234"/>
      <c r="N372" s="234"/>
      <c r="O372" s="234"/>
      <c r="P372" s="234"/>
    </row>
    <row r="373" spans="1:16" x14ac:dyDescent="0.25">
      <c r="A373" s="242">
        <v>43222</v>
      </c>
      <c r="B373" s="243">
        <v>180162286</v>
      </c>
      <c r="C373" s="248">
        <v>2</v>
      </c>
      <c r="D373" s="247">
        <v>367150</v>
      </c>
      <c r="E373" s="245"/>
      <c r="F373" s="248"/>
      <c r="G373" s="247"/>
      <c r="H373" s="245"/>
      <c r="I373" s="246"/>
      <c r="J373" s="247"/>
      <c r="K373" s="234"/>
      <c r="L373" s="234"/>
      <c r="M373" s="234"/>
      <c r="N373" s="234"/>
      <c r="O373" s="234"/>
      <c r="P373" s="234"/>
    </row>
    <row r="374" spans="1:16" x14ac:dyDescent="0.25">
      <c r="A374" s="242">
        <v>43222</v>
      </c>
      <c r="B374" s="243">
        <v>180162298</v>
      </c>
      <c r="C374" s="248">
        <v>1</v>
      </c>
      <c r="D374" s="247">
        <v>96513</v>
      </c>
      <c r="E374" s="245"/>
      <c r="F374" s="248"/>
      <c r="G374" s="247"/>
      <c r="H374" s="245"/>
      <c r="I374" s="246">
        <v>1262625</v>
      </c>
      <c r="J374" s="247" t="s">
        <v>17</v>
      </c>
      <c r="K374" s="234"/>
      <c r="L374" s="234"/>
      <c r="M374" s="234"/>
      <c r="N374" s="234"/>
      <c r="O374" s="234"/>
      <c r="P374" s="234"/>
    </row>
    <row r="375" spans="1:16" x14ac:dyDescent="0.25">
      <c r="A375" s="236">
        <v>43223</v>
      </c>
      <c r="B375" s="235">
        <v>180162354</v>
      </c>
      <c r="C375" s="241">
        <v>6</v>
      </c>
      <c r="D375" s="34">
        <v>611363</v>
      </c>
      <c r="E375" s="238">
        <v>180042510</v>
      </c>
      <c r="F375" s="241">
        <v>4</v>
      </c>
      <c r="G375" s="237">
        <v>354900</v>
      </c>
      <c r="H375" s="238"/>
      <c r="I375" s="240"/>
      <c r="J375" s="237"/>
      <c r="K375" s="234"/>
      <c r="L375" s="234"/>
      <c r="M375" s="234"/>
      <c r="N375" s="234"/>
      <c r="O375" s="234"/>
      <c r="P375" s="234"/>
    </row>
    <row r="376" spans="1:16" x14ac:dyDescent="0.25">
      <c r="A376" s="236">
        <v>43223</v>
      </c>
      <c r="B376" s="235">
        <v>180162401</v>
      </c>
      <c r="C376" s="241">
        <v>4</v>
      </c>
      <c r="D376" s="34">
        <v>443713</v>
      </c>
      <c r="E376" s="238"/>
      <c r="F376" s="241"/>
      <c r="G376" s="237"/>
      <c r="H376" s="238"/>
      <c r="I376" s="240"/>
      <c r="J376" s="237"/>
      <c r="K376" s="234"/>
      <c r="L376" s="234"/>
      <c r="M376" s="234"/>
      <c r="N376" s="234"/>
      <c r="O376" s="234"/>
      <c r="P376" s="234"/>
    </row>
    <row r="377" spans="1:16" x14ac:dyDescent="0.25">
      <c r="A377" s="236">
        <v>43223</v>
      </c>
      <c r="B377" s="235">
        <v>180162414</v>
      </c>
      <c r="C377" s="241">
        <v>2</v>
      </c>
      <c r="D377" s="34">
        <v>261013</v>
      </c>
      <c r="E377" s="238"/>
      <c r="F377" s="241"/>
      <c r="G377" s="237"/>
      <c r="H377" s="238"/>
      <c r="I377" s="240"/>
      <c r="J377" s="237"/>
      <c r="K377" s="234"/>
      <c r="L377" s="234"/>
      <c r="M377" s="234"/>
      <c r="N377" s="234"/>
      <c r="O377" s="234"/>
      <c r="P377" s="234"/>
    </row>
    <row r="378" spans="1:16" x14ac:dyDescent="0.25">
      <c r="A378" s="236"/>
      <c r="B378" s="235"/>
      <c r="C378" s="241"/>
      <c r="D378" s="34"/>
      <c r="E378" s="238"/>
      <c r="F378" s="241"/>
      <c r="G378" s="237"/>
      <c r="H378" s="238"/>
      <c r="I378" s="240"/>
      <c r="J378" s="237"/>
      <c r="K378" s="234"/>
      <c r="L378" s="234"/>
      <c r="M378" s="234"/>
      <c r="N378" s="234"/>
      <c r="O378" s="234"/>
      <c r="P378" s="234"/>
    </row>
    <row r="379" spans="1:16" x14ac:dyDescent="0.25">
      <c r="A379" s="236"/>
      <c r="B379" s="235"/>
      <c r="C379" s="241"/>
      <c r="D379" s="34"/>
      <c r="E379" s="238"/>
      <c r="F379" s="241"/>
      <c r="G379" s="237"/>
      <c r="H379" s="238"/>
      <c r="I379" s="240"/>
      <c r="J379" s="237"/>
      <c r="K379" s="234"/>
      <c r="L379" s="234"/>
      <c r="M379" s="234"/>
      <c r="N379" s="234"/>
      <c r="O379" s="234"/>
      <c r="P379" s="234"/>
    </row>
    <row r="380" spans="1:16" x14ac:dyDescent="0.25">
      <c r="A380" s="236"/>
      <c r="B380" s="235"/>
      <c r="C380" s="241"/>
      <c r="D380" s="34"/>
      <c r="E380" s="238"/>
      <c r="F380" s="241"/>
      <c r="G380" s="237"/>
      <c r="H380" s="238"/>
      <c r="I380" s="240"/>
      <c r="J380" s="237"/>
      <c r="K380" s="234"/>
      <c r="L380" s="234"/>
      <c r="M380" s="234"/>
      <c r="N380" s="234"/>
      <c r="O380" s="234"/>
      <c r="P380" s="234"/>
    </row>
    <row r="381" spans="1:16" x14ac:dyDescent="0.25">
      <c r="A381" s="236"/>
      <c r="B381" s="235"/>
      <c r="C381" s="241"/>
      <c r="D381" s="34"/>
      <c r="E381" s="238"/>
      <c r="F381" s="241"/>
      <c r="G381" s="237"/>
      <c r="H381" s="238"/>
      <c r="I381" s="240"/>
      <c r="J381" s="237"/>
      <c r="K381" s="234"/>
      <c r="L381" s="234"/>
      <c r="M381" s="234"/>
      <c r="N381" s="234"/>
      <c r="O381" s="234"/>
      <c r="P381" s="234"/>
    </row>
    <row r="382" spans="1:16" x14ac:dyDescent="0.25">
      <c r="A382" s="236"/>
      <c r="B382" s="235"/>
      <c r="C382" s="241"/>
      <c r="D382" s="34"/>
      <c r="E382" s="238"/>
      <c r="F382" s="241"/>
      <c r="G382" s="237"/>
      <c r="H382" s="238"/>
      <c r="I382" s="240"/>
      <c r="J382" s="237"/>
      <c r="K382" s="234"/>
      <c r="L382" s="234"/>
      <c r="M382" s="234"/>
      <c r="N382" s="234"/>
      <c r="O382" s="234"/>
      <c r="P382" s="234"/>
    </row>
    <row r="383" spans="1:16" x14ac:dyDescent="0.25">
      <c r="A383" s="236"/>
      <c r="B383" s="224" t="s">
        <v>11</v>
      </c>
      <c r="C383" s="233">
        <f>SUM(C7:C382)</f>
        <v>2670</v>
      </c>
      <c r="D383" s="225">
        <f>SUM(D7:D382)</f>
        <v>255984935</v>
      </c>
      <c r="E383" s="224" t="s">
        <v>11</v>
      </c>
      <c r="F383" s="233">
        <f>SUM(F7:F382)</f>
        <v>578</v>
      </c>
      <c r="G383" s="225">
        <f>SUM(G7:G382)</f>
        <v>60063173</v>
      </c>
      <c r="H383" s="225">
        <f>SUM(H7:H382)</f>
        <v>0</v>
      </c>
      <c r="I383" s="233">
        <f>SUM(I7:I382)</f>
        <v>194960574</v>
      </c>
      <c r="J383" s="5"/>
      <c r="K383" s="234"/>
      <c r="L383" s="234"/>
      <c r="M383" s="234"/>
      <c r="N383" s="234"/>
      <c r="O383" s="234"/>
      <c r="P383" s="234"/>
    </row>
    <row r="384" spans="1:16" x14ac:dyDescent="0.25">
      <c r="A384" s="236"/>
      <c r="B384" s="224"/>
      <c r="C384" s="233"/>
      <c r="D384" s="225"/>
      <c r="E384" s="224"/>
      <c r="F384" s="233"/>
      <c r="G384" s="5"/>
      <c r="H384" s="235"/>
      <c r="I384" s="241"/>
      <c r="J384" s="5"/>
      <c r="K384" s="234"/>
      <c r="L384" s="234"/>
      <c r="M384" s="234"/>
      <c r="N384" s="234"/>
      <c r="O384" s="234"/>
      <c r="P384" s="234"/>
    </row>
    <row r="385" spans="1:16" x14ac:dyDescent="0.25">
      <c r="A385" s="236"/>
      <c r="B385" s="227"/>
      <c r="C385" s="241"/>
      <c r="D385" s="237"/>
      <c r="E385" s="224"/>
      <c r="F385" s="241"/>
      <c r="G385" s="332" t="s">
        <v>12</v>
      </c>
      <c r="H385" s="332"/>
      <c r="I385" s="240"/>
      <c r="J385" s="228">
        <f>SUM(D7:D382)</f>
        <v>255984935</v>
      </c>
      <c r="K385" s="234"/>
      <c r="L385" s="234"/>
      <c r="M385" s="234"/>
      <c r="N385" s="234"/>
      <c r="O385" s="234"/>
      <c r="P385" s="234"/>
    </row>
    <row r="386" spans="1:16" x14ac:dyDescent="0.25">
      <c r="A386" s="226"/>
      <c r="B386" s="235"/>
      <c r="C386" s="241"/>
      <c r="D386" s="237"/>
      <c r="E386" s="238"/>
      <c r="F386" s="241"/>
      <c r="G386" s="332" t="s">
        <v>13</v>
      </c>
      <c r="H386" s="332"/>
      <c r="I386" s="240"/>
      <c r="J386" s="228">
        <f>SUM(G7:G382)</f>
        <v>60063173</v>
      </c>
      <c r="K386" s="234"/>
      <c r="L386" s="234"/>
      <c r="M386" s="234"/>
      <c r="N386" s="234"/>
      <c r="O386" s="234"/>
      <c r="P386" s="234"/>
    </row>
    <row r="387" spans="1:16" x14ac:dyDescent="0.25">
      <c r="A387" s="236"/>
      <c r="B387" s="238"/>
      <c r="C387" s="241"/>
      <c r="D387" s="237"/>
      <c r="E387" s="238"/>
      <c r="F387" s="241"/>
      <c r="G387" s="332" t="s">
        <v>14</v>
      </c>
      <c r="H387" s="332"/>
      <c r="I387" s="41"/>
      <c r="J387" s="230">
        <f>J385-J386</f>
        <v>195921762</v>
      </c>
      <c r="K387" s="234"/>
      <c r="L387" s="234"/>
      <c r="M387" s="234"/>
      <c r="N387" s="234"/>
      <c r="O387" s="234"/>
      <c r="P387" s="234"/>
    </row>
    <row r="388" spans="1:16" x14ac:dyDescent="0.25">
      <c r="A388" s="229"/>
      <c r="B388" s="231"/>
      <c r="C388" s="241"/>
      <c r="D388" s="232"/>
      <c r="E388" s="238"/>
      <c r="F388" s="241"/>
      <c r="G388" s="332" t="s">
        <v>15</v>
      </c>
      <c r="H388" s="332"/>
      <c r="I388" s="240"/>
      <c r="J388" s="228">
        <f>SUM(H7:H382)</f>
        <v>0</v>
      </c>
      <c r="K388" s="234"/>
      <c r="L388" s="234"/>
      <c r="M388" s="234"/>
      <c r="N388" s="234"/>
      <c r="O388" s="234"/>
      <c r="P388" s="234"/>
    </row>
    <row r="389" spans="1:16" x14ac:dyDescent="0.25">
      <c r="A389" s="236"/>
      <c r="B389" s="231"/>
      <c r="C389" s="241"/>
      <c r="D389" s="232"/>
      <c r="E389" s="238"/>
      <c r="F389" s="241"/>
      <c r="G389" s="332" t="s">
        <v>16</v>
      </c>
      <c r="H389" s="332"/>
      <c r="I389" s="240"/>
      <c r="J389" s="228">
        <f>J387+J388</f>
        <v>195921762</v>
      </c>
      <c r="K389" s="234"/>
      <c r="L389" s="234"/>
      <c r="M389" s="234"/>
      <c r="N389" s="234"/>
      <c r="O389" s="234"/>
      <c r="P389" s="234"/>
    </row>
    <row r="390" spans="1:16" x14ac:dyDescent="0.25">
      <c r="A390" s="236"/>
      <c r="B390" s="231"/>
      <c r="C390" s="241"/>
      <c r="D390" s="232"/>
      <c r="E390" s="238"/>
      <c r="F390" s="241"/>
      <c r="G390" s="332" t="s">
        <v>5</v>
      </c>
      <c r="H390" s="332"/>
      <c r="I390" s="240"/>
      <c r="J390" s="228">
        <f>SUM(I7:I382)</f>
        <v>194960574</v>
      </c>
      <c r="K390" s="234"/>
      <c r="L390" s="234"/>
      <c r="M390" s="234"/>
      <c r="N390" s="234"/>
      <c r="O390" s="234"/>
      <c r="P390" s="234"/>
    </row>
    <row r="391" spans="1:16" x14ac:dyDescent="0.25">
      <c r="A391" s="236"/>
      <c r="B391" s="231"/>
      <c r="C391" s="241"/>
      <c r="D391" s="232"/>
      <c r="E391" s="238"/>
      <c r="F391" s="241"/>
      <c r="G391" s="332" t="s">
        <v>32</v>
      </c>
      <c r="H391" s="332"/>
      <c r="I391" s="241" t="str">
        <f>IF(J391&gt;0,"SALDO",IF(J391&lt;0,"PIUTANG",IF(J391=0,"LUNAS")))</f>
        <v>PIUTANG</v>
      </c>
      <c r="J391" s="228">
        <f>J390-J389</f>
        <v>-961188</v>
      </c>
      <c r="K391" s="234"/>
      <c r="L391" s="234"/>
      <c r="M391" s="234"/>
      <c r="N391" s="234"/>
      <c r="O391" s="234"/>
      <c r="P391" s="234"/>
    </row>
    <row r="392" spans="1:16" x14ac:dyDescent="0.25">
      <c r="A392" s="236"/>
      <c r="K392" s="234"/>
      <c r="L392" s="234"/>
      <c r="M392" s="234"/>
      <c r="N392" s="234"/>
      <c r="O392" s="234"/>
      <c r="P392" s="234"/>
    </row>
  </sheetData>
  <mergeCells count="15">
    <mergeCell ref="G391:H391"/>
    <mergeCell ref="G385:H385"/>
    <mergeCell ref="G386:H386"/>
    <mergeCell ref="G387:H387"/>
    <mergeCell ref="G388:H388"/>
    <mergeCell ref="G389:H389"/>
    <mergeCell ref="G390:H39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43"/>
  <sheetViews>
    <sheetView workbookViewId="0">
      <pane ySplit="7" topLeftCell="A17" activePane="bottomLeft" state="frozen"/>
      <selection pane="bottomLeft" activeCell="B21" sqref="B2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6" t="s">
        <v>22</v>
      </c>
      <c r="G1" s="326"/>
      <c r="H1" s="326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220">
        <f>J37*-1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2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98">
        <v>43206</v>
      </c>
      <c r="B21" s="99">
        <v>180160490</v>
      </c>
      <c r="C21" s="100">
        <v>1</v>
      </c>
      <c r="D21" s="34">
        <v>105088</v>
      </c>
      <c r="E21" s="245"/>
      <c r="F21" s="243"/>
      <c r="G21" s="247"/>
      <c r="H21" s="102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98"/>
      <c r="B22" s="99"/>
      <c r="C22" s="100"/>
      <c r="D22" s="34"/>
      <c r="E22" s="101"/>
      <c r="F22" s="99"/>
      <c r="G22" s="34"/>
      <c r="H22" s="102"/>
      <c r="I22" s="102">
        <v>115088</v>
      </c>
      <c r="J22" s="34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  <c r="K23" s="219"/>
      <c r="L23" s="219"/>
      <c r="M23" s="219"/>
      <c r="N23" s="219"/>
      <c r="O23" s="219"/>
      <c r="P23" s="219"/>
    </row>
    <row r="24" spans="1:16" s="234" customFormat="1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  <c r="K24" s="219"/>
      <c r="L24" s="219"/>
      <c r="M24" s="219"/>
      <c r="N24" s="219"/>
      <c r="O24" s="219"/>
      <c r="P24" s="219"/>
    </row>
    <row r="25" spans="1:16" s="234" customFormat="1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  <c r="K25" s="219"/>
      <c r="L25" s="219"/>
      <c r="M25" s="219"/>
      <c r="N25" s="219"/>
      <c r="O25" s="219"/>
      <c r="P25" s="219"/>
    </row>
    <row r="26" spans="1:16" s="234" customFormat="1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  <c r="K26" s="219"/>
      <c r="L26" s="219"/>
      <c r="M26" s="219"/>
      <c r="N26" s="219"/>
      <c r="O26" s="219"/>
      <c r="P26" s="219"/>
    </row>
    <row r="27" spans="1:16" s="234" customFormat="1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  <c r="K27" s="219"/>
      <c r="L27" s="219"/>
      <c r="M27" s="219"/>
      <c r="N27" s="219"/>
      <c r="O27" s="219"/>
      <c r="P27" s="219"/>
    </row>
    <row r="28" spans="1:16" s="234" customFormat="1" x14ac:dyDescent="0.25">
      <c r="A28" s="236"/>
      <c r="B28" s="235"/>
      <c r="C28" s="241"/>
      <c r="D28" s="237"/>
      <c r="E28" s="238"/>
      <c r="F28" s="235"/>
      <c r="G28" s="237"/>
      <c r="H28" s="240"/>
      <c r="I28" s="240"/>
      <c r="J28" s="237"/>
      <c r="K28" s="219"/>
      <c r="L28" s="219"/>
      <c r="M28" s="219"/>
      <c r="N28" s="219"/>
      <c r="O28" s="219"/>
      <c r="P28" s="219"/>
    </row>
    <row r="29" spans="1:16" s="234" customFormat="1" x14ac:dyDescent="0.25">
      <c r="A29" s="4"/>
      <c r="B29" s="8" t="s">
        <v>11</v>
      </c>
      <c r="C29" s="77">
        <f>SUM(C8:C28)</f>
        <v>251</v>
      </c>
      <c r="D29" s="9"/>
      <c r="E29" s="224" t="s">
        <v>11</v>
      </c>
      <c r="F29" s="224">
        <f>SUM(F8:F28)</f>
        <v>1</v>
      </c>
      <c r="G29" s="225">
        <f>SUM(G8:G28)</f>
        <v>98525</v>
      </c>
      <c r="H29" s="240"/>
      <c r="I29" s="240"/>
      <c r="J29" s="237"/>
      <c r="K29" s="219"/>
      <c r="L29" s="219"/>
      <c r="M29" s="219"/>
      <c r="N29" s="219"/>
      <c r="O29" s="219"/>
      <c r="P29" s="219"/>
    </row>
    <row r="30" spans="1:16" s="234" customFormat="1" x14ac:dyDescent="0.25">
      <c r="A30" s="4"/>
      <c r="B30" s="8"/>
      <c r="C30" s="77"/>
      <c r="D30" s="9"/>
      <c r="E30" s="238"/>
      <c r="F30" s="235"/>
      <c r="G30" s="237"/>
      <c r="H30" s="240"/>
      <c r="I30" s="240"/>
      <c r="J30" s="237"/>
      <c r="K30" s="219"/>
      <c r="L30" s="219"/>
      <c r="M30" s="219"/>
      <c r="N30" s="219"/>
      <c r="O30" s="219"/>
      <c r="P30" s="219"/>
    </row>
    <row r="31" spans="1:16" s="234" customFormat="1" x14ac:dyDescent="0.25">
      <c r="A31" s="10"/>
      <c r="B31" s="11"/>
      <c r="C31" s="40"/>
      <c r="D31" s="6"/>
      <c r="E31" s="8"/>
      <c r="F31" s="235"/>
      <c r="G31" s="332" t="s">
        <v>12</v>
      </c>
      <c r="H31" s="332"/>
      <c r="I31" s="39"/>
      <c r="J31" s="13">
        <f>SUM(D8:D28)</f>
        <v>16240439</v>
      </c>
      <c r="K31" s="219"/>
      <c r="L31" s="219"/>
      <c r="M31" s="219"/>
      <c r="N31" s="219"/>
      <c r="O31" s="219"/>
      <c r="P31" s="219"/>
    </row>
    <row r="32" spans="1:16" s="234" customFormat="1" x14ac:dyDescent="0.25">
      <c r="A32" s="4"/>
      <c r="B32" s="3"/>
      <c r="C32" s="40"/>
      <c r="D32" s="6"/>
      <c r="E32" s="8"/>
      <c r="F32" s="235"/>
      <c r="G32" s="332" t="s">
        <v>13</v>
      </c>
      <c r="H32" s="332"/>
      <c r="I32" s="39"/>
      <c r="J32" s="13">
        <f>SUM(G8:G28)</f>
        <v>98525</v>
      </c>
      <c r="K32" s="219"/>
      <c r="L32" s="219"/>
      <c r="M32" s="219"/>
      <c r="N32" s="219"/>
      <c r="O32" s="219"/>
      <c r="P32" s="219"/>
    </row>
    <row r="33" spans="1:16" s="234" customFormat="1" x14ac:dyDescent="0.25">
      <c r="A33" s="14"/>
      <c r="B33" s="7"/>
      <c r="C33" s="40"/>
      <c r="D33" s="6"/>
      <c r="E33" s="7"/>
      <c r="F33" s="235"/>
      <c r="G33" s="332" t="s">
        <v>14</v>
      </c>
      <c r="H33" s="332"/>
      <c r="I33" s="41"/>
      <c r="J33" s="15">
        <f>J31-J32</f>
        <v>16141914</v>
      </c>
      <c r="K33" s="219"/>
      <c r="L33" s="219"/>
      <c r="M33" s="219"/>
      <c r="N33" s="219"/>
      <c r="O33" s="219"/>
      <c r="P33" s="219"/>
    </row>
    <row r="34" spans="1:16" s="234" customFormat="1" x14ac:dyDescent="0.25">
      <c r="A34" s="4"/>
      <c r="B34" s="16"/>
      <c r="C34" s="40"/>
      <c r="D34" s="17"/>
      <c r="E34" s="7"/>
      <c r="F34" s="8"/>
      <c r="G34" s="332" t="s">
        <v>15</v>
      </c>
      <c r="H34" s="332"/>
      <c r="I34" s="39"/>
      <c r="J34" s="13">
        <f>SUM(H8:H30)</f>
        <v>363500</v>
      </c>
      <c r="K34" s="219"/>
      <c r="L34" s="219"/>
      <c r="M34" s="219"/>
      <c r="N34" s="219"/>
      <c r="O34" s="219"/>
      <c r="P34" s="219"/>
    </row>
    <row r="35" spans="1:16" x14ac:dyDescent="0.25">
      <c r="A35" s="4"/>
      <c r="B35" s="16"/>
      <c r="C35" s="40"/>
      <c r="D35" s="17"/>
      <c r="E35" s="7"/>
      <c r="F35" s="8"/>
      <c r="G35" s="332" t="s">
        <v>16</v>
      </c>
      <c r="H35" s="332"/>
      <c r="I35" s="39"/>
      <c r="J35" s="13">
        <f>J33+J34</f>
        <v>16505414</v>
      </c>
    </row>
    <row r="36" spans="1:16" x14ac:dyDescent="0.25">
      <c r="A36" s="4"/>
      <c r="B36" s="16"/>
      <c r="C36" s="40"/>
      <c r="D36" s="17"/>
      <c r="E36" s="7"/>
      <c r="F36" s="3"/>
      <c r="G36" s="332" t="s">
        <v>5</v>
      </c>
      <c r="H36" s="332"/>
      <c r="I36" s="39"/>
      <c r="J36" s="13">
        <f>SUM(I8:I30)</f>
        <v>16505414</v>
      </c>
    </row>
    <row r="37" spans="1:16" x14ac:dyDescent="0.25">
      <c r="A37" s="4"/>
      <c r="B37" s="16"/>
      <c r="C37" s="40"/>
      <c r="D37" s="17"/>
      <c r="E37" s="7"/>
      <c r="F37" s="3"/>
      <c r="G37" s="332" t="s">
        <v>32</v>
      </c>
      <c r="H37" s="332"/>
      <c r="I37" s="40" t="str">
        <f>IF(J37&gt;0,"SALDO",IF(J37&lt;0,"PIUTANG",IF(J37=0,"LUNAS")))</f>
        <v>LUNAS</v>
      </c>
      <c r="J37" s="13">
        <f>J36-J35</f>
        <v>0</v>
      </c>
    </row>
    <row r="38" spans="1:16" x14ac:dyDescent="0.25">
      <c r="F38" s="37"/>
      <c r="G38" s="37"/>
      <c r="J38" s="37"/>
    </row>
    <row r="39" spans="1:16" x14ac:dyDescent="0.25">
      <c r="C39" s="37"/>
      <c r="D39" s="37"/>
      <c r="F39" s="37"/>
      <c r="G39" s="37"/>
      <c r="J39" s="37"/>
      <c r="L39"/>
      <c r="M39"/>
      <c r="N39"/>
      <c r="O39"/>
      <c r="P39"/>
    </row>
    <row r="40" spans="1:16" x14ac:dyDescent="0.25">
      <c r="C40" s="37"/>
      <c r="D40" s="37"/>
      <c r="F40" s="37"/>
      <c r="G40" s="37"/>
      <c r="J40" s="37"/>
      <c r="L40"/>
      <c r="M40"/>
      <c r="N40"/>
      <c r="O40"/>
      <c r="P40"/>
    </row>
    <row r="41" spans="1:16" x14ac:dyDescent="0.25">
      <c r="C41" s="37"/>
      <c r="D41" s="37"/>
      <c r="F41" s="37"/>
      <c r="G41" s="37"/>
      <c r="J41" s="37"/>
      <c r="L41"/>
      <c r="M41"/>
      <c r="N41"/>
      <c r="O41"/>
      <c r="P41"/>
    </row>
    <row r="42" spans="1:16" x14ac:dyDescent="0.25">
      <c r="C42" s="37"/>
      <c r="D42" s="37"/>
      <c r="F42" s="37"/>
      <c r="G42" s="37"/>
      <c r="J42" s="37"/>
      <c r="L42"/>
      <c r="M42"/>
      <c r="N42"/>
      <c r="O42"/>
      <c r="P42"/>
    </row>
    <row r="43" spans="1:16" x14ac:dyDescent="0.25">
      <c r="C43" s="37"/>
      <c r="D43" s="37"/>
      <c r="L43"/>
      <c r="M43"/>
      <c r="N43"/>
      <c r="O43"/>
      <c r="P4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7:H37"/>
    <mergeCell ref="G31:H31"/>
    <mergeCell ref="G32:H32"/>
    <mergeCell ref="G33:H33"/>
    <mergeCell ref="G34:H34"/>
    <mergeCell ref="G35:H35"/>
    <mergeCell ref="G36:H36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47"/>
  <sheetViews>
    <sheetView workbookViewId="0">
      <pane ySplit="7" topLeftCell="A29" activePane="bottomLeft" state="frozen"/>
      <selection pane="bottomLeft" activeCell="D37" sqref="D37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6" t="s">
        <v>22</v>
      </c>
      <c r="G1" s="326"/>
      <c r="H1" s="326"/>
      <c r="I1" s="38" t="s">
        <v>37</v>
      </c>
      <c r="J1" s="20"/>
      <c r="L1" s="37">
        <f>SUM(D34:D35)</f>
        <v>3421775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J47*-1</f>
        <v>1056125</v>
      </c>
      <c r="J2" s="20"/>
      <c r="L2" s="37">
        <f>SUM(G34:G35)</f>
        <v>1264113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2157662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2">
        <v>43212</v>
      </c>
      <c r="B33" s="243">
        <v>180161136</v>
      </c>
      <c r="C33" s="248">
        <v>16</v>
      </c>
      <c r="D33" s="247">
        <v>1822013</v>
      </c>
      <c r="E33" s="245"/>
      <c r="F33" s="243"/>
      <c r="G33" s="247"/>
      <c r="H33" s="246"/>
      <c r="I33" s="246">
        <v>1822013</v>
      </c>
      <c r="J33" s="247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2">
        <v>43216</v>
      </c>
      <c r="B34" s="243">
        <v>180161567</v>
      </c>
      <c r="C34" s="248">
        <v>5</v>
      </c>
      <c r="D34" s="247">
        <v>484050</v>
      </c>
      <c r="E34" s="245">
        <v>180042323</v>
      </c>
      <c r="F34" s="243">
        <v>6</v>
      </c>
      <c r="G34" s="247">
        <v>1264113</v>
      </c>
      <c r="H34" s="246"/>
      <c r="I34" s="246"/>
      <c r="J34" s="247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2">
        <v>43219</v>
      </c>
      <c r="B35" s="243">
        <v>180161943</v>
      </c>
      <c r="C35" s="248">
        <v>24</v>
      </c>
      <c r="D35" s="247">
        <v>2937725</v>
      </c>
      <c r="E35" s="245"/>
      <c r="F35" s="243"/>
      <c r="G35" s="247"/>
      <c r="H35" s="246"/>
      <c r="I35" s="246">
        <v>2157662</v>
      </c>
      <c r="J35" s="247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98">
        <v>43223</v>
      </c>
      <c r="B36" s="99">
        <v>180162345</v>
      </c>
      <c r="C36" s="100">
        <v>10</v>
      </c>
      <c r="D36" s="34">
        <v>1056125</v>
      </c>
      <c r="E36" s="101"/>
      <c r="F36" s="99"/>
      <c r="G36" s="34"/>
      <c r="H36" s="102"/>
      <c r="I36" s="102"/>
      <c r="J36" s="34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  <c r="K37" s="138"/>
      <c r="L37" s="138"/>
      <c r="M37" s="138"/>
      <c r="N37" s="138"/>
      <c r="O37" s="138"/>
      <c r="P37" s="138"/>
      <c r="Q37" s="138"/>
    </row>
    <row r="38" spans="1:17" x14ac:dyDescent="0.25">
      <c r="A38" s="4"/>
      <c r="B38" s="3"/>
      <c r="C38" s="40"/>
      <c r="D38" s="6"/>
      <c r="E38" s="7"/>
      <c r="F38" s="3"/>
      <c r="G38" s="6"/>
      <c r="H38" s="39"/>
      <c r="I38" s="39"/>
      <c r="J38" s="6"/>
      <c r="M38" s="37"/>
    </row>
    <row r="39" spans="1:17" x14ac:dyDescent="0.25">
      <c r="A39" s="4"/>
      <c r="B39" s="8" t="s">
        <v>11</v>
      </c>
      <c r="C39" s="77">
        <f>SUM(C8:C38)</f>
        <v>194</v>
      </c>
      <c r="D39" s="9"/>
      <c r="E39" s="8" t="s">
        <v>11</v>
      </c>
      <c r="F39" s="8">
        <f>SUM(F8:F38)</f>
        <v>33</v>
      </c>
      <c r="G39" s="5"/>
      <c r="H39" s="40"/>
      <c r="I39" s="40"/>
      <c r="J39" s="5"/>
      <c r="M39" s="37"/>
    </row>
    <row r="40" spans="1:17" x14ac:dyDescent="0.25">
      <c r="A40" s="4"/>
      <c r="B40" s="8"/>
      <c r="C40" s="77"/>
      <c r="D40" s="9"/>
      <c r="E40" s="8"/>
      <c r="F40" s="8"/>
      <c r="G40" s="32"/>
      <c r="H40" s="52"/>
      <c r="I40" s="40"/>
      <c r="J40" s="5"/>
      <c r="M40" s="37"/>
    </row>
    <row r="41" spans="1:17" x14ac:dyDescent="0.25">
      <c r="A41" s="10"/>
      <c r="B41" s="11"/>
      <c r="C41" s="40"/>
      <c r="D41" s="6"/>
      <c r="E41" s="8"/>
      <c r="F41" s="3"/>
      <c r="G41" s="332" t="s">
        <v>12</v>
      </c>
      <c r="H41" s="332"/>
      <c r="I41" s="39"/>
      <c r="J41" s="13">
        <f>SUM(D8:D38)</f>
        <v>22843981</v>
      </c>
      <c r="M41" s="37"/>
    </row>
    <row r="42" spans="1:17" x14ac:dyDescent="0.25">
      <c r="A42" s="4"/>
      <c r="B42" s="3"/>
      <c r="C42" s="40"/>
      <c r="D42" s="6"/>
      <c r="E42" s="7"/>
      <c r="F42" s="3"/>
      <c r="G42" s="332" t="s">
        <v>13</v>
      </c>
      <c r="H42" s="332"/>
      <c r="I42" s="39"/>
      <c r="J42" s="13">
        <f>SUM(G8:G38)</f>
        <v>4368176</v>
      </c>
      <c r="M42" s="37"/>
    </row>
    <row r="43" spans="1:17" x14ac:dyDescent="0.25">
      <c r="A43" s="14"/>
      <c r="B43" s="7"/>
      <c r="C43" s="40"/>
      <c r="D43" s="6"/>
      <c r="E43" s="7"/>
      <c r="F43" s="3"/>
      <c r="G43" s="332" t="s">
        <v>14</v>
      </c>
      <c r="H43" s="332"/>
      <c r="I43" s="41"/>
      <c r="J43" s="15">
        <f>J41-J42</f>
        <v>18475805</v>
      </c>
      <c r="M43" s="37"/>
    </row>
    <row r="44" spans="1:17" x14ac:dyDescent="0.25">
      <c r="A44" s="4"/>
      <c r="B44" s="16"/>
      <c r="C44" s="40"/>
      <c r="D44" s="17"/>
      <c r="E44" s="7"/>
      <c r="F44" s="3"/>
      <c r="G44" s="332" t="s">
        <v>15</v>
      </c>
      <c r="H44" s="332"/>
      <c r="I44" s="39"/>
      <c r="J44" s="13">
        <f>SUM(H8:H39)</f>
        <v>0</v>
      </c>
      <c r="M44" s="37"/>
    </row>
    <row r="45" spans="1:17" x14ac:dyDescent="0.25">
      <c r="A45" s="4"/>
      <c r="B45" s="16"/>
      <c r="C45" s="40"/>
      <c r="D45" s="17"/>
      <c r="E45" s="7"/>
      <c r="F45" s="3"/>
      <c r="G45" s="332" t="s">
        <v>16</v>
      </c>
      <c r="H45" s="332"/>
      <c r="I45" s="39"/>
      <c r="J45" s="13">
        <f>J43+J44</f>
        <v>18475805</v>
      </c>
      <c r="M45" s="37"/>
    </row>
    <row r="46" spans="1:17" x14ac:dyDescent="0.25">
      <c r="A46" s="4"/>
      <c r="B46" s="16"/>
      <c r="C46" s="40"/>
      <c r="D46" s="17"/>
      <c r="E46" s="7"/>
      <c r="F46" s="3"/>
      <c r="G46" s="332" t="s">
        <v>5</v>
      </c>
      <c r="H46" s="332"/>
      <c r="I46" s="39"/>
      <c r="J46" s="13">
        <f>SUM(I8:I39)</f>
        <v>17419680</v>
      </c>
      <c r="M46" s="37"/>
    </row>
    <row r="47" spans="1:17" x14ac:dyDescent="0.25">
      <c r="A47" s="4"/>
      <c r="B47" s="16"/>
      <c r="C47" s="40"/>
      <c r="D47" s="17"/>
      <c r="E47" s="7"/>
      <c r="F47" s="3"/>
      <c r="G47" s="332" t="s">
        <v>32</v>
      </c>
      <c r="H47" s="332"/>
      <c r="I47" s="40" t="str">
        <f>IF(J47&gt;0,"SALDO",IF(J47&lt;0,"PIUTANG",IF(J47=0,"LUNAS")))</f>
        <v>PIUTANG</v>
      </c>
      <c r="J47" s="13">
        <f>J46-J45</f>
        <v>-1056125</v>
      </c>
      <c r="M47" s="37"/>
    </row>
  </sheetData>
  <mergeCells count="15">
    <mergeCell ref="G47:H47"/>
    <mergeCell ref="G41:H41"/>
    <mergeCell ref="G42:H42"/>
    <mergeCell ref="G43:H43"/>
    <mergeCell ref="G44:H44"/>
    <mergeCell ref="G45:H45"/>
    <mergeCell ref="G46:H4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9"/>
  <sheetViews>
    <sheetView workbookViewId="0">
      <pane ySplit="7" topLeftCell="A14" activePane="bottomLeft" state="frozen"/>
      <selection pane="bottomLeft" activeCell="B17" sqref="B1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J29*-1</f>
        <v>1288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8"/>
      <c r="I7" s="352"/>
      <c r="J7" s="342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98">
        <v>43205</v>
      </c>
      <c r="B16" s="99">
        <v>180160370</v>
      </c>
      <c r="C16" s="254">
        <v>51</v>
      </c>
      <c r="D16" s="34">
        <v>5532713</v>
      </c>
      <c r="E16" s="101">
        <v>180042017</v>
      </c>
      <c r="F16" s="99">
        <v>13</v>
      </c>
      <c r="G16" s="34">
        <v>1468775</v>
      </c>
      <c r="H16" s="101"/>
      <c r="I16" s="102">
        <v>4064000</v>
      </c>
      <c r="J16" s="34" t="s">
        <v>17</v>
      </c>
      <c r="L16" s="239"/>
    </row>
    <row r="17" spans="1:12" s="234" customFormat="1" x14ac:dyDescent="0.25">
      <c r="A17" s="98">
        <v>43215</v>
      </c>
      <c r="B17" s="99">
        <v>180161418</v>
      </c>
      <c r="C17" s="254">
        <v>47</v>
      </c>
      <c r="D17" s="34">
        <v>4712050</v>
      </c>
      <c r="E17" s="101">
        <v>180042293</v>
      </c>
      <c r="F17" s="99">
        <v>17</v>
      </c>
      <c r="G17" s="34">
        <v>1715263</v>
      </c>
      <c r="H17" s="101"/>
      <c r="I17" s="102">
        <v>2997000</v>
      </c>
      <c r="J17" s="34" t="s">
        <v>17</v>
      </c>
      <c r="L17" s="239"/>
    </row>
    <row r="18" spans="1:12" s="234" customFormat="1" x14ac:dyDescent="0.25">
      <c r="A18" s="98"/>
      <c r="B18" s="99"/>
      <c r="C18" s="254"/>
      <c r="D18" s="34"/>
      <c r="E18" s="101"/>
      <c r="F18" s="99"/>
      <c r="G18" s="34"/>
      <c r="H18" s="101"/>
      <c r="I18" s="102"/>
      <c r="J18" s="34"/>
      <c r="L18" s="239"/>
    </row>
    <row r="19" spans="1:12" s="234" customFormat="1" x14ac:dyDescent="0.25">
      <c r="A19" s="98"/>
      <c r="B19" s="99"/>
      <c r="C19" s="254"/>
      <c r="D19" s="34"/>
      <c r="E19" s="101"/>
      <c r="F19" s="99"/>
      <c r="G19" s="34"/>
      <c r="H19" s="101"/>
      <c r="I19" s="102"/>
      <c r="J19" s="34"/>
      <c r="L19" s="239"/>
    </row>
    <row r="20" spans="1:12" x14ac:dyDescent="0.25">
      <c r="A20" s="4"/>
      <c r="B20" s="3"/>
      <c r="C20" s="26"/>
      <c r="D20" s="6"/>
      <c r="E20" s="7"/>
      <c r="F20" s="3"/>
      <c r="G20" s="6"/>
      <c r="H20" s="7"/>
      <c r="I20" s="39"/>
      <c r="J20" s="6"/>
    </row>
    <row r="21" spans="1:12" x14ac:dyDescent="0.25">
      <c r="A21" s="4"/>
      <c r="B21" s="8" t="s">
        <v>11</v>
      </c>
      <c r="C21" s="27">
        <f>SUM(C8:C20)</f>
        <v>351</v>
      </c>
      <c r="D21" s="9"/>
      <c r="E21" s="8" t="s">
        <v>11</v>
      </c>
      <c r="F21" s="8">
        <f>SUM(F8:F20)</f>
        <v>66</v>
      </c>
      <c r="G21" s="5"/>
      <c r="H21" s="3"/>
      <c r="I21" s="40"/>
      <c r="J21" s="5"/>
    </row>
    <row r="22" spans="1:12" x14ac:dyDescent="0.25">
      <c r="A22" s="4"/>
      <c r="B22" s="8"/>
      <c r="C22" s="27"/>
      <c r="D22" s="9"/>
      <c r="E22" s="8"/>
      <c r="F22" s="8"/>
      <c r="G22" s="32"/>
      <c r="H22" s="33"/>
      <c r="I22" s="40"/>
      <c r="J22" s="5"/>
    </row>
    <row r="23" spans="1:12" x14ac:dyDescent="0.25">
      <c r="A23" s="10"/>
      <c r="B23" s="11"/>
      <c r="C23" s="26"/>
      <c r="D23" s="6"/>
      <c r="E23" s="8"/>
      <c r="F23" s="3"/>
      <c r="G23" s="332" t="s">
        <v>12</v>
      </c>
      <c r="H23" s="332"/>
      <c r="I23" s="39"/>
      <c r="J23" s="13">
        <f>SUM(D8:D20)</f>
        <v>37899052</v>
      </c>
    </row>
    <row r="24" spans="1:12" x14ac:dyDescent="0.25">
      <c r="A24" s="4"/>
      <c r="B24" s="3"/>
      <c r="C24" s="26"/>
      <c r="D24" s="6"/>
      <c r="E24" s="7"/>
      <c r="F24" s="3"/>
      <c r="G24" s="332" t="s">
        <v>13</v>
      </c>
      <c r="H24" s="332"/>
      <c r="I24" s="39"/>
      <c r="J24" s="13">
        <f>SUM(G8:G20)</f>
        <v>7488764</v>
      </c>
    </row>
    <row r="25" spans="1:12" x14ac:dyDescent="0.25">
      <c r="A25" s="14"/>
      <c r="B25" s="7"/>
      <c r="C25" s="26"/>
      <c r="D25" s="6"/>
      <c r="E25" s="7"/>
      <c r="F25" s="3"/>
      <c r="G25" s="332" t="s">
        <v>14</v>
      </c>
      <c r="H25" s="332"/>
      <c r="I25" s="41"/>
      <c r="J25" s="15">
        <f>J23-J24</f>
        <v>30410288</v>
      </c>
    </row>
    <row r="26" spans="1:12" x14ac:dyDescent="0.25">
      <c r="A26" s="4"/>
      <c r="B26" s="16"/>
      <c r="C26" s="26"/>
      <c r="D26" s="17"/>
      <c r="E26" s="7"/>
      <c r="F26" s="3"/>
      <c r="G26" s="332" t="s">
        <v>15</v>
      </c>
      <c r="H26" s="332"/>
      <c r="I26" s="39"/>
      <c r="J26" s="13">
        <f>SUM(H8:H21)</f>
        <v>0</v>
      </c>
    </row>
    <row r="27" spans="1:12" x14ac:dyDescent="0.25">
      <c r="A27" s="4"/>
      <c r="B27" s="16"/>
      <c r="C27" s="26"/>
      <c r="D27" s="17"/>
      <c r="E27" s="7"/>
      <c r="F27" s="3"/>
      <c r="G27" s="332" t="s">
        <v>16</v>
      </c>
      <c r="H27" s="332"/>
      <c r="I27" s="39"/>
      <c r="J27" s="13">
        <f>J25+J26</f>
        <v>30410288</v>
      </c>
    </row>
    <row r="28" spans="1:12" x14ac:dyDescent="0.25">
      <c r="A28" s="4"/>
      <c r="B28" s="16"/>
      <c r="C28" s="26"/>
      <c r="D28" s="17"/>
      <c r="E28" s="7"/>
      <c r="F28" s="3"/>
      <c r="G28" s="332" t="s">
        <v>5</v>
      </c>
      <c r="H28" s="332"/>
      <c r="I28" s="39"/>
      <c r="J28" s="13">
        <f>SUM(I8:I21)</f>
        <v>30409000</v>
      </c>
    </row>
    <row r="29" spans="1:12" x14ac:dyDescent="0.25">
      <c r="A29" s="4"/>
      <c r="B29" s="16"/>
      <c r="C29" s="26"/>
      <c r="D29" s="17"/>
      <c r="E29" s="7"/>
      <c r="F29" s="3"/>
      <c r="G29" s="332" t="s">
        <v>32</v>
      </c>
      <c r="H29" s="332"/>
      <c r="I29" s="40" t="str">
        <f>IF(J29&gt;0,"SALDO",IF(J29&lt;0,"PIUTANG",IF(J29=0,"LUNAS")))</f>
        <v>PIUTANG</v>
      </c>
      <c r="J29" s="13">
        <f>J28-J27</f>
        <v>-1288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9:H29"/>
    <mergeCell ref="G23:H23"/>
    <mergeCell ref="G24:H24"/>
    <mergeCell ref="G25:H25"/>
    <mergeCell ref="G26:H26"/>
    <mergeCell ref="G27:H27"/>
    <mergeCell ref="G28:H28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B14" sqref="B14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194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1840163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8" t="s">
        <v>121</v>
      </c>
      <c r="G3" s="318"/>
      <c r="H3" s="318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4"/>
      <c r="I7" s="352"/>
      <c r="J7" s="342"/>
    </row>
    <row r="8" spans="1:10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0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0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0" x14ac:dyDescent="0.25">
      <c r="A11" s="242">
        <v>43202</v>
      </c>
      <c r="B11" s="243">
        <v>180160085</v>
      </c>
      <c r="C11" s="248">
        <v>73</v>
      </c>
      <c r="D11" s="247">
        <v>7337225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43204</v>
      </c>
      <c r="B12" s="243"/>
      <c r="C12" s="248"/>
      <c r="D12" s="247"/>
      <c r="E12" s="245">
        <v>180041990</v>
      </c>
      <c r="F12" s="243">
        <v>24</v>
      </c>
      <c r="G12" s="247">
        <v>2296350</v>
      </c>
      <c r="H12" s="246"/>
      <c r="I12" s="246"/>
      <c r="J12" s="247"/>
    </row>
    <row r="13" spans="1:10" x14ac:dyDescent="0.25">
      <c r="A13" s="242">
        <v>43210</v>
      </c>
      <c r="B13" s="243"/>
      <c r="C13" s="248"/>
      <c r="D13" s="247"/>
      <c r="E13" s="245"/>
      <c r="F13" s="243"/>
      <c r="G13" s="247"/>
      <c r="H13" s="246"/>
      <c r="I13" s="246">
        <v>6300000</v>
      </c>
      <c r="J13" s="247" t="s">
        <v>17</v>
      </c>
    </row>
    <row r="14" spans="1:10" x14ac:dyDescent="0.25">
      <c r="A14" s="98">
        <v>43214</v>
      </c>
      <c r="B14" s="99">
        <v>180161306</v>
      </c>
      <c r="C14" s="100">
        <v>76</v>
      </c>
      <c r="D14" s="34">
        <v>8050963</v>
      </c>
      <c r="E14" s="245">
        <v>180042275</v>
      </c>
      <c r="F14" s="243">
        <v>10</v>
      </c>
      <c r="G14" s="247">
        <v>996188</v>
      </c>
      <c r="H14" s="246"/>
      <c r="I14" s="246"/>
      <c r="J14" s="247"/>
    </row>
    <row r="15" spans="1:10" x14ac:dyDescent="0.25">
      <c r="A15" s="98">
        <v>43220</v>
      </c>
      <c r="B15" s="99"/>
      <c r="C15" s="100"/>
      <c r="D15" s="34"/>
      <c r="E15" s="101"/>
      <c r="F15" s="99"/>
      <c r="G15" s="34"/>
      <c r="H15" s="102"/>
      <c r="I15" s="102">
        <v>6000000</v>
      </c>
      <c r="J15" s="34" t="s">
        <v>17</v>
      </c>
    </row>
    <row r="16" spans="1:10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256</v>
      </c>
      <c r="D25" s="225"/>
      <c r="E25" s="224" t="s">
        <v>11</v>
      </c>
      <c r="F25" s="224">
        <f>SUM(F8:F24)</f>
        <v>34</v>
      </c>
      <c r="G25" s="225">
        <f>SUM(G8:G24)</f>
        <v>3292538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26432701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3292538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23140163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23140163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21300000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PIUTANG</v>
      </c>
      <c r="J33" s="228">
        <f>J32-J31</f>
        <v>-1840163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E15" sqref="E15:E16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197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6" t="s">
        <v>21</v>
      </c>
      <c r="G2" s="326"/>
      <c r="H2" s="326"/>
      <c r="I2" s="220">
        <f>J33*-1</f>
        <v>-987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8" t="s">
        <v>121</v>
      </c>
      <c r="G3" s="318"/>
      <c r="H3" s="318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4"/>
      <c r="I7" s="352"/>
      <c r="J7" s="342"/>
    </row>
    <row r="8" spans="1:10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0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0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0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0" x14ac:dyDescent="0.25">
      <c r="A12" s="98">
        <v>43215</v>
      </c>
      <c r="B12" s="99">
        <v>180161452</v>
      </c>
      <c r="C12" s="100">
        <v>63</v>
      </c>
      <c r="D12" s="34">
        <v>6738463</v>
      </c>
      <c r="E12" s="101">
        <v>180042308</v>
      </c>
      <c r="F12" s="99">
        <v>9</v>
      </c>
      <c r="G12" s="34">
        <v>957250</v>
      </c>
      <c r="H12" s="102"/>
      <c r="I12" s="102">
        <v>4550000</v>
      </c>
      <c r="J12" s="34" t="s">
        <v>17</v>
      </c>
    </row>
    <row r="13" spans="1:10" x14ac:dyDescent="0.25">
      <c r="A13" s="98"/>
      <c r="B13" s="99"/>
      <c r="C13" s="100"/>
      <c r="D13" s="34"/>
      <c r="E13" s="101"/>
      <c r="F13" s="99"/>
      <c r="G13" s="34"/>
      <c r="H13" s="102"/>
      <c r="I13" s="102">
        <v>1150000</v>
      </c>
      <c r="J13" s="34" t="s">
        <v>17</v>
      </c>
    </row>
    <row r="14" spans="1:10" x14ac:dyDescent="0.25">
      <c r="A14" s="98"/>
      <c r="B14" s="99"/>
      <c r="C14" s="100"/>
      <c r="D14" s="34"/>
      <c r="E14" s="101"/>
      <c r="F14" s="99"/>
      <c r="G14" s="34"/>
      <c r="H14" s="102"/>
      <c r="I14" s="102">
        <v>82000</v>
      </c>
      <c r="J14" s="34" t="s">
        <v>17</v>
      </c>
    </row>
    <row r="15" spans="1:10" x14ac:dyDescent="0.25">
      <c r="A15" s="98"/>
      <c r="B15" s="99"/>
      <c r="C15" s="100"/>
      <c r="D15" s="34"/>
      <c r="E15" s="101"/>
      <c r="F15" s="99"/>
      <c r="G15" s="34"/>
      <c r="H15" s="102"/>
      <c r="I15" s="102"/>
      <c r="J15" s="34"/>
    </row>
    <row r="16" spans="1:10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131</v>
      </c>
      <c r="D25" s="225"/>
      <c r="E25" s="224" t="s">
        <v>11</v>
      </c>
      <c r="F25" s="224">
        <f>SUM(F8:F24)</f>
        <v>29</v>
      </c>
      <c r="G25" s="225">
        <f>SUM(G8:G24)</f>
        <v>3012713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32" t="s">
        <v>12</v>
      </c>
      <c r="H27" s="332"/>
      <c r="I27" s="240"/>
      <c r="J27" s="228">
        <f>SUM(D8:D24)</f>
        <v>13556726</v>
      </c>
    </row>
    <row r="28" spans="1:10" x14ac:dyDescent="0.25">
      <c r="A28" s="236"/>
      <c r="B28" s="235"/>
      <c r="C28" s="241"/>
      <c r="D28" s="237"/>
      <c r="E28" s="224"/>
      <c r="F28" s="235"/>
      <c r="G28" s="332" t="s">
        <v>13</v>
      </c>
      <c r="H28" s="332"/>
      <c r="I28" s="240"/>
      <c r="J28" s="228">
        <f>SUM(G8:G24)</f>
        <v>3012713</v>
      </c>
    </row>
    <row r="29" spans="1:10" x14ac:dyDescent="0.25">
      <c r="A29" s="229"/>
      <c r="B29" s="238"/>
      <c r="C29" s="241"/>
      <c r="D29" s="237"/>
      <c r="E29" s="238"/>
      <c r="F29" s="235"/>
      <c r="G29" s="332" t="s">
        <v>14</v>
      </c>
      <c r="H29" s="332"/>
      <c r="I29" s="41"/>
      <c r="J29" s="230">
        <f>J27-J28</f>
        <v>10544013</v>
      </c>
    </row>
    <row r="30" spans="1:10" x14ac:dyDescent="0.25">
      <c r="A30" s="236"/>
      <c r="B30" s="231"/>
      <c r="C30" s="241"/>
      <c r="D30" s="232"/>
      <c r="E30" s="238"/>
      <c r="F30" s="224"/>
      <c r="G30" s="332" t="s">
        <v>15</v>
      </c>
      <c r="H30" s="332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32" t="s">
        <v>16</v>
      </c>
      <c r="H31" s="332"/>
      <c r="I31" s="240"/>
      <c r="J31" s="228">
        <f>J29+J30</f>
        <v>10544013</v>
      </c>
    </row>
    <row r="32" spans="1:10" x14ac:dyDescent="0.25">
      <c r="A32" s="236"/>
      <c r="B32" s="231"/>
      <c r="C32" s="241"/>
      <c r="D32" s="232"/>
      <c r="E32" s="238"/>
      <c r="F32" s="235"/>
      <c r="G32" s="332" t="s">
        <v>5</v>
      </c>
      <c r="H32" s="332"/>
      <c r="I32" s="240"/>
      <c r="J32" s="228">
        <f>SUM(I8:I26)</f>
        <v>10545000</v>
      </c>
    </row>
    <row r="33" spans="1:16" x14ac:dyDescent="0.25">
      <c r="A33" s="236"/>
      <c r="B33" s="231"/>
      <c r="C33" s="241"/>
      <c r="D33" s="232"/>
      <c r="E33" s="238"/>
      <c r="F33" s="235"/>
      <c r="G33" s="332" t="s">
        <v>32</v>
      </c>
      <c r="H33" s="332"/>
      <c r="I33" s="241" t="str">
        <f>IF(J33&gt;0,"SALDO",IF(J33&lt;0,"PIUTANG",IF(J33=0,"LUNAS")))</f>
        <v>SALDO</v>
      </c>
      <c r="J33" s="228">
        <f>J32-J31</f>
        <v>987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5"/>
  <sheetViews>
    <sheetView workbookViewId="0">
      <pane ySplit="7" topLeftCell="A39" activePane="bottomLeft" state="frozen"/>
      <selection pane="bottomLeft" activeCell="D48" sqref="D48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199</v>
      </c>
      <c r="D1" s="218"/>
      <c r="E1" s="218"/>
      <c r="F1" s="326" t="s">
        <v>22</v>
      </c>
      <c r="G1" s="326"/>
      <c r="H1" s="326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6" t="s">
        <v>21</v>
      </c>
      <c r="G2" s="326"/>
      <c r="H2" s="326"/>
      <c r="I2" s="220">
        <f>J59*-1</f>
        <v>2171927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2" t="s">
        <v>121</v>
      </c>
      <c r="G3" s="322"/>
      <c r="H3" s="322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0" x14ac:dyDescent="0.25">
      <c r="A7" s="347"/>
      <c r="B7" s="323" t="s">
        <v>7</v>
      </c>
      <c r="C7" s="325" t="s">
        <v>8</v>
      </c>
      <c r="D7" s="324" t="s">
        <v>9</v>
      </c>
      <c r="E7" s="323" t="s">
        <v>10</v>
      </c>
      <c r="F7" s="323" t="s">
        <v>8</v>
      </c>
      <c r="G7" s="324" t="s">
        <v>9</v>
      </c>
      <c r="H7" s="354"/>
      <c r="I7" s="352"/>
      <c r="J7" s="342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242">
        <v>43211</v>
      </c>
      <c r="B25" s="243">
        <v>180161117</v>
      </c>
      <c r="C25" s="248">
        <v>5</v>
      </c>
      <c r="D25" s="247">
        <v>543813</v>
      </c>
      <c r="E25" s="245"/>
      <c r="F25" s="243"/>
      <c r="G25" s="247"/>
      <c r="H25" s="246"/>
      <c r="I25" s="246"/>
      <c r="J25" s="247"/>
    </row>
    <row r="26" spans="1:10" x14ac:dyDescent="0.25">
      <c r="A26" s="242">
        <v>43213</v>
      </c>
      <c r="B26" s="243">
        <v>180161217</v>
      </c>
      <c r="C26" s="248">
        <v>9</v>
      </c>
      <c r="D26" s="247">
        <v>981138</v>
      </c>
      <c r="E26" s="245"/>
      <c r="F26" s="243"/>
      <c r="G26" s="247"/>
      <c r="H26" s="246"/>
      <c r="I26" s="246"/>
      <c r="J26" s="247"/>
    </row>
    <row r="27" spans="1:10" x14ac:dyDescent="0.25">
      <c r="A27" s="242">
        <v>43213</v>
      </c>
      <c r="B27" s="243">
        <v>180161272</v>
      </c>
      <c r="C27" s="248">
        <v>3</v>
      </c>
      <c r="D27" s="247">
        <v>293738</v>
      </c>
      <c r="E27" s="245"/>
      <c r="F27" s="243"/>
      <c r="G27" s="247"/>
      <c r="H27" s="246"/>
      <c r="I27" s="246"/>
      <c r="J27" s="247"/>
    </row>
    <row r="28" spans="1:10" x14ac:dyDescent="0.25">
      <c r="A28" s="242">
        <v>43213</v>
      </c>
      <c r="B28" s="243">
        <v>180161295</v>
      </c>
      <c r="C28" s="248">
        <v>4</v>
      </c>
      <c r="D28" s="247">
        <v>386050</v>
      </c>
      <c r="E28" s="245"/>
      <c r="F28" s="243"/>
      <c r="G28" s="247"/>
      <c r="H28" s="246"/>
      <c r="I28" s="246"/>
      <c r="J28" s="247"/>
    </row>
    <row r="29" spans="1:10" x14ac:dyDescent="0.25">
      <c r="A29" s="242">
        <v>43214</v>
      </c>
      <c r="B29" s="243">
        <v>180161303</v>
      </c>
      <c r="C29" s="248">
        <v>20</v>
      </c>
      <c r="D29" s="247">
        <v>2196600</v>
      </c>
      <c r="E29" s="245"/>
      <c r="F29" s="243"/>
      <c r="G29" s="247"/>
      <c r="H29" s="246"/>
      <c r="I29" s="246"/>
      <c r="J29" s="247"/>
    </row>
    <row r="30" spans="1:10" x14ac:dyDescent="0.25">
      <c r="A30" s="242">
        <v>43214</v>
      </c>
      <c r="B30" s="243">
        <v>180161390</v>
      </c>
      <c r="C30" s="248">
        <v>6</v>
      </c>
      <c r="D30" s="247">
        <v>519488</v>
      </c>
      <c r="E30" s="245"/>
      <c r="F30" s="243"/>
      <c r="G30" s="247"/>
      <c r="H30" s="246"/>
      <c r="I30" s="246"/>
      <c r="J30" s="247"/>
    </row>
    <row r="31" spans="1:10" x14ac:dyDescent="0.25">
      <c r="A31" s="242">
        <v>43215</v>
      </c>
      <c r="B31" s="243">
        <v>180161491</v>
      </c>
      <c r="C31" s="248">
        <v>5</v>
      </c>
      <c r="D31" s="247">
        <v>419388</v>
      </c>
      <c r="E31" s="245"/>
      <c r="F31" s="243"/>
      <c r="G31" s="247"/>
      <c r="H31" s="246"/>
      <c r="I31" s="246">
        <v>5340215</v>
      </c>
      <c r="J31" s="247" t="s">
        <v>17</v>
      </c>
    </row>
    <row r="32" spans="1:10" x14ac:dyDescent="0.25">
      <c r="A32" s="242">
        <v>43216</v>
      </c>
      <c r="B32" s="243">
        <v>180161547</v>
      </c>
      <c r="C32" s="248">
        <v>6</v>
      </c>
      <c r="D32" s="247">
        <v>638313</v>
      </c>
      <c r="E32" s="245"/>
      <c r="F32" s="243"/>
      <c r="G32" s="247"/>
      <c r="H32" s="246"/>
      <c r="I32" s="246"/>
      <c r="J32" s="247"/>
    </row>
    <row r="33" spans="1:10" x14ac:dyDescent="0.25">
      <c r="A33" s="242">
        <v>43216</v>
      </c>
      <c r="B33" s="243">
        <v>180161614</v>
      </c>
      <c r="C33" s="248">
        <v>9</v>
      </c>
      <c r="D33" s="247">
        <v>803513</v>
      </c>
      <c r="E33" s="245"/>
      <c r="F33" s="243"/>
      <c r="G33" s="247"/>
      <c r="H33" s="246"/>
      <c r="I33" s="246"/>
      <c r="J33" s="247"/>
    </row>
    <row r="34" spans="1:10" x14ac:dyDescent="0.25">
      <c r="A34" s="242">
        <v>43217</v>
      </c>
      <c r="B34" s="243">
        <v>180161635</v>
      </c>
      <c r="C34" s="248">
        <v>38</v>
      </c>
      <c r="D34" s="247">
        <v>4224850</v>
      </c>
      <c r="E34" s="245"/>
      <c r="F34" s="243"/>
      <c r="G34" s="247"/>
      <c r="H34" s="246"/>
      <c r="I34" s="246"/>
      <c r="J34" s="247"/>
    </row>
    <row r="35" spans="1:10" x14ac:dyDescent="0.25">
      <c r="A35" s="242">
        <v>43217</v>
      </c>
      <c r="B35" s="243">
        <v>180161652</v>
      </c>
      <c r="C35" s="248">
        <v>5</v>
      </c>
      <c r="D35" s="247">
        <v>319113</v>
      </c>
      <c r="E35" s="245"/>
      <c r="F35" s="243"/>
      <c r="G35" s="247"/>
      <c r="H35" s="246"/>
      <c r="I35" s="246"/>
      <c r="J35" s="247"/>
    </row>
    <row r="36" spans="1:10" x14ac:dyDescent="0.25">
      <c r="A36" s="242">
        <v>43217</v>
      </c>
      <c r="B36" s="243">
        <v>180161719</v>
      </c>
      <c r="C36" s="248">
        <v>7</v>
      </c>
      <c r="D36" s="247">
        <v>557025</v>
      </c>
      <c r="E36" s="245"/>
      <c r="F36" s="243"/>
      <c r="G36" s="247"/>
      <c r="H36" s="246"/>
      <c r="I36" s="246"/>
      <c r="J36" s="247"/>
    </row>
    <row r="37" spans="1:10" x14ac:dyDescent="0.25">
      <c r="A37" s="242">
        <v>43217</v>
      </c>
      <c r="B37" s="243">
        <v>180161721</v>
      </c>
      <c r="C37" s="248">
        <v>1</v>
      </c>
      <c r="D37" s="247">
        <v>47163</v>
      </c>
      <c r="E37" s="245"/>
      <c r="F37" s="243"/>
      <c r="G37" s="247"/>
      <c r="H37" s="246"/>
      <c r="I37" s="246"/>
      <c r="J37" s="247"/>
    </row>
    <row r="38" spans="1:10" x14ac:dyDescent="0.25">
      <c r="A38" s="242">
        <v>43218</v>
      </c>
      <c r="B38" s="243">
        <v>180161778</v>
      </c>
      <c r="C38" s="248">
        <v>11</v>
      </c>
      <c r="D38" s="247">
        <v>947013</v>
      </c>
      <c r="E38" s="245"/>
      <c r="F38" s="243"/>
      <c r="G38" s="247"/>
      <c r="H38" s="246"/>
      <c r="I38" s="246"/>
      <c r="J38" s="247"/>
    </row>
    <row r="39" spans="1:10" x14ac:dyDescent="0.25">
      <c r="A39" s="242">
        <v>43218</v>
      </c>
      <c r="B39" s="243">
        <v>180161848</v>
      </c>
      <c r="C39" s="248">
        <v>4</v>
      </c>
      <c r="D39" s="247">
        <v>310713</v>
      </c>
      <c r="E39" s="245"/>
      <c r="F39" s="243"/>
      <c r="G39" s="247"/>
      <c r="H39" s="246"/>
      <c r="I39" s="246"/>
      <c r="J39" s="247"/>
    </row>
    <row r="40" spans="1:10" x14ac:dyDescent="0.25">
      <c r="A40" s="242">
        <v>43220</v>
      </c>
      <c r="B40" s="243">
        <v>180161997</v>
      </c>
      <c r="C40" s="248">
        <v>13</v>
      </c>
      <c r="D40" s="247">
        <v>1101888</v>
      </c>
      <c r="E40" s="245"/>
      <c r="F40" s="243"/>
      <c r="G40" s="247"/>
      <c r="H40" s="246"/>
      <c r="I40" s="246"/>
      <c r="J40" s="247"/>
    </row>
    <row r="41" spans="1:10" x14ac:dyDescent="0.25">
      <c r="A41" s="242">
        <v>43220</v>
      </c>
      <c r="B41" s="243">
        <v>180162063</v>
      </c>
      <c r="C41" s="248">
        <v>2</v>
      </c>
      <c r="D41" s="247">
        <v>196175</v>
      </c>
      <c r="E41" s="245"/>
      <c r="F41" s="243"/>
      <c r="G41" s="247"/>
      <c r="H41" s="246"/>
      <c r="I41" s="246"/>
      <c r="J41" s="247"/>
    </row>
    <row r="42" spans="1:10" x14ac:dyDescent="0.25">
      <c r="A42" s="242">
        <v>43220</v>
      </c>
      <c r="B42" s="243">
        <v>180162083</v>
      </c>
      <c r="C42" s="248">
        <v>3</v>
      </c>
      <c r="D42" s="247">
        <v>303625</v>
      </c>
      <c r="E42" s="245"/>
      <c r="F42" s="243"/>
      <c r="G42" s="247"/>
      <c r="H42" s="246"/>
      <c r="I42" s="246">
        <v>9449391</v>
      </c>
      <c r="J42" s="247" t="s">
        <v>17</v>
      </c>
    </row>
    <row r="43" spans="1:10" x14ac:dyDescent="0.25">
      <c r="A43" s="98">
        <v>43221</v>
      </c>
      <c r="B43" s="99">
        <v>180162116</v>
      </c>
      <c r="C43" s="100">
        <v>6</v>
      </c>
      <c r="D43" s="34">
        <v>604888</v>
      </c>
      <c r="E43" s="101"/>
      <c r="F43" s="99"/>
      <c r="G43" s="34"/>
      <c r="H43" s="102"/>
      <c r="I43" s="102"/>
      <c r="J43" s="34"/>
    </row>
    <row r="44" spans="1:10" x14ac:dyDescent="0.25">
      <c r="A44" s="98">
        <v>43221</v>
      </c>
      <c r="B44" s="99">
        <v>180162185</v>
      </c>
      <c r="C44" s="100">
        <v>3</v>
      </c>
      <c r="D44" s="34">
        <v>287613</v>
      </c>
      <c r="E44" s="101"/>
      <c r="F44" s="99"/>
      <c r="G44" s="34"/>
      <c r="H44" s="102"/>
      <c r="I44" s="102"/>
      <c r="J44" s="34"/>
    </row>
    <row r="45" spans="1:10" x14ac:dyDescent="0.25">
      <c r="A45" s="98">
        <v>43222</v>
      </c>
      <c r="B45" s="99">
        <v>180162250</v>
      </c>
      <c r="C45" s="100">
        <v>8</v>
      </c>
      <c r="D45" s="34">
        <v>626238</v>
      </c>
      <c r="E45" s="101"/>
      <c r="F45" s="99"/>
      <c r="G45" s="34"/>
      <c r="H45" s="102"/>
      <c r="I45" s="102"/>
      <c r="J45" s="34"/>
    </row>
    <row r="46" spans="1:10" x14ac:dyDescent="0.25">
      <c r="A46" s="98">
        <v>43222</v>
      </c>
      <c r="B46" s="99">
        <v>180162300</v>
      </c>
      <c r="C46" s="100">
        <v>1</v>
      </c>
      <c r="D46" s="34">
        <v>179725</v>
      </c>
      <c r="E46" s="101"/>
      <c r="F46" s="99"/>
      <c r="G46" s="34"/>
      <c r="H46" s="102"/>
      <c r="I46" s="102"/>
      <c r="J46" s="34"/>
    </row>
    <row r="47" spans="1:10" x14ac:dyDescent="0.25">
      <c r="A47" s="98">
        <v>43223</v>
      </c>
      <c r="B47" s="99">
        <v>180162361</v>
      </c>
      <c r="C47" s="100">
        <v>6</v>
      </c>
      <c r="D47" s="34">
        <v>473463</v>
      </c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6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6" x14ac:dyDescent="0.25">
      <c r="A50" s="236"/>
      <c r="B50" s="235"/>
      <c r="C50" s="241"/>
      <c r="D50" s="237"/>
      <c r="E50" s="238"/>
      <c r="F50" s="235"/>
      <c r="G50" s="237"/>
      <c r="H50" s="240"/>
      <c r="I50" s="240"/>
      <c r="J50" s="237"/>
    </row>
    <row r="51" spans="1:16" x14ac:dyDescent="0.25">
      <c r="A51" s="236"/>
      <c r="B51" s="224" t="s">
        <v>11</v>
      </c>
      <c r="C51" s="233">
        <f>SUM(C8:C50)</f>
        <v>199</v>
      </c>
      <c r="D51" s="225"/>
      <c r="E51" s="224" t="s">
        <v>11</v>
      </c>
      <c r="F51" s="224">
        <f>SUM(F8:F50)</f>
        <v>0</v>
      </c>
      <c r="G51" s="225">
        <f>SUM(G8:G50)</f>
        <v>0</v>
      </c>
      <c r="H51" s="240"/>
      <c r="I51" s="240"/>
      <c r="J51" s="237"/>
    </row>
    <row r="52" spans="1:16" x14ac:dyDescent="0.25">
      <c r="A52" s="236"/>
      <c r="B52" s="224"/>
      <c r="C52" s="233"/>
      <c r="D52" s="225"/>
      <c r="E52" s="238"/>
      <c r="F52" s="235"/>
      <c r="G52" s="237"/>
      <c r="H52" s="240"/>
      <c r="I52" s="240"/>
      <c r="J52" s="237"/>
    </row>
    <row r="53" spans="1:16" x14ac:dyDescent="0.25">
      <c r="A53" s="226"/>
      <c r="B53" s="227"/>
      <c r="C53" s="241"/>
      <c r="D53" s="237"/>
      <c r="E53" s="224"/>
      <c r="F53" s="235"/>
      <c r="G53" s="332" t="s">
        <v>12</v>
      </c>
      <c r="H53" s="332"/>
      <c r="I53" s="240"/>
      <c r="J53" s="228">
        <f>SUM(D8:D50)</f>
        <v>19293677</v>
      </c>
    </row>
    <row r="54" spans="1:16" x14ac:dyDescent="0.25">
      <c r="A54" s="236"/>
      <c r="B54" s="235"/>
      <c r="C54" s="241"/>
      <c r="D54" s="237"/>
      <c r="E54" s="224"/>
      <c r="F54" s="235"/>
      <c r="G54" s="332" t="s">
        <v>13</v>
      </c>
      <c r="H54" s="332"/>
      <c r="I54" s="240"/>
      <c r="J54" s="228">
        <f>SUM(G8:G50)</f>
        <v>0</v>
      </c>
    </row>
    <row r="55" spans="1:16" x14ac:dyDescent="0.25">
      <c r="A55" s="229"/>
      <c r="B55" s="238"/>
      <c r="C55" s="241"/>
      <c r="D55" s="237"/>
      <c r="E55" s="238"/>
      <c r="F55" s="235"/>
      <c r="G55" s="332" t="s">
        <v>14</v>
      </c>
      <c r="H55" s="332"/>
      <c r="I55" s="41"/>
      <c r="J55" s="230">
        <f>J53-J54</f>
        <v>19293677</v>
      </c>
    </row>
    <row r="56" spans="1:16" x14ac:dyDescent="0.25">
      <c r="A56" s="236"/>
      <c r="B56" s="231"/>
      <c r="C56" s="241"/>
      <c r="D56" s="232"/>
      <c r="E56" s="238"/>
      <c r="F56" s="224"/>
      <c r="G56" s="332" t="s">
        <v>15</v>
      </c>
      <c r="H56" s="332"/>
      <c r="I56" s="240"/>
      <c r="J56" s="228">
        <f>SUM(H8:H52)</f>
        <v>0</v>
      </c>
    </row>
    <row r="57" spans="1:16" x14ac:dyDescent="0.25">
      <c r="A57" s="236"/>
      <c r="B57" s="231"/>
      <c r="C57" s="241"/>
      <c r="D57" s="232"/>
      <c r="E57" s="238"/>
      <c r="F57" s="224"/>
      <c r="G57" s="332" t="s">
        <v>16</v>
      </c>
      <c r="H57" s="332"/>
      <c r="I57" s="240"/>
      <c r="J57" s="228">
        <f>J55+J56</f>
        <v>19293677</v>
      </c>
    </row>
    <row r="58" spans="1:16" x14ac:dyDescent="0.25">
      <c r="A58" s="236"/>
      <c r="B58" s="231"/>
      <c r="C58" s="241"/>
      <c r="D58" s="232"/>
      <c r="E58" s="238"/>
      <c r="F58" s="235"/>
      <c r="G58" s="332" t="s">
        <v>5</v>
      </c>
      <c r="H58" s="332"/>
      <c r="I58" s="240"/>
      <c r="J58" s="228">
        <f>SUM(I8:I52)</f>
        <v>17121750</v>
      </c>
    </row>
    <row r="59" spans="1:16" x14ac:dyDescent="0.25">
      <c r="A59" s="236"/>
      <c r="B59" s="231"/>
      <c r="C59" s="241"/>
      <c r="D59" s="232"/>
      <c r="E59" s="238"/>
      <c r="F59" s="235"/>
      <c r="G59" s="332" t="s">
        <v>32</v>
      </c>
      <c r="H59" s="332"/>
      <c r="I59" s="241" t="str">
        <f>IF(J59&gt;0,"SALDO",IF(J59&lt;0,"PIUTANG",IF(J59=0,"LUNAS")))</f>
        <v>PIUTANG</v>
      </c>
      <c r="J59" s="228">
        <f>J58-J57</f>
        <v>-2171927</v>
      </c>
    </row>
    <row r="60" spans="1:16" x14ac:dyDescent="0.25">
      <c r="F60" s="219"/>
      <c r="G60" s="219"/>
      <c r="J60" s="219"/>
    </row>
    <row r="61" spans="1:16" x14ac:dyDescent="0.25">
      <c r="C61" s="219"/>
      <c r="D61" s="219"/>
      <c r="F61" s="219"/>
      <c r="G61" s="219"/>
      <c r="J61" s="219"/>
      <c r="L61" s="234"/>
      <c r="M61" s="234"/>
      <c r="N61" s="234"/>
      <c r="O61" s="234"/>
      <c r="P61" s="234"/>
    </row>
    <row r="62" spans="1:16" x14ac:dyDescent="0.25">
      <c r="C62" s="219"/>
      <c r="D62" s="219"/>
      <c r="F62" s="219"/>
      <c r="G62" s="219"/>
      <c r="J62" s="219"/>
      <c r="L62" s="234"/>
      <c r="M62" s="234"/>
      <c r="N62" s="234"/>
      <c r="O62" s="234"/>
      <c r="P62" s="234"/>
    </row>
    <row r="63" spans="1:16" x14ac:dyDescent="0.25">
      <c r="C63" s="219"/>
      <c r="D63" s="219"/>
      <c r="F63" s="219"/>
      <c r="G63" s="219"/>
      <c r="J63" s="219"/>
      <c r="L63" s="234"/>
      <c r="M63" s="234"/>
      <c r="N63" s="234"/>
      <c r="O63" s="234"/>
      <c r="P63" s="234"/>
    </row>
    <row r="64" spans="1:16" x14ac:dyDescent="0.25">
      <c r="C64" s="219"/>
      <c r="D64" s="219"/>
      <c r="F64" s="219"/>
      <c r="G64" s="219"/>
      <c r="J64" s="219"/>
      <c r="L64" s="234"/>
      <c r="M64" s="234"/>
      <c r="N64" s="234"/>
      <c r="O64" s="234"/>
      <c r="P64" s="234"/>
    </row>
    <row r="65" spans="3:16" x14ac:dyDescent="0.25">
      <c r="C65" s="219"/>
      <c r="D65" s="219"/>
      <c r="L65" s="234"/>
      <c r="M65" s="234"/>
      <c r="N65" s="234"/>
      <c r="O65" s="234"/>
      <c r="P65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9" activePane="bottomLeft" state="frozen"/>
      <selection pane="bottomLeft" activeCell="H33" sqref="H3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6" t="s">
        <v>21</v>
      </c>
      <c r="G2" s="326"/>
      <c r="H2" s="326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2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32" t="s">
        <v>12</v>
      </c>
      <c r="H46" s="332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32" t="s">
        <v>13</v>
      </c>
      <c r="H47" s="332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32" t="s">
        <v>14</v>
      </c>
      <c r="H48" s="332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32" t="s">
        <v>15</v>
      </c>
      <c r="H49" s="332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32" t="s">
        <v>16</v>
      </c>
      <c r="H50" s="332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32" t="s">
        <v>5</v>
      </c>
      <c r="H51" s="332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32" t="s">
        <v>32</v>
      </c>
      <c r="H52" s="332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32" t="s">
        <v>12</v>
      </c>
      <c r="H69" s="332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32" t="s">
        <v>13</v>
      </c>
      <c r="H70" s="332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32" t="s">
        <v>14</v>
      </c>
      <c r="H71" s="332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32" t="s">
        <v>15</v>
      </c>
      <c r="H72" s="332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32" t="s">
        <v>16</v>
      </c>
      <c r="H73" s="332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32" t="s">
        <v>5</v>
      </c>
      <c r="H74" s="332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32" t="s">
        <v>32</v>
      </c>
      <c r="H75" s="332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I34" sqref="I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8"/>
      <c r="I7" s="352"/>
      <c r="J7" s="342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32" t="s">
        <v>12</v>
      </c>
      <c r="H44" s="332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32" t="s">
        <v>13</v>
      </c>
      <c r="H45" s="332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32" t="s">
        <v>14</v>
      </c>
      <c r="H46" s="332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32" t="s">
        <v>15</v>
      </c>
      <c r="H47" s="332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32" t="s">
        <v>16</v>
      </c>
      <c r="H48" s="332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32" t="s">
        <v>5</v>
      </c>
      <c r="H49" s="332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32" t="s">
        <v>32</v>
      </c>
      <c r="H50" s="332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L38" sqref="L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6" t="s">
        <v>21</v>
      </c>
      <c r="G2" s="326"/>
      <c r="H2" s="326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8"/>
      <c r="I7" s="352"/>
      <c r="J7" s="342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32" t="s">
        <v>12</v>
      </c>
      <c r="H49" s="332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32" t="s">
        <v>13</v>
      </c>
      <c r="H50" s="332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32" t="s">
        <v>14</v>
      </c>
      <c r="H51" s="332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32" t="s">
        <v>15</v>
      </c>
      <c r="H52" s="332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32" t="s">
        <v>16</v>
      </c>
      <c r="H53" s="332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32" t="s">
        <v>5</v>
      </c>
      <c r="H54" s="332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32" t="s">
        <v>32</v>
      </c>
      <c r="H55" s="332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I111" sqref="I111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6" t="s">
        <v>22</v>
      </c>
      <c r="G1" s="326"/>
      <c r="H1" s="326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8"/>
      <c r="I7" s="352"/>
      <c r="J7" s="342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32" t="s">
        <v>12</v>
      </c>
      <c r="H120" s="332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32" t="s">
        <v>13</v>
      </c>
      <c r="H121" s="332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32" t="s">
        <v>14</v>
      </c>
      <c r="H122" s="332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32" t="s">
        <v>15</v>
      </c>
      <c r="H123" s="332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32" t="s">
        <v>16</v>
      </c>
      <c r="H124" s="332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32" t="s">
        <v>5</v>
      </c>
      <c r="H125" s="332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32" t="s">
        <v>32</v>
      </c>
      <c r="H126" s="332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1" activePane="bottomLeft" state="frozen"/>
      <selection pane="bottomLeft" activeCell="C23" sqref="C23:C24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43220</v>
      </c>
      <c r="C5" s="284">
        <f>'Taufik ST'!I2</f>
        <v>8356689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43220</v>
      </c>
      <c r="C6" s="284">
        <f>'Indra Fashion'!I2</f>
        <v>1961813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43223</v>
      </c>
      <c r="C7" s="284">
        <f>Atlantis!I2</f>
        <v>961188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43223</v>
      </c>
      <c r="C8" s="284">
        <f>Bandros!I2</f>
        <v>5982902</v>
      </c>
      <c r="E8" s="292" t="s">
        <v>162</v>
      </c>
    </row>
    <row r="9" spans="1:5" s="269" customFormat="1" ht="18.75" customHeight="1" x14ac:dyDescent="0.25">
      <c r="A9" s="185" t="s">
        <v>195</v>
      </c>
      <c r="B9" s="283">
        <v>43214</v>
      </c>
      <c r="C9" s="284">
        <f>'Bentang Fashion'!I2</f>
        <v>1840163</v>
      </c>
      <c r="E9" s="292" t="s">
        <v>196</v>
      </c>
    </row>
    <row r="10" spans="1:5" s="269" customFormat="1" ht="18.75" customHeight="1" x14ac:dyDescent="0.25">
      <c r="A10" s="185" t="s">
        <v>198</v>
      </c>
      <c r="B10" s="283" t="s">
        <v>40</v>
      </c>
      <c r="C10" s="284">
        <f>Azalea!I2</f>
        <v>-987</v>
      </c>
      <c r="E10" s="292" t="s">
        <v>201</v>
      </c>
    </row>
    <row r="11" spans="1:5" s="269" customFormat="1" ht="18.75" customHeight="1" x14ac:dyDescent="0.25">
      <c r="A11" s="185" t="s">
        <v>200</v>
      </c>
      <c r="B11" s="283">
        <v>43214</v>
      </c>
      <c r="C11" s="284">
        <f>ESP!I2</f>
        <v>2171927</v>
      </c>
      <c r="E11" s="292"/>
    </row>
    <row r="12" spans="1:5" s="269" customFormat="1" ht="18.75" customHeight="1" x14ac:dyDescent="0.25">
      <c r="A12" s="185" t="s">
        <v>52</v>
      </c>
      <c r="B12" s="283" t="s">
        <v>40</v>
      </c>
      <c r="C12" s="284">
        <v>0</v>
      </c>
      <c r="E12" s="292" t="s">
        <v>163</v>
      </c>
    </row>
    <row r="13" spans="1:5" s="269" customFormat="1" ht="18.75" customHeight="1" x14ac:dyDescent="0.25">
      <c r="A13" s="185" t="s">
        <v>53</v>
      </c>
      <c r="B13" s="283" t="s">
        <v>40</v>
      </c>
      <c r="C13" s="284">
        <v>0</v>
      </c>
      <c r="E13" s="292" t="s">
        <v>165</v>
      </c>
    </row>
    <row r="14" spans="1:5" s="269" customFormat="1" ht="18.75" customHeight="1" x14ac:dyDescent="0.25">
      <c r="A14" s="185" t="s">
        <v>152</v>
      </c>
      <c r="B14" s="283">
        <f>Imas!A29</f>
        <v>42667</v>
      </c>
      <c r="C14" s="284">
        <f>Imas!I2</f>
        <v>3266276</v>
      </c>
      <c r="E14" s="292" t="s">
        <v>166</v>
      </c>
    </row>
    <row r="15" spans="1:5" s="269" customFormat="1" ht="18.75" customHeight="1" x14ac:dyDescent="0.25">
      <c r="A15" s="185" t="s">
        <v>153</v>
      </c>
      <c r="B15" s="283">
        <f>Sofya!A60</f>
        <v>42891</v>
      </c>
      <c r="C15" s="284">
        <f>Sofya!I2</f>
        <v>419663</v>
      </c>
      <c r="E15" s="292" t="s">
        <v>166</v>
      </c>
    </row>
    <row r="16" spans="1:5" s="269" customFormat="1" ht="18.75" customHeight="1" x14ac:dyDescent="0.25">
      <c r="A16" s="185" t="s">
        <v>70</v>
      </c>
      <c r="B16" s="283">
        <v>42767</v>
      </c>
      <c r="C16" s="284">
        <f>Jarkasih!J3</f>
        <v>5929850</v>
      </c>
      <c r="E16" s="292" t="s">
        <v>164</v>
      </c>
    </row>
    <row r="17" spans="1:5" s="269" customFormat="1" ht="18.75" customHeight="1" x14ac:dyDescent="0.25">
      <c r="A17" s="185" t="s">
        <v>154</v>
      </c>
      <c r="B17" s="283" t="s">
        <v>40</v>
      </c>
      <c r="C17" s="284">
        <v>0</v>
      </c>
      <c r="E17" s="292" t="s">
        <v>167</v>
      </c>
    </row>
    <row r="18" spans="1:5" s="269" customFormat="1" ht="18.75" customHeight="1" x14ac:dyDescent="0.25">
      <c r="A18" s="185" t="s">
        <v>76</v>
      </c>
      <c r="B18" s="283">
        <f>Bambang!A43</f>
        <v>42876</v>
      </c>
      <c r="C18" s="284">
        <f>Bambang!I2</f>
        <v>258363.5</v>
      </c>
      <c r="E18" s="292" t="s">
        <v>168</v>
      </c>
    </row>
    <row r="19" spans="1:5" s="269" customFormat="1" ht="18.75" customHeight="1" x14ac:dyDescent="0.25">
      <c r="A19" s="185" t="s">
        <v>77</v>
      </c>
      <c r="B19" s="283">
        <v>43195</v>
      </c>
      <c r="C19" s="284">
        <f>'Agus A'!I2</f>
        <v>1288</v>
      </c>
      <c r="E19" s="292" t="s">
        <v>166</v>
      </c>
    </row>
    <row r="20" spans="1:5" s="269" customFormat="1" ht="18.75" customHeight="1" x14ac:dyDescent="0.25">
      <c r="A20" s="185" t="s">
        <v>89</v>
      </c>
      <c r="B20" s="283" t="s">
        <v>40</v>
      </c>
      <c r="C20" s="284">
        <f>AnipAssunah!I2</f>
        <v>0</v>
      </c>
      <c r="E20" s="292" t="s">
        <v>169</v>
      </c>
    </row>
    <row r="21" spans="1:5" s="269" customFormat="1" ht="18.75" customHeight="1" x14ac:dyDescent="0.25">
      <c r="A21" s="185" t="s">
        <v>175</v>
      </c>
      <c r="B21" s="283" t="s">
        <v>40</v>
      </c>
      <c r="C21" s="284">
        <v>0</v>
      </c>
      <c r="E21" s="291"/>
    </row>
    <row r="22" spans="1:5" s="269" customFormat="1" ht="18.75" customHeight="1" x14ac:dyDescent="0.25">
      <c r="A22" s="29"/>
      <c r="B22" s="29"/>
      <c r="C22" s="232"/>
      <c r="E22" s="291"/>
    </row>
    <row r="23" spans="1:5" s="269" customFormat="1" ht="15" customHeight="1" x14ac:dyDescent="0.25">
      <c r="A23" s="359" t="s">
        <v>11</v>
      </c>
      <c r="B23" s="360"/>
      <c r="C23" s="357">
        <f>SUM(C5:C22)</f>
        <v>31149135.5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6" t="s">
        <v>22</v>
      </c>
      <c r="G1" s="326"/>
      <c r="H1" s="326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6" t="s">
        <v>21</v>
      </c>
      <c r="G2" s="326"/>
      <c r="H2" s="32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2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32" t="s">
        <v>12</v>
      </c>
      <c r="H121" s="332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32" t="s">
        <v>13</v>
      </c>
      <c r="H122" s="332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32" t="s">
        <v>14</v>
      </c>
      <c r="H123" s="332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32" t="s">
        <v>15</v>
      </c>
      <c r="H124" s="332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32" t="s">
        <v>16</v>
      </c>
      <c r="H125" s="332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32" t="s">
        <v>5</v>
      </c>
      <c r="H126" s="332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32" t="s">
        <v>32</v>
      </c>
      <c r="H127" s="332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6" t="s">
        <v>22</v>
      </c>
      <c r="G1" s="326"/>
      <c r="H1" s="32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6" t="s">
        <v>21</v>
      </c>
      <c r="G2" s="326"/>
      <c r="H2" s="32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29" t="s">
        <v>4</v>
      </c>
      <c r="I5" s="372" t="s">
        <v>5</v>
      </c>
      <c r="J5" s="331" t="s">
        <v>6</v>
      </c>
      <c r="L5" s="37"/>
      <c r="M5" s="37"/>
      <c r="N5" s="37"/>
      <c r="O5" s="37"/>
      <c r="P5" s="37"/>
      <c r="Q5" s="37"/>
    </row>
    <row r="6" spans="1:17" x14ac:dyDescent="0.25">
      <c r="A6" s="32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29"/>
      <c r="I6" s="372"/>
      <c r="J6" s="33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32" t="s">
        <v>12</v>
      </c>
      <c r="H31" s="332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32" t="s">
        <v>13</v>
      </c>
      <c r="H32" s="332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32" t="s">
        <v>14</v>
      </c>
      <c r="H33" s="332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32" t="s">
        <v>15</v>
      </c>
      <c r="H34" s="332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32" t="s">
        <v>16</v>
      </c>
      <c r="H35" s="332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32" t="s">
        <v>5</v>
      </c>
      <c r="H36" s="332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32" t="s">
        <v>32</v>
      </c>
      <c r="H37" s="332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2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6" t="s">
        <v>21</v>
      </c>
      <c r="G2" s="326"/>
      <c r="H2" s="326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2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32" t="s">
        <v>12</v>
      </c>
      <c r="H53" s="332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32" t="s">
        <v>13</v>
      </c>
      <c r="H54" s="332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32" t="s">
        <v>14</v>
      </c>
      <c r="H55" s="332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32" t="s">
        <v>15</v>
      </c>
      <c r="H56" s="332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32" t="s">
        <v>16</v>
      </c>
      <c r="H57" s="332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32" t="s">
        <v>5</v>
      </c>
      <c r="H58" s="332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32" t="s">
        <v>32</v>
      </c>
      <c r="H59" s="332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29"/>
      <c r="I7" s="372"/>
      <c r="J7" s="331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6" t="s">
        <v>22</v>
      </c>
      <c r="G1" s="326"/>
      <c r="H1" s="32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7" t="s">
        <v>63</v>
      </c>
      <c r="B5" s="327"/>
      <c r="C5" s="327"/>
      <c r="D5" s="327"/>
      <c r="E5" s="327"/>
      <c r="F5" s="327"/>
      <c r="G5" s="327"/>
      <c r="H5" s="327"/>
      <c r="I5" s="327"/>
      <c r="J5" s="327"/>
    </row>
    <row r="6" spans="1:19" x14ac:dyDescent="0.25">
      <c r="A6" s="333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30" t="s">
        <v>5</v>
      </c>
      <c r="J6" s="331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29"/>
      <c r="I7" s="330"/>
      <c r="J7" s="331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32" t="s">
        <v>12</v>
      </c>
      <c r="H32" s="332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32" t="s">
        <v>13</v>
      </c>
      <c r="H33" s="332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32" t="s">
        <v>14</v>
      </c>
      <c r="H34" s="332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32" t="s">
        <v>15</v>
      </c>
      <c r="H35" s="332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32" t="s">
        <v>16</v>
      </c>
      <c r="H36" s="332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32" t="s">
        <v>5</v>
      </c>
      <c r="H37" s="332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32" t="s">
        <v>32</v>
      </c>
      <c r="H38" s="332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6" t="s">
        <v>21</v>
      </c>
      <c r="G2" s="326"/>
      <c r="H2" s="326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8"/>
      <c r="I7" s="352"/>
      <c r="J7" s="342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32" t="s">
        <v>12</v>
      </c>
      <c r="H73" s="332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32" t="s">
        <v>13</v>
      </c>
      <c r="H74" s="332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32" t="s">
        <v>14</v>
      </c>
      <c r="H75" s="332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32" t="s">
        <v>15</v>
      </c>
      <c r="H76" s="332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32" t="s">
        <v>16</v>
      </c>
      <c r="H77" s="332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32" t="s">
        <v>5</v>
      </c>
      <c r="H78" s="332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32" t="s">
        <v>32</v>
      </c>
      <c r="H79" s="332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6" t="s">
        <v>127</v>
      </c>
      <c r="G2" s="326"/>
      <c r="H2" s="326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18"/>
      <c r="N5" s="18"/>
      <c r="O5" s="37"/>
    </row>
    <row r="6" spans="1:15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75" t="s">
        <v>4</v>
      </c>
      <c r="I6" s="377" t="s">
        <v>5</v>
      </c>
      <c r="J6" s="378" t="s">
        <v>6</v>
      </c>
      <c r="L6" s="18"/>
      <c r="N6" s="18"/>
      <c r="O6" s="37"/>
    </row>
    <row r="7" spans="1:15" x14ac:dyDescent="0.25">
      <c r="A7" s="32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6"/>
      <c r="I7" s="377"/>
      <c r="J7" s="378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9" t="s">
        <v>12</v>
      </c>
      <c r="H19" s="37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9" t="s">
        <v>13</v>
      </c>
      <c r="H20" s="37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9" t="s">
        <v>14</v>
      </c>
      <c r="H21" s="37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9" t="s">
        <v>15</v>
      </c>
      <c r="H22" s="37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9" t="s">
        <v>16</v>
      </c>
      <c r="H23" s="37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9" t="s">
        <v>5</v>
      </c>
      <c r="H24" s="37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9" t="s">
        <v>32</v>
      </c>
      <c r="H25" s="37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6" t="s">
        <v>22</v>
      </c>
      <c r="G1" s="326"/>
      <c r="H1" s="32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6" t="s">
        <v>21</v>
      </c>
      <c r="G2" s="326"/>
      <c r="H2" s="326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32" t="s">
        <v>12</v>
      </c>
      <c r="H53" s="332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32" t="s">
        <v>13</v>
      </c>
      <c r="H54" s="332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32" t="s">
        <v>14</v>
      </c>
      <c r="H55" s="332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32" t="s">
        <v>15</v>
      </c>
      <c r="H56" s="332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32" t="s">
        <v>16</v>
      </c>
      <c r="H57" s="332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32" t="s">
        <v>5</v>
      </c>
      <c r="H58" s="332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32" t="s">
        <v>32</v>
      </c>
      <c r="H59" s="332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8"/>
      <c r="I7" s="352"/>
      <c r="J7" s="342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6" t="s">
        <v>22</v>
      </c>
      <c r="G1" s="326"/>
      <c r="H1" s="326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6" t="s">
        <v>21</v>
      </c>
      <c r="G2" s="326"/>
      <c r="H2" s="326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8"/>
      <c r="I7" s="352"/>
      <c r="J7" s="342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32" t="s">
        <v>12</v>
      </c>
      <c r="H35" s="332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32" t="s">
        <v>13</v>
      </c>
      <c r="H36" s="332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32" t="s">
        <v>14</v>
      </c>
      <c r="H37" s="332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32" t="s">
        <v>15</v>
      </c>
      <c r="H38" s="332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32" t="s">
        <v>16</v>
      </c>
      <c r="H39" s="332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32" t="s">
        <v>5</v>
      </c>
      <c r="H40" s="332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32" t="s">
        <v>32</v>
      </c>
      <c r="H41" s="332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6" t="s">
        <v>22</v>
      </c>
      <c r="G1" s="326"/>
      <c r="H1" s="326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6" t="s">
        <v>21</v>
      </c>
      <c r="G2" s="326"/>
      <c r="H2" s="326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8"/>
      <c r="I7" s="352"/>
      <c r="J7" s="342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6" t="s">
        <v>22</v>
      </c>
      <c r="G1" s="326"/>
      <c r="H1" s="326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6" t="s">
        <v>21</v>
      </c>
      <c r="G2" s="326"/>
      <c r="H2" s="326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8"/>
      <c r="I7" s="352"/>
      <c r="J7" s="342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32" t="s">
        <v>12</v>
      </c>
      <c r="H35" s="332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32" t="s">
        <v>13</v>
      </c>
      <c r="H36" s="332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32" t="s">
        <v>14</v>
      </c>
      <c r="H37" s="332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32" t="s">
        <v>15</v>
      </c>
      <c r="H38" s="332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32" t="s">
        <v>16</v>
      </c>
      <c r="H39" s="332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32" t="s">
        <v>5</v>
      </c>
      <c r="H40" s="332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6" t="s">
        <v>22</v>
      </c>
      <c r="G1" s="326"/>
      <c r="H1" s="326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6" t="s">
        <v>21</v>
      </c>
      <c r="G2" s="326"/>
      <c r="H2" s="326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8"/>
      <c r="I7" s="352"/>
      <c r="J7" s="342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32" t="s">
        <v>12</v>
      </c>
      <c r="H35" s="332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32" t="s">
        <v>13</v>
      </c>
      <c r="H36" s="332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32" t="s">
        <v>14</v>
      </c>
      <c r="H37" s="332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32" t="s">
        <v>15</v>
      </c>
      <c r="H38" s="332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32" t="s">
        <v>16</v>
      </c>
      <c r="H39" s="332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32" t="s">
        <v>5</v>
      </c>
      <c r="H40" s="332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32" t="s">
        <v>32</v>
      </c>
      <c r="H41" s="332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6" t="s">
        <v>22</v>
      </c>
      <c r="G1" s="326"/>
      <c r="H1" s="326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8"/>
      <c r="I7" s="352"/>
      <c r="J7" s="342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32" t="s">
        <v>12</v>
      </c>
      <c r="H158" s="332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32" t="s">
        <v>13</v>
      </c>
      <c r="H159" s="332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32" t="s">
        <v>14</v>
      </c>
      <c r="H160" s="332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32" t="s">
        <v>15</v>
      </c>
      <c r="H161" s="332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32" t="s">
        <v>16</v>
      </c>
      <c r="H162" s="332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32" t="s">
        <v>5</v>
      </c>
      <c r="H163" s="332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32" t="s">
        <v>32</v>
      </c>
      <c r="H164" s="332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6" t="s">
        <v>22</v>
      </c>
      <c r="G1" s="326"/>
      <c r="H1" s="326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6" t="s">
        <v>21</v>
      </c>
      <c r="G2" s="326"/>
      <c r="H2" s="32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7" t="s">
        <v>4</v>
      </c>
      <c r="I6" s="351" t="s">
        <v>5</v>
      </c>
      <c r="J6" s="341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8"/>
      <c r="I7" s="352"/>
      <c r="J7" s="342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32" t="s">
        <v>12</v>
      </c>
      <c r="H57" s="332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32" t="s">
        <v>13</v>
      </c>
      <c r="H58" s="332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32" t="s">
        <v>14</v>
      </c>
      <c r="H59" s="332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32" t="s">
        <v>15</v>
      </c>
      <c r="H60" s="332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32" t="s">
        <v>16</v>
      </c>
      <c r="H61" s="332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32" t="s">
        <v>5</v>
      </c>
      <c r="H62" s="332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32" t="s">
        <v>32</v>
      </c>
      <c r="H63" s="332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6" t="s">
        <v>22</v>
      </c>
      <c r="G1" s="326"/>
      <c r="H1" s="32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6" t="s">
        <v>21</v>
      </c>
      <c r="G2" s="326"/>
      <c r="H2" s="326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41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2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32" t="s">
        <v>12</v>
      </c>
      <c r="H116" s="332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32" t="s">
        <v>13</v>
      </c>
      <c r="H117" s="332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32" t="s">
        <v>14</v>
      </c>
      <c r="H118" s="332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32" t="s">
        <v>15</v>
      </c>
      <c r="H119" s="332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32" t="s">
        <v>16</v>
      </c>
      <c r="H120" s="332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32" t="s">
        <v>5</v>
      </c>
      <c r="H121" s="332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32" t="s">
        <v>32</v>
      </c>
      <c r="H122" s="332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6" t="s">
        <v>22</v>
      </c>
      <c r="G1" s="326"/>
      <c r="H1" s="32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6" t="s">
        <v>21</v>
      </c>
      <c r="G2" s="326"/>
      <c r="H2" s="32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7"/>
      <c r="B5" s="327"/>
      <c r="C5" s="327"/>
      <c r="D5" s="327"/>
      <c r="E5" s="327"/>
      <c r="F5" s="327"/>
      <c r="G5" s="327"/>
      <c r="H5" s="327"/>
      <c r="I5" s="327"/>
      <c r="J5" s="32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8" t="s">
        <v>2</v>
      </c>
      <c r="B6" s="329" t="s">
        <v>3</v>
      </c>
      <c r="C6" s="329"/>
      <c r="D6" s="329"/>
      <c r="E6" s="329"/>
      <c r="F6" s="329"/>
      <c r="G6" s="329"/>
      <c r="H6" s="329" t="s">
        <v>4</v>
      </c>
      <c r="I6" s="372" t="s">
        <v>5</v>
      </c>
      <c r="J6" s="331" t="s">
        <v>6</v>
      </c>
      <c r="L6" s="219"/>
      <c r="M6" s="219"/>
      <c r="N6" s="219"/>
      <c r="O6" s="219"/>
      <c r="P6" s="219"/>
      <c r="Q6" s="219"/>
    </row>
    <row r="7" spans="1:17" x14ac:dyDescent="0.25">
      <c r="A7" s="328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29"/>
      <c r="I7" s="372"/>
      <c r="J7" s="331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32" t="s">
        <v>12</v>
      </c>
      <c r="H32" s="332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32" t="s">
        <v>13</v>
      </c>
      <c r="H33" s="332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32" t="s">
        <v>14</v>
      </c>
      <c r="H34" s="332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32" t="s">
        <v>15</v>
      </c>
      <c r="H35" s="332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32" t="s">
        <v>16</v>
      </c>
      <c r="H36" s="332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32" t="s">
        <v>5</v>
      </c>
      <c r="H37" s="332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32" t="s">
        <v>32</v>
      </c>
      <c r="H38" s="332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J72*-1</f>
        <v>0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9" t="s">
        <v>12</v>
      </c>
      <c r="H66" s="37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13</v>
      </c>
      <c r="H67" s="37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9" t="s">
        <v>14</v>
      </c>
      <c r="H68" s="37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15</v>
      </c>
      <c r="H69" s="37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16</v>
      </c>
      <c r="H70" s="37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5</v>
      </c>
      <c r="H71" s="37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9" t="s">
        <v>32</v>
      </c>
      <c r="H72" s="37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6" t="s">
        <v>22</v>
      </c>
      <c r="G1" s="326"/>
      <c r="H1" s="32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6" t="s">
        <v>21</v>
      </c>
      <c r="G2" s="326"/>
      <c r="H2" s="326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41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2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32" t="s">
        <v>12</v>
      </c>
      <c r="H34" s="332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32" t="s">
        <v>13</v>
      </c>
      <c r="H35" s="332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32" t="s">
        <v>14</v>
      </c>
      <c r="H36" s="332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32" t="s">
        <v>15</v>
      </c>
      <c r="H37" s="332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32" t="s">
        <v>16</v>
      </c>
      <c r="H38" s="332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32" t="s">
        <v>5</v>
      </c>
      <c r="H39" s="332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32" t="s">
        <v>32</v>
      </c>
      <c r="H40" s="332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6" t="s">
        <v>22</v>
      </c>
      <c r="G1" s="326"/>
      <c r="H1" s="32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6" t="s">
        <v>21</v>
      </c>
      <c r="G2" s="326"/>
      <c r="H2" s="326"/>
      <c r="I2" s="21">
        <f>J71*-1</f>
        <v>12110891</v>
      </c>
    </row>
    <row r="4" spans="1:10" ht="19.5" x14ac:dyDescent="0.25">
      <c r="A4" s="327"/>
      <c r="B4" s="327"/>
      <c r="C4" s="327"/>
      <c r="D4" s="327"/>
      <c r="E4" s="327"/>
      <c r="F4" s="327"/>
      <c r="G4" s="327"/>
      <c r="H4" s="327"/>
      <c r="I4" s="327"/>
      <c r="J4" s="327"/>
    </row>
    <row r="5" spans="1:10" x14ac:dyDescent="0.25">
      <c r="A5" s="328" t="s">
        <v>2</v>
      </c>
      <c r="B5" s="329" t="s">
        <v>3</v>
      </c>
      <c r="C5" s="329"/>
      <c r="D5" s="329"/>
      <c r="E5" s="329"/>
      <c r="F5" s="329"/>
      <c r="G5" s="329"/>
      <c r="H5" s="380" t="s">
        <v>4</v>
      </c>
      <c r="I5" s="377" t="s">
        <v>5</v>
      </c>
      <c r="J5" s="378" t="s">
        <v>6</v>
      </c>
    </row>
    <row r="6" spans="1:10" x14ac:dyDescent="0.25">
      <c r="A6" s="32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7"/>
      <c r="J6" s="378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9" t="s">
        <v>12</v>
      </c>
      <c r="H65" s="37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9" t="s">
        <v>13</v>
      </c>
      <c r="H66" s="37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9" t="s">
        <v>14</v>
      </c>
      <c r="H67" s="37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9" t="s">
        <v>15</v>
      </c>
      <c r="H68" s="37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9" t="s">
        <v>16</v>
      </c>
      <c r="H69" s="37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9" t="s">
        <v>5</v>
      </c>
      <c r="H70" s="37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9" t="s">
        <v>32</v>
      </c>
      <c r="H71" s="37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2018-05-03T10:37:14Z</dcterms:modified>
</cp:coreProperties>
</file>