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A56E08DA-4764-4B44-AAF9-5A13A9625B1C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state="hidden" r:id="rId4"/>
    <sheet name="Data Supplier " sheetId="6" r:id="rId5"/>
    <sheet name="Sheet1" sheetId="13" r:id="rId6"/>
    <sheet name="PO disetujui cek" sheetId="14" r:id="rId7"/>
    <sheet name="PO fashion" sheetId="10" state="hidden" r:id="rId8"/>
    <sheet name="PO alas kaki" sheetId="11" state="hidden" r:id="rId9"/>
    <sheet name="Scan PO perhalaman" sheetId="12" state="hidden" r:id="rId10"/>
  </sheets>
  <definedNames>
    <definedName name="_xlnm._FilterDatabase" localSheetId="4" hidden="1">'Data Supplier '!$A$2:$K$117</definedName>
    <definedName name="_xlnm._FilterDatabase" localSheetId="6" hidden="1">'PO disetujui cek'!$A$1:$N$124</definedName>
    <definedName name="_xlnm._FilterDatabase" localSheetId="2" hidden="1">'PO disetujui owner'!$A$1:$N$124</definedName>
    <definedName name="_xlnm._FilterDatabase" localSheetId="9" hidden="1">'Scan PO perhalaman'!$A$3:$N$3</definedName>
  </definedNames>
  <calcPr calcId="179017"/>
  <pivotCaches>
    <pivotCache cacheId="16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3" l="1"/>
  <c r="J28" i="3"/>
  <c r="J14" i="3" l="1"/>
  <c r="J97" i="3" l="1"/>
  <c r="G78" i="3"/>
  <c r="G108" i="3"/>
  <c r="D108" i="3"/>
  <c r="L116" i="3"/>
  <c r="L117" i="3"/>
  <c r="F117" i="3"/>
  <c r="H117" i="3" s="1"/>
  <c r="G14" i="3"/>
  <c r="D14" i="3"/>
  <c r="D77" i="3"/>
  <c r="D51" i="3"/>
  <c r="F130" i="14" l="1"/>
  <c r="E129" i="14"/>
  <c r="E131" i="14" s="1"/>
  <c r="F116" i="14"/>
  <c r="H116" i="14" s="1"/>
  <c r="L115" i="14"/>
  <c r="H115" i="14"/>
  <c r="F115" i="14"/>
  <c r="L114" i="14"/>
  <c r="F114" i="14"/>
  <c r="H114" i="14" s="1"/>
  <c r="L113" i="14"/>
  <c r="H113" i="14"/>
  <c r="F113" i="14"/>
  <c r="L112" i="14"/>
  <c r="F112" i="14"/>
  <c r="H112" i="14" s="1"/>
  <c r="L111" i="14"/>
  <c r="H111" i="14"/>
  <c r="F111" i="14"/>
  <c r="L110" i="14"/>
  <c r="F110" i="14"/>
  <c r="H110" i="14" s="1"/>
  <c r="L109" i="14"/>
  <c r="H109" i="14"/>
  <c r="F109" i="14"/>
  <c r="L108" i="14"/>
  <c r="F108" i="14"/>
  <c r="H108" i="14" s="1"/>
  <c r="L107" i="14"/>
  <c r="H107" i="14"/>
  <c r="F107" i="14"/>
  <c r="L106" i="14"/>
  <c r="F106" i="14"/>
  <c r="H106" i="14" s="1"/>
  <c r="L105" i="14"/>
  <c r="H105" i="14"/>
  <c r="F105" i="14"/>
  <c r="L104" i="14"/>
  <c r="F104" i="14"/>
  <c r="H104" i="14" s="1"/>
  <c r="L103" i="14"/>
  <c r="H103" i="14"/>
  <c r="F103" i="14"/>
  <c r="L102" i="14"/>
  <c r="F102" i="14"/>
  <c r="H102" i="14" s="1"/>
  <c r="L101" i="14"/>
  <c r="H101" i="14"/>
  <c r="F101" i="14"/>
  <c r="L100" i="14"/>
  <c r="F100" i="14"/>
  <c r="H100" i="14" s="1"/>
  <c r="L99" i="14"/>
  <c r="H99" i="14"/>
  <c r="F99" i="14"/>
  <c r="L98" i="14"/>
  <c r="F98" i="14"/>
  <c r="H98" i="14" s="1"/>
  <c r="G97" i="14"/>
  <c r="L97" i="14" s="1"/>
  <c r="F97" i="14"/>
  <c r="H97" i="14" s="1"/>
  <c r="L96" i="14"/>
  <c r="H96" i="14"/>
  <c r="F96" i="14"/>
  <c r="L95" i="14"/>
  <c r="F95" i="14"/>
  <c r="H95" i="14" s="1"/>
  <c r="L94" i="14"/>
  <c r="H94" i="14"/>
  <c r="F94" i="14"/>
  <c r="L93" i="14"/>
  <c r="F93" i="14"/>
  <c r="H93" i="14" s="1"/>
  <c r="L92" i="14"/>
  <c r="H92" i="14"/>
  <c r="F92" i="14"/>
  <c r="L91" i="14"/>
  <c r="F91" i="14"/>
  <c r="H91" i="14" s="1"/>
  <c r="L90" i="14"/>
  <c r="H90" i="14"/>
  <c r="F90" i="14"/>
  <c r="L89" i="14"/>
  <c r="F89" i="14"/>
  <c r="H89" i="14" s="1"/>
  <c r="L88" i="14"/>
  <c r="H88" i="14"/>
  <c r="F88" i="14"/>
  <c r="L87" i="14"/>
  <c r="F87" i="14"/>
  <c r="H87" i="14" s="1"/>
  <c r="L86" i="14"/>
  <c r="H86" i="14"/>
  <c r="F86" i="14"/>
  <c r="L85" i="14"/>
  <c r="F85" i="14"/>
  <c r="H85" i="14" s="1"/>
  <c r="L84" i="14"/>
  <c r="H84" i="14"/>
  <c r="F84" i="14"/>
  <c r="L83" i="14"/>
  <c r="F83" i="14"/>
  <c r="H83" i="14" s="1"/>
  <c r="L82" i="14"/>
  <c r="H82" i="14"/>
  <c r="F82" i="14"/>
  <c r="L81" i="14"/>
  <c r="F81" i="14"/>
  <c r="H81" i="14" s="1"/>
  <c r="L80" i="14"/>
  <c r="H80" i="14"/>
  <c r="F80" i="14"/>
  <c r="L79" i="14"/>
  <c r="F79" i="14"/>
  <c r="H79" i="14" s="1"/>
  <c r="L78" i="14"/>
  <c r="H78" i="14"/>
  <c r="F78" i="14"/>
  <c r="L77" i="14"/>
  <c r="F77" i="14"/>
  <c r="H77" i="14" s="1"/>
  <c r="L76" i="14"/>
  <c r="H76" i="14"/>
  <c r="F76" i="14"/>
  <c r="L75" i="14"/>
  <c r="F75" i="14"/>
  <c r="H75" i="14" s="1"/>
  <c r="L74" i="14"/>
  <c r="H74" i="14"/>
  <c r="F74" i="14"/>
  <c r="L73" i="14"/>
  <c r="F73" i="14"/>
  <c r="H73" i="14" s="1"/>
  <c r="L72" i="14"/>
  <c r="H72" i="14"/>
  <c r="F72" i="14"/>
  <c r="L71" i="14"/>
  <c r="F71" i="14"/>
  <c r="H71" i="14" s="1"/>
  <c r="L70" i="14"/>
  <c r="H70" i="14"/>
  <c r="F70" i="14"/>
  <c r="L69" i="14"/>
  <c r="F69" i="14"/>
  <c r="H69" i="14" s="1"/>
  <c r="L68" i="14"/>
  <c r="H68" i="14"/>
  <c r="F68" i="14"/>
  <c r="L67" i="14"/>
  <c r="F67" i="14"/>
  <c r="H67" i="14" s="1"/>
  <c r="L66" i="14"/>
  <c r="H66" i="14"/>
  <c r="F66" i="14"/>
  <c r="L65" i="14"/>
  <c r="F65" i="14"/>
  <c r="H65" i="14" s="1"/>
  <c r="L64" i="14"/>
  <c r="H64" i="14"/>
  <c r="F64" i="14"/>
  <c r="L63" i="14"/>
  <c r="F63" i="14"/>
  <c r="H63" i="14" s="1"/>
  <c r="L62" i="14"/>
  <c r="H62" i="14"/>
  <c r="F62" i="14"/>
  <c r="L61" i="14"/>
  <c r="F61" i="14"/>
  <c r="H61" i="14" s="1"/>
  <c r="L60" i="14"/>
  <c r="H60" i="14"/>
  <c r="F60" i="14"/>
  <c r="L59" i="14"/>
  <c r="F59" i="14"/>
  <c r="H59" i="14" s="1"/>
  <c r="J58" i="14"/>
  <c r="L58" i="14" s="1"/>
  <c r="F58" i="14"/>
  <c r="H58" i="14" s="1"/>
  <c r="L57" i="14"/>
  <c r="H57" i="14"/>
  <c r="F57" i="14"/>
  <c r="L56" i="14"/>
  <c r="F56" i="14"/>
  <c r="H56" i="14" s="1"/>
  <c r="L55" i="14"/>
  <c r="H55" i="14"/>
  <c r="F55" i="14"/>
  <c r="L54" i="14"/>
  <c r="F54" i="14"/>
  <c r="H54" i="14" s="1"/>
  <c r="L53" i="14"/>
  <c r="H53" i="14"/>
  <c r="F53" i="14"/>
  <c r="L52" i="14"/>
  <c r="F52" i="14"/>
  <c r="H52" i="14" s="1"/>
  <c r="L51" i="14"/>
  <c r="H51" i="14"/>
  <c r="F51" i="14"/>
  <c r="L50" i="14"/>
  <c r="F50" i="14"/>
  <c r="H50" i="14" s="1"/>
  <c r="L49" i="14"/>
  <c r="H49" i="14"/>
  <c r="F49" i="14"/>
  <c r="L48" i="14"/>
  <c r="F48" i="14"/>
  <c r="H48" i="14" s="1"/>
  <c r="L47" i="14"/>
  <c r="H47" i="14"/>
  <c r="F47" i="14"/>
  <c r="L46" i="14"/>
  <c r="F46" i="14"/>
  <c r="H46" i="14" s="1"/>
  <c r="L45" i="14"/>
  <c r="H45" i="14"/>
  <c r="F45" i="14"/>
  <c r="L44" i="14"/>
  <c r="F44" i="14"/>
  <c r="H44" i="14" s="1"/>
  <c r="L43" i="14"/>
  <c r="H43" i="14"/>
  <c r="F43" i="14"/>
  <c r="L42" i="14"/>
  <c r="F42" i="14"/>
  <c r="H42" i="14" s="1"/>
  <c r="L41" i="14"/>
  <c r="H41" i="14"/>
  <c r="F41" i="14"/>
  <c r="L40" i="14"/>
  <c r="F40" i="14"/>
  <c r="H40" i="14" s="1"/>
  <c r="L39" i="14"/>
  <c r="H39" i="14"/>
  <c r="F39" i="14"/>
  <c r="L38" i="14"/>
  <c r="F38" i="14"/>
  <c r="H38" i="14" s="1"/>
  <c r="L37" i="14"/>
  <c r="H37" i="14"/>
  <c r="F37" i="14"/>
  <c r="L36" i="14"/>
  <c r="F36" i="14"/>
  <c r="H36" i="14" s="1"/>
  <c r="L35" i="14"/>
  <c r="H35" i="14"/>
  <c r="F35" i="14"/>
  <c r="L34" i="14"/>
  <c r="J34" i="14"/>
  <c r="J129" i="14" s="1"/>
  <c r="H34" i="14"/>
  <c r="F34" i="14"/>
  <c r="L33" i="14"/>
  <c r="F33" i="14"/>
  <c r="H33" i="14" s="1"/>
  <c r="L32" i="14"/>
  <c r="H32" i="14"/>
  <c r="F32" i="14"/>
  <c r="L31" i="14"/>
  <c r="F31" i="14"/>
  <c r="H31" i="14" s="1"/>
  <c r="L30" i="14"/>
  <c r="H30" i="14"/>
  <c r="F30" i="14"/>
  <c r="L29" i="14"/>
  <c r="F29" i="14"/>
  <c r="H29" i="14" s="1"/>
  <c r="L28" i="14"/>
  <c r="D28" i="14"/>
  <c r="F28" i="14" s="1"/>
  <c r="H28" i="14" s="1"/>
  <c r="L27" i="14"/>
  <c r="H27" i="14"/>
  <c r="F27" i="14"/>
  <c r="L26" i="14"/>
  <c r="F26" i="14"/>
  <c r="H26" i="14" s="1"/>
  <c r="L25" i="14"/>
  <c r="H25" i="14"/>
  <c r="F25" i="14"/>
  <c r="L24" i="14"/>
  <c r="F24" i="14"/>
  <c r="H24" i="14" s="1"/>
  <c r="L23" i="14"/>
  <c r="H23" i="14"/>
  <c r="F23" i="14"/>
  <c r="L22" i="14"/>
  <c r="F22" i="14"/>
  <c r="H22" i="14" s="1"/>
  <c r="G21" i="14"/>
  <c r="L21" i="14" s="1"/>
  <c r="F21" i="14"/>
  <c r="H21" i="14" s="1"/>
  <c r="L20" i="14"/>
  <c r="H20" i="14"/>
  <c r="F20" i="14"/>
  <c r="L19" i="14"/>
  <c r="F19" i="14"/>
  <c r="H19" i="14" s="1"/>
  <c r="L18" i="14"/>
  <c r="H18" i="14"/>
  <c r="F18" i="14"/>
  <c r="L17" i="14"/>
  <c r="F17" i="14"/>
  <c r="H17" i="14" s="1"/>
  <c r="L16" i="14"/>
  <c r="H16" i="14"/>
  <c r="F16" i="14"/>
  <c r="L15" i="14"/>
  <c r="F15" i="14"/>
  <c r="H15" i="14" s="1"/>
  <c r="L14" i="14"/>
  <c r="H14" i="14"/>
  <c r="F14" i="14"/>
  <c r="L13" i="14"/>
  <c r="F13" i="14"/>
  <c r="H13" i="14" s="1"/>
  <c r="L12" i="14"/>
  <c r="H12" i="14"/>
  <c r="F12" i="14"/>
  <c r="G11" i="14"/>
  <c r="G129" i="14" s="1"/>
  <c r="G131" i="14" s="1"/>
  <c r="F11" i="14"/>
  <c r="H11" i="14" s="1"/>
  <c r="L10" i="14"/>
  <c r="F10" i="14"/>
  <c r="H10" i="14" s="1"/>
  <c r="L9" i="14"/>
  <c r="H9" i="14"/>
  <c r="F9" i="14"/>
  <c r="L8" i="14"/>
  <c r="F8" i="14"/>
  <c r="H8" i="14" s="1"/>
  <c r="L7" i="14"/>
  <c r="H7" i="14"/>
  <c r="F7" i="14"/>
  <c r="L6" i="14"/>
  <c r="F6" i="14"/>
  <c r="H6" i="14" s="1"/>
  <c r="L5" i="14"/>
  <c r="H5" i="14"/>
  <c r="F5" i="14"/>
  <c r="L4" i="14"/>
  <c r="F4" i="14"/>
  <c r="H4" i="14" s="1"/>
  <c r="L3" i="14"/>
  <c r="H3" i="14"/>
  <c r="F3" i="14"/>
  <c r="L2" i="14"/>
  <c r="F2" i="14"/>
  <c r="H2" i="14" s="1"/>
  <c r="F116" i="3"/>
  <c r="H116" i="3" s="1"/>
  <c r="H129" i="14" l="1"/>
  <c r="J131" i="14"/>
  <c r="L11" i="14"/>
  <c r="L129" i="14" s="1"/>
  <c r="D129" i="14"/>
  <c r="D131" i="14" s="1"/>
  <c r="F129" i="14"/>
  <c r="F131" i="14" s="1"/>
  <c r="L31" i="3" l="1"/>
  <c r="F31" i="3"/>
  <c r="H31" i="3" s="1"/>
  <c r="J58" i="3" l="1"/>
  <c r="L88" i="3" l="1"/>
  <c r="G11" i="3" l="1"/>
  <c r="F88" i="3"/>
  <c r="H88" i="3" s="1"/>
  <c r="F76" i="3"/>
  <c r="J34" i="3" l="1"/>
  <c r="L107" i="3" l="1"/>
  <c r="F107" i="3"/>
  <c r="H107" i="3" s="1"/>
  <c r="L70" i="3" l="1"/>
  <c r="L63" i="3"/>
  <c r="L18" i="3"/>
  <c r="L66" i="3"/>
  <c r="L108" i="3"/>
  <c r="L33" i="3"/>
  <c r="L103" i="3"/>
  <c r="L100" i="3"/>
  <c r="L20" i="3"/>
  <c r="L8" i="3"/>
  <c r="L28" i="3"/>
  <c r="L34" i="3"/>
  <c r="L48" i="3"/>
  <c r="L50" i="3"/>
  <c r="L22" i="3"/>
  <c r="L14" i="3"/>
  <c r="L41" i="3"/>
  <c r="L32" i="3"/>
  <c r="L58" i="3"/>
  <c r="L49" i="3"/>
  <c r="L39" i="3"/>
  <c r="L45" i="3"/>
  <c r="L35" i="3"/>
  <c r="L71" i="3"/>
  <c r="L57" i="3"/>
  <c r="L47" i="3"/>
  <c r="L62" i="3"/>
  <c r="L86" i="3"/>
  <c r="L93" i="3"/>
  <c r="L25" i="3"/>
  <c r="L73" i="3"/>
  <c r="L83" i="3"/>
  <c r="L36" i="3"/>
  <c r="L77" i="3"/>
  <c r="L29" i="3"/>
  <c r="L85" i="3"/>
  <c r="L92" i="3"/>
  <c r="L4" i="3"/>
  <c r="L6" i="3"/>
  <c r="L89" i="3"/>
  <c r="L43" i="3"/>
  <c r="L113" i="3"/>
  <c r="L42" i="3"/>
  <c r="L67" i="3"/>
  <c r="L15" i="3"/>
  <c r="L61" i="3"/>
  <c r="L81" i="3"/>
  <c r="L91" i="3"/>
  <c r="L13" i="3"/>
  <c r="L46" i="3"/>
  <c r="L87" i="3"/>
  <c r="L10" i="3"/>
  <c r="L27" i="3"/>
  <c r="L7" i="3"/>
  <c r="L79" i="3"/>
  <c r="L38" i="3"/>
  <c r="L56" i="3"/>
  <c r="L104" i="3"/>
  <c r="L95" i="3"/>
  <c r="L114" i="3"/>
  <c r="L78" i="3"/>
  <c r="L101" i="3"/>
  <c r="L84" i="3"/>
  <c r="L112" i="3"/>
  <c r="L105" i="3"/>
  <c r="L97" i="3"/>
  <c r="L52" i="3"/>
  <c r="L11" i="3"/>
  <c r="L65" i="3"/>
  <c r="L94" i="3"/>
  <c r="L59" i="3"/>
  <c r="L110" i="3"/>
  <c r="L74" i="3"/>
  <c r="L5" i="3"/>
  <c r="L53" i="3"/>
  <c r="L44" i="3"/>
  <c r="L26" i="3"/>
  <c r="L19" i="3"/>
  <c r="L72" i="3"/>
  <c r="L12" i="3"/>
  <c r="L55" i="3"/>
  <c r="L30" i="3"/>
  <c r="L16" i="3"/>
  <c r="L24" i="3"/>
  <c r="L75" i="3"/>
  <c r="L54" i="3"/>
  <c r="L64" i="3"/>
  <c r="L2" i="3"/>
  <c r="L98" i="3"/>
  <c r="L90" i="3"/>
  <c r="L60" i="3"/>
  <c r="L111" i="3"/>
  <c r="L82" i="3"/>
  <c r="L76" i="3"/>
  <c r="L9" i="3"/>
  <c r="L69" i="3"/>
  <c r="L40" i="3"/>
  <c r="L37" i="3"/>
  <c r="L3" i="3"/>
  <c r="L99" i="3"/>
  <c r="L68" i="3"/>
  <c r="L23" i="3"/>
  <c r="L102" i="3"/>
  <c r="L51" i="3"/>
  <c r="L96" i="3"/>
  <c r="L106" i="3"/>
  <c r="L80" i="3"/>
  <c r="L109" i="3"/>
  <c r="L115" i="3"/>
  <c r="L21" i="3"/>
  <c r="F110" i="3" l="1"/>
  <c r="H110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71" i="3" l="1"/>
  <c r="H71" i="3" s="1"/>
  <c r="F18" i="3"/>
  <c r="H18" i="3" s="1"/>
  <c r="F21" i="3" l="1"/>
  <c r="H21" i="3" s="1"/>
  <c r="F115" i="3"/>
  <c r="H115" i="3" s="1"/>
  <c r="F97" i="3"/>
  <c r="H97" i="3" s="1"/>
  <c r="F78" i="3"/>
  <c r="H78" i="3" s="1"/>
  <c r="F109" i="3"/>
  <c r="H109" i="3" s="1"/>
  <c r="F80" i="3"/>
  <c r="H80" i="3" s="1"/>
  <c r="F74" i="3"/>
  <c r="H74" i="3" s="1"/>
  <c r="F106" i="3"/>
  <c r="H106" i="3" s="1"/>
  <c r="F59" i="3"/>
  <c r="H59" i="3" s="1"/>
  <c r="F96" i="3"/>
  <c r="H96" i="3" s="1"/>
  <c r="F51" i="3"/>
  <c r="H51" i="3" s="1"/>
  <c r="F102" i="3"/>
  <c r="H102" i="3" s="1"/>
  <c r="F20" i="3"/>
  <c r="H20" i="3" s="1"/>
  <c r="F100" i="3"/>
  <c r="H100" i="3" s="1"/>
  <c r="F23" i="3"/>
  <c r="H23" i="3" s="1"/>
  <c r="F72" i="3"/>
  <c r="H72" i="3" s="1"/>
  <c r="F32" i="3"/>
  <c r="H32" i="3" s="1"/>
  <c r="F44" i="3"/>
  <c r="H44" i="3" s="1"/>
  <c r="F68" i="3"/>
  <c r="H68" i="3" s="1"/>
  <c r="F99" i="3"/>
  <c r="H99" i="3" s="1"/>
  <c r="F3" i="3"/>
  <c r="H3" i="3" s="1"/>
  <c r="F37" i="3"/>
  <c r="H37" i="3" s="1"/>
  <c r="F40" i="3"/>
  <c r="H40" i="3" s="1"/>
  <c r="F103" i="3"/>
  <c r="H103" i="3" s="1"/>
  <c r="F69" i="3"/>
  <c r="H69" i="3" s="1"/>
  <c r="F9" i="3"/>
  <c r="H9" i="3" s="1"/>
  <c r="F94" i="3"/>
  <c r="H94" i="3" s="1"/>
  <c r="H76" i="3"/>
  <c r="F19" i="3"/>
  <c r="H19" i="3" s="1"/>
  <c r="F26" i="3"/>
  <c r="H26" i="3" s="1"/>
  <c r="F82" i="3"/>
  <c r="H82" i="3" s="1"/>
  <c r="F111" i="3"/>
  <c r="H111" i="3" s="1"/>
  <c r="F60" i="3"/>
  <c r="H60" i="3" s="1"/>
  <c r="F52" i="3"/>
  <c r="H52" i="3" s="1"/>
  <c r="F90" i="3"/>
  <c r="H90" i="3" s="1"/>
  <c r="F33" i="3"/>
  <c r="H33" i="3" s="1"/>
  <c r="F98" i="3"/>
  <c r="H98" i="3" s="1"/>
  <c r="F39" i="3"/>
  <c r="H39" i="3" s="1"/>
  <c r="F2" i="3"/>
  <c r="H2" i="3" s="1"/>
  <c r="F64" i="3"/>
  <c r="H64" i="3" s="1"/>
  <c r="F108" i="3"/>
  <c r="H108" i="3" s="1"/>
  <c r="F54" i="3"/>
  <c r="H54" i="3" s="1"/>
  <c r="F75" i="3"/>
  <c r="H75" i="3" s="1"/>
  <c r="F65" i="3" l="1"/>
  <c r="H65" i="3" s="1"/>
  <c r="F24" i="3"/>
  <c r="H24" i="3" s="1"/>
  <c r="F16" i="3"/>
  <c r="H16" i="3" s="1"/>
  <c r="F63" i="3" l="1"/>
  <c r="H63" i="3" s="1"/>
  <c r="F8" i="3"/>
  <c r="H8" i="3" s="1"/>
  <c r="F70" i="3"/>
  <c r="H70" i="3" s="1"/>
  <c r="F79" i="3"/>
  <c r="H79" i="3" s="1"/>
  <c r="F66" i="3"/>
  <c r="H66" i="3" s="1"/>
  <c r="F58" i="3" l="1"/>
  <c r="H58" i="3" s="1"/>
  <c r="F105" i="3" l="1"/>
  <c r="H105" i="3" s="1"/>
  <c r="F53" i="3"/>
  <c r="H53" i="3" s="1"/>
  <c r="F104" i="3"/>
  <c r="H104" i="3" s="1"/>
  <c r="F5" i="3"/>
  <c r="H5" i="3" s="1"/>
  <c r="F114" i="3"/>
  <c r="H114" i="3" s="1"/>
  <c r="F95" i="3"/>
  <c r="H95" i="3" s="1"/>
  <c r="F35" i="3"/>
  <c r="H35" i="3" s="1"/>
  <c r="F112" i="3"/>
  <c r="H112" i="3" s="1"/>
  <c r="F49" i="3"/>
  <c r="H49" i="3" s="1"/>
  <c r="F57" i="3" l="1"/>
  <c r="H57" i="3" s="1"/>
  <c r="F27" i="3"/>
  <c r="H27" i="3" s="1"/>
  <c r="F56" i="3" l="1"/>
  <c r="H56" i="3" s="1"/>
  <c r="F38" i="3"/>
  <c r="H38" i="3" s="1"/>
  <c r="F30" i="3"/>
  <c r="H30" i="3" s="1"/>
  <c r="F11" i="3"/>
  <c r="H11" i="3" s="1"/>
  <c r="F55" i="3"/>
  <c r="H55" i="3" s="1"/>
  <c r="F12" i="3"/>
  <c r="H12" i="3" s="1"/>
  <c r="F10" i="3"/>
  <c r="H10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17" i="3" l="1"/>
  <c r="L129" i="3" l="1"/>
  <c r="F43" i="3"/>
  <c r="H43" i="3" s="1"/>
  <c r="F130" i="3"/>
  <c r="F89" i="3"/>
  <c r="H89" i="3" s="1"/>
  <c r="J129" i="3"/>
  <c r="G129" i="3"/>
  <c r="G131" i="3" s="1"/>
  <c r="E129" i="3"/>
  <c r="E131" i="3" s="1"/>
  <c r="J131" i="3" l="1"/>
  <c r="D28" i="3"/>
  <c r="D129" i="3" s="1"/>
  <c r="D131" i="3" s="1"/>
  <c r="F14" i="3" l="1"/>
  <c r="H14" i="3" s="1"/>
  <c r="F6" i="3"/>
  <c r="H6" i="3" s="1"/>
  <c r="F28" i="3"/>
  <c r="H28" i="3" s="1"/>
  <c r="F50" i="3" l="1"/>
  <c r="H50" i="3" s="1"/>
  <c r="F47" i="3"/>
  <c r="H47" i="3" s="1"/>
  <c r="F86" i="3" l="1"/>
  <c r="H86" i="3" s="1"/>
  <c r="F93" i="3"/>
  <c r="H93" i="3" s="1"/>
  <c r="F25" i="3"/>
  <c r="H25" i="3" s="1"/>
  <c r="F73" i="3"/>
  <c r="H73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62" i="3"/>
  <c r="H62" i="3" s="1"/>
  <c r="F34" i="3"/>
  <c r="H34" i="3" s="1"/>
  <c r="F81" i="3"/>
  <c r="H81" i="3" s="1"/>
  <c r="F101" i="3"/>
  <c r="H101" i="3" s="1"/>
  <c r="F84" i="3"/>
  <c r="H84" i="3" s="1"/>
  <c r="F13" i="3"/>
  <c r="H13" i="3" s="1"/>
  <c r="F41" i="3"/>
  <c r="H41" i="3" s="1"/>
  <c r="J2" i="1" l="1"/>
  <c r="J3" i="1"/>
  <c r="J5" i="1"/>
  <c r="J6" i="1"/>
  <c r="J7" i="1"/>
  <c r="J8" i="1"/>
  <c r="F36" i="3"/>
  <c r="H36" i="3" s="1"/>
  <c r="F48" i="3"/>
  <c r="H48" i="3" s="1"/>
  <c r="F87" i="3"/>
  <c r="H87" i="3" s="1"/>
  <c r="F29" i="3"/>
  <c r="H29" i="3" s="1"/>
  <c r="F113" i="3"/>
  <c r="H113" i="3" s="1"/>
  <c r="F17" i="3"/>
  <c r="H17" i="3" s="1"/>
  <c r="F42" i="3"/>
  <c r="H42" i="3" s="1"/>
  <c r="F22" i="3"/>
  <c r="H22" i="3" s="1"/>
  <c r="F77" i="3"/>
  <c r="H77" i="3" s="1"/>
  <c r="F67" i="3"/>
  <c r="H67" i="3" s="1"/>
  <c r="F92" i="3"/>
  <c r="H92" i="3" s="1"/>
  <c r="F15" i="3"/>
  <c r="H15" i="3" s="1"/>
  <c r="F45" i="3"/>
  <c r="H45" i="3" s="1"/>
  <c r="F46" i="3"/>
  <c r="H46" i="3" s="1"/>
  <c r="F7" i="3"/>
  <c r="H7" i="3" s="1"/>
  <c r="F61" i="3"/>
  <c r="H61" i="3" s="1"/>
  <c r="F91" i="3"/>
  <c r="H91" i="3" s="1"/>
  <c r="F4" i="3"/>
  <c r="H4" i="3" s="1"/>
  <c r="F85" i="3"/>
  <c r="H85" i="3" s="1"/>
  <c r="F83" i="3"/>
  <c r="H83" i="3" s="1"/>
  <c r="H129" i="3" l="1"/>
  <c r="F129" i="3"/>
  <c r="F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<sst xmlns="http://schemas.openxmlformats.org/spreadsheetml/2006/main" count="4953" uniqueCount="1345">
  <si>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</si>
  <si>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</si>
  <si>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</si>
  <si>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</si>
  <si>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</si>
  <si>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</si>
  <si>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</si>
  <si>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</si>
  <si>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</si>
  <si>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</si>
  <si>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</si>
  <si>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</si>
  <si>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</si>
  <si>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</si>
  <si>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</si>
  <si>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</si>
  <si>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</si>
  <si>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</si>
  <si>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</si>
  <si>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</si>
  <si>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</si>
  <si>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</si>
  <si>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</si>
  <si>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</si>
  <si>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</si>
  <si>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</si>
  <si>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</si>
  <si>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</si>
  <si>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</si>
  <si>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</si>
  <si>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</si>
  <si>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</si>
  <si>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</si>
  <si>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</si>
  <si>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</si>
  <si>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</si>
  <si>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</si>
  <si>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</si>
  <si>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</si>
  <si>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</si>
  <si>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</si>
  <si>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</si>
  <si>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</si>
  <si>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</si>
  <si>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</si>
  <si>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</si>
  <si>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</si>
  <si>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</si>
  <si>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</si>
  <si>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</si>
  <si>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</si>
  <si>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</si>
  <si>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</si>
  <si>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</si>
  <si>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</si>
  <si>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</si>
  <si>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</si>
  <si>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</si>
  <si>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</si>
  <si>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</si>
  <si>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</si>
  <si>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</si>
  <si>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</si>
  <si>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</si>
  <si>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</si>
  <si>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</si>
  <si>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</si>
  <si>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</si>
  <si>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</si>
  <si>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</si>
  <si>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</si>
  <si>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</si>
  <si>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</si>
  <si>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</si>
  <si>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</si>
  <si>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</si>
  <si>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</si>
  <si>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</si>
  <si>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</si>
  <si>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</si>
  <si>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</si>
  <si>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</si>
  <si>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</si>
  <si>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</si>
  <si>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</si>
  <si>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</si>
  <si>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</si>
  <si>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</si>
  <si>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</si>
  <si>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</si>
  <si>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</si>
  <si>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</si>
  <si>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</si>
  <si>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</si>
  <si>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</si>
  <si>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</si>
  <si>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</si>
  <si>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</si>
  <si>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</si>
  <si>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</si>
  <si>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</si>
  <si>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</si>
  <si>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</si>
  <si>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</si>
  <si>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</si>
  <si>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</si>
  <si>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</si>
  <si>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</si>
  <si>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</si>
  <si>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</si>
  <si>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Raka</t>
  </si>
  <si>
    <t>Kuota RND</t>
  </si>
  <si>
    <t>Persentase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</si>
  <si>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</si>
  <si>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</si>
  <si>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</si>
  <si>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</si>
  <si>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</si>
  <si>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</si>
  <si>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</si>
  <si>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</si>
  <si>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</si>
  <si>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</si>
  <si>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</si>
  <si>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</si>
  <si>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</si>
  <si>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</si>
  <si>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</si>
  <si>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</si>
  <si>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</si>
  <si>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</si>
  <si>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</si>
  <si>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</si>
  <si>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</si>
  <si>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</si>
  <si>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</si>
  <si>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</si>
  <si>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</si>
  <si>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</si>
  <si>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</si>
  <si>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</si>
  <si>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</si>
  <si>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</si>
  <si>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</si>
  <si>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</si>
  <si>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</si>
  <si>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</si>
  <si>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</si>
  <si>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</si>
  <si>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</si>
  <si>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</si>
  <si>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</si>
  <si>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</si>
  <si>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</si>
  <si>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</si>
  <si>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</si>
  <si>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</si>
  <si>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</si>
  <si>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</si>
  <si>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</si>
  <si>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</si>
  <si>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</si>
  <si>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</si>
  <si>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</si>
  <si>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</si>
  <si>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</si>
  <si>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</si>
  <si>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</si>
  <si>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</si>
  <si>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</si>
  <si>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</si>
  <si>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</si>
  <si>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</si>
  <si>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</si>
  <si>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</si>
  <si>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</si>
  <si>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</si>
  <si>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</si>
  <si>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</si>
  <si>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</si>
  <si>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</si>
  <si>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</si>
  <si>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</si>
  <si>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</si>
  <si>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</si>
  <si>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</si>
  <si>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</si>
  <si>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</si>
  <si>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</si>
  <si>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</si>
  <si>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</si>
  <si>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</si>
  <si>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</si>
  <si>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</si>
  <si>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</si>
  <si>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</si>
  <si>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</si>
  <si>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</si>
  <si>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</si>
  <si>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</si>
  <si>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</si>
  <si>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</si>
  <si>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</si>
  <si>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</si>
  <si>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</si>
  <si>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1300010858465</t>
  </si>
  <si>
    <t>Vera Meriati Bukti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</si>
  <si>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</si>
  <si>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</si>
  <si>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</si>
  <si>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</si>
  <si>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</si>
  <si>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</si>
  <si>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</si>
  <si>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</si>
  <si>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</si>
  <si>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</si>
  <si>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</si>
  <si>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</si>
  <si>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</si>
  <si>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</si>
  <si>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</si>
  <si>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</si>
  <si>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</si>
  <si>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</si>
  <si>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</si>
  <si>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</si>
  <si>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</si>
  <si>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</si>
  <si>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</si>
  <si>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</si>
  <si>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</si>
  <si>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</si>
  <si>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</si>
  <si>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</si>
  <si>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</si>
  <si>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</si>
  <si>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</si>
  <si>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</si>
  <si>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</si>
  <si>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</si>
  <si>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</si>
  <si>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</si>
  <si>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</si>
  <si>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</si>
  <si>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</si>
  <si>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</si>
  <si>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</si>
  <si>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</si>
  <si>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</si>
  <si>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</si>
  <si>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</si>
  <si>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</si>
  <si>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</si>
  <si>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</si>
  <si>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</si>
  <si>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</si>
  <si>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</si>
  <si>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</si>
  <si>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</si>
  <si>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</si>
  <si>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</si>
  <si>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</si>
  <si>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</si>
  <si>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</si>
  <si>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</si>
  <si>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Indra Sepatu</t>
  </si>
  <si>
    <t>Ujang Andi</t>
  </si>
  <si>
    <t>Nining</t>
  </si>
  <si>
    <t>Cecep Sepatu</t>
  </si>
  <si>
    <t>Asep Hasan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</si>
  <si>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</si>
  <si>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</si>
  <si>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</si>
  <si>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</si>
  <si>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</si>
  <si>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</si>
  <si>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</si>
  <si>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</si>
  <si>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</si>
  <si>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</si>
  <si>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</si>
  <si>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</si>
  <si>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</si>
  <si>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</si>
  <si>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</si>
  <si>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</si>
  <si>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</si>
  <si>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</si>
  <si>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</si>
  <si>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</si>
  <si>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</si>
  <si>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</si>
  <si>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</si>
  <si>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</si>
  <si>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</si>
  <si>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</si>
  <si>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</si>
  <si>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</si>
  <si>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</si>
  <si>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</si>
  <si>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</si>
  <si>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</si>
  <si>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1300013989101</t>
  </si>
  <si>
    <t>Teti Hartini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</si>
  <si>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</si>
  <si>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</si>
  <si>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</si>
  <si>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</si>
  <si>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</si>
  <si>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</si>
  <si>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</si>
  <si>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</si>
  <si>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</si>
  <si>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</si>
  <si>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</si>
  <si>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</si>
  <si>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</si>
  <si>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</si>
  <si>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</si>
  <si>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</si>
  <si>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</si>
  <si>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</si>
  <si>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</si>
  <si>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</si>
  <si>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</si>
  <si>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</si>
  <si>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</si>
  <si>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</si>
  <si>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Asep Barkah</t>
  </si>
  <si>
    <t>Jujun</t>
  </si>
  <si>
    <t>10 mei 2018</t>
  </si>
  <si>
    <t>1 form nego blm diterima</t>
  </si>
  <si>
    <t>4 artikel blm approve owner, konfirmasi ambil PO tgl 11 mei 2018</t>
  </si>
  <si>
    <t>Blm Approve Owner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</si>
  <si>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</si>
  <si>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</si>
  <si>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</si>
  <si>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</si>
  <si>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</si>
  <si>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</si>
  <si>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</si>
  <si>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</si>
  <si>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</si>
  <si>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</si>
  <si>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</si>
  <si>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</si>
  <si>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</si>
  <si>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</si>
  <si>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</si>
  <si>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</si>
  <si>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</si>
  <si>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</si>
  <si>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</si>
  <si>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</si>
  <si>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</si>
  <si>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</si>
  <si>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</si>
  <si>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</si>
  <si>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</si>
  <si>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</si>
  <si>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</si>
  <si>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</si>
  <si>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</si>
  <si>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</si>
  <si>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</si>
  <si>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</si>
  <si>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</si>
  <si>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</si>
  <si>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</si>
  <si>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</si>
  <si>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</si>
  <si>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</si>
  <si>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</si>
  <si>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</si>
  <si>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</si>
  <si>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</si>
  <si>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</si>
  <si>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</si>
  <si>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</si>
  <si>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</si>
  <si>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</si>
  <si>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</si>
  <si>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</si>
  <si>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</si>
  <si>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</si>
  <si>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</si>
  <si>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</si>
  <si>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</si>
  <si>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</si>
  <si>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</si>
  <si>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</si>
  <si>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</si>
  <si>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</si>
  <si>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</si>
  <si>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</si>
  <si>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</si>
  <si>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</si>
  <si>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</si>
  <si>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</si>
  <si>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</si>
  <si>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</si>
  <si>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</si>
  <si>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</si>
  <si>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</si>
  <si>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</si>
  <si>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</si>
  <si>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</si>
  <si>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</si>
  <si>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</si>
  <si>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</si>
  <si>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</si>
  <si>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</si>
  <si>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</si>
  <si>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</si>
  <si>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</si>
  <si>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</si>
  <si>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</si>
  <si>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</si>
  <si>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</si>
  <si>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</si>
  <si>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</si>
  <si>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</si>
  <si>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</si>
  <si>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</si>
  <si>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</si>
  <si>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</si>
  <si>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</si>
  <si>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</si>
  <si>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</si>
  <si>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</si>
  <si>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</si>
  <si>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</si>
  <si>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</si>
  <si>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</si>
  <si>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</si>
  <si>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</si>
  <si>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</si>
  <si>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</si>
  <si>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</si>
  <si>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</si>
  <si>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</si>
  <si>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</si>
  <si>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</si>
  <si>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</si>
  <si>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</si>
  <si>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</si>
  <si>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</si>
  <si>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</si>
  <si>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</si>
  <si>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</si>
  <si>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</si>
  <si>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</si>
  <si>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</si>
  <si>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</si>
  <si>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</si>
  <si>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</si>
  <si>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</si>
  <si>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</si>
  <si>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</si>
  <si>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</si>
  <si>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</si>
  <si>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</si>
  <si>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</si>
  <si>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</si>
  <si>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</si>
  <si>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</si>
  <si>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</si>
  <si>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</si>
  <si>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</si>
  <si>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</si>
  <si>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</si>
  <si>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</si>
  <si>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</si>
  <si>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</si>
  <si>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</si>
  <si>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</si>
  <si>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</si>
  <si>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</si>
  <si>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</si>
  <si>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</si>
  <si>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</si>
  <si>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</si>
  <si>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</si>
  <si>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</si>
  <si>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</si>
  <si>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</si>
  <si>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</si>
  <si>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</si>
  <si>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</si>
  <si>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</si>
  <si>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</si>
  <si>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</si>
  <si>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</si>
  <si>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</si>
  <si>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</si>
  <si>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</si>
  <si>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</si>
  <si>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</si>
  <si>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</si>
  <si>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</si>
  <si>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</si>
  <si>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</si>
  <si>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</si>
  <si>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</si>
  <si>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</si>
  <si>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</si>
  <si>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</si>
  <si>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</si>
  <si>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</si>
  <si>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</si>
  <si>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</si>
  <si>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</si>
  <si>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</si>
  <si>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</si>
  <si>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</si>
  <si>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</si>
  <si>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</si>
  <si>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</si>
  <si>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</si>
  <si>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</si>
  <si>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</si>
  <si>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</si>
  <si>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</si>
  <si>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</si>
  <si>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</si>
  <si>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</si>
  <si>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</si>
  <si>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</si>
  <si>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</si>
  <si>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</si>
  <si>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</si>
  <si>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</si>
  <si>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</si>
  <si>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</si>
  <si>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</si>
  <si>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</si>
  <si>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</si>
  <si>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</si>
  <si>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</si>
  <si>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</si>
  <si>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</si>
  <si>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</si>
  <si>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</si>
  <si>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</si>
  <si>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</si>
  <si>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</si>
  <si>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</si>
  <si>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</si>
  <si>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</si>
  <si>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</si>
  <si>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</si>
  <si>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</si>
  <si>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</si>
  <si>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</si>
  <si>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</si>
  <si>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</si>
  <si>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</si>
  <si>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</si>
  <si>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</si>
  <si>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</si>
  <si>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12 mei 2018</t>
  </si>
  <si>
    <t>Tita</t>
  </si>
  <si>
    <t>Fashio</t>
  </si>
  <si>
    <t>Kode IGB 474 pengajuan approval kembali</t>
  </si>
  <si>
    <t>Blm semua approve owner</t>
  </si>
  <si>
    <t>Sudah PO semua</t>
  </si>
  <si>
    <t>sdh pengajuan approval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</si>
  <si>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</si>
  <si>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</si>
  <si>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</si>
  <si>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</si>
  <si>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</si>
  <si>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</si>
  <si>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</si>
  <si>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</si>
  <si>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</si>
  <si>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</si>
  <si>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</si>
  <si>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</si>
  <si>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</si>
  <si>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</si>
  <si>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</si>
  <si>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</si>
  <si>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</si>
  <si>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</si>
  <si>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</si>
  <si>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</si>
  <si>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</si>
  <si>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</si>
  <si>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</si>
  <si>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</si>
  <si>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</si>
  <si>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</si>
  <si>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</si>
  <si>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</si>
  <si>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</si>
  <si>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</si>
  <si>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</si>
  <si>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</si>
  <si>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</si>
  <si>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</si>
  <si>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</si>
  <si>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</si>
  <si>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</si>
  <si>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</si>
  <si>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</si>
  <si>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</si>
  <si>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</si>
  <si>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</si>
  <si>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</si>
  <si>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</si>
  <si>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</si>
  <si>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</si>
  <si>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</si>
  <si>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</si>
  <si>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</si>
  <si>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</si>
  <si>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</si>
  <si>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</si>
  <si>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</si>
  <si>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</si>
  <si>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</si>
  <si>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</si>
  <si>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</si>
  <si>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</si>
  <si>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</si>
  <si>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</si>
  <si>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</si>
  <si>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</si>
  <si>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</si>
  <si>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</si>
  <si>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</si>
  <si>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</si>
  <si>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</si>
  <si>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</si>
  <si>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</si>
  <si>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</si>
  <si>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</si>
  <si>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</si>
  <si>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</si>
  <si>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</si>
  <si>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</si>
  <si>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</si>
  <si>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</si>
  <si>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</si>
  <si>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</si>
  <si>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</si>
  <si>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</si>
  <si>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</si>
  <si>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</si>
  <si>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</si>
  <si>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</si>
  <si>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</si>
  <si>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</si>
  <si>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</si>
  <si>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</si>
  <si>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</si>
  <si>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</si>
  <si>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</si>
  <si>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</si>
  <si>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</si>
  <si>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</si>
  <si>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</si>
  <si>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</si>
  <si>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</si>
  <si>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</si>
  <si>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</si>
  <si>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</si>
  <si>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</si>
  <si>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</si>
  <si>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</si>
  <si>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</si>
  <si>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</si>
  <si>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</si>
  <si>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</si>
  <si>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</si>
  <si>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</si>
  <si>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</si>
  <si>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</si>
  <si>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</si>
  <si>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</si>
  <si>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</si>
  <si>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</si>
  <si>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</si>
  <si>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</si>
  <si>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</si>
  <si>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</si>
  <si>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</si>
  <si>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</si>
  <si>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</si>
  <si>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</si>
  <si>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</si>
  <si>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</si>
  <si>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</si>
  <si>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</si>
  <si>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</si>
  <si>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</si>
  <si>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</si>
  <si>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</si>
  <si>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</si>
  <si>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</si>
  <si>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</si>
  <si>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</si>
  <si>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</si>
  <si>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</si>
  <si>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</si>
  <si>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</si>
  <si>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</si>
  <si>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</si>
  <si>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</si>
  <si>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</si>
  <si>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</si>
  <si>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</si>
  <si>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</si>
  <si>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</si>
  <si>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</si>
  <si>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</si>
  <si>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</si>
  <si>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</si>
  <si>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</si>
  <si>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</si>
  <si>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</si>
  <si>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</si>
  <si>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</si>
  <si>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</si>
  <si>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</si>
  <si>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</si>
  <si>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</si>
  <si>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</si>
  <si>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</si>
  <si>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</si>
  <si>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</si>
  <si>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</si>
  <si>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</si>
  <si>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</si>
  <si>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</si>
  <si>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</si>
  <si>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</si>
  <si>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</si>
  <si>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</si>
  <si>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</si>
  <si>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</si>
  <si>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</si>
  <si>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</si>
  <si>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</si>
  <si>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</si>
  <si>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</si>
  <si>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</si>
  <si>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</si>
  <si>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</si>
  <si>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</si>
  <si>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</si>
  <si>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</si>
  <si>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</si>
  <si>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</si>
  <si>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</si>
  <si>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</si>
  <si>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</si>
  <si>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</si>
  <si>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</si>
  <si>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</si>
  <si>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</si>
  <si>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</si>
  <si>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</si>
  <si>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</si>
  <si>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</si>
  <si>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</si>
  <si>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</si>
  <si>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</si>
  <si>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</si>
  <si>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</si>
  <si>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</si>
  <si>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</si>
  <si>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</si>
  <si>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</si>
  <si>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</si>
  <si>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</si>
  <si>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</si>
  <si>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</si>
  <si>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</si>
  <si>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</si>
  <si>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</si>
  <si>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</si>
  <si>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</si>
  <si>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</si>
  <si>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</si>
  <si>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</si>
  <si>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</si>
  <si>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</si>
  <si>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</si>
  <si>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</si>
  <si>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</si>
  <si>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</si>
  <si>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</si>
  <si>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</si>
  <si>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</si>
  <si>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</si>
  <si>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</si>
  <si>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</si>
  <si>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</si>
  <si>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</si>
  <si>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</si>
  <si>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</si>
  <si>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</si>
  <si>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</si>
  <si>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</si>
  <si>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</si>
  <si>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</si>
  <si>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</si>
  <si>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</si>
  <si>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</si>
  <si>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</si>
  <si>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</si>
  <si>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</si>
  <si>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</si>
  <si>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</si>
  <si>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</si>
  <si>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</si>
  <si>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</si>
  <si>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</si>
  <si>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</si>
  <si>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</si>
  <si>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</si>
  <si>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</si>
  <si>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</si>
  <si>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</si>
  <si>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</si>
  <si>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</si>
  <si>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</si>
  <si>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</si>
  <si>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</si>
  <si>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</si>
  <si>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</si>
  <si>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</si>
  <si>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</si>
  <si>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</si>
  <si>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</si>
  <si>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</si>
  <si>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</si>
  <si>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</si>
  <si>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</si>
  <si>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</si>
  <si>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</si>
  <si>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</si>
  <si>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</si>
  <si>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</si>
  <si>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</si>
  <si>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</si>
  <si>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</si>
  <si>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</si>
  <si>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</si>
  <si>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</si>
  <si>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</si>
  <si>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</si>
  <si>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</si>
  <si>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</si>
  <si>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</si>
  <si>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</si>
  <si>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</si>
  <si>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</si>
  <si>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</si>
  <si>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</si>
  <si>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</si>
  <si>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</si>
  <si>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</si>
  <si>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</si>
  <si>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</si>
  <si>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</si>
  <si>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</si>
  <si>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</si>
  <si>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</si>
  <si>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</si>
  <si>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</si>
  <si>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</si>
  <si>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</si>
  <si>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</si>
  <si>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</si>
  <si>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</si>
  <si>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</si>
  <si>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</si>
  <si>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</si>
  <si>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</si>
  <si>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</si>
  <si>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</si>
  <si>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</si>
  <si>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</si>
  <si>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</si>
  <si>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</si>
  <si>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</si>
  <si>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</si>
  <si>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</si>
  <si>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</si>
  <si>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</si>
  <si>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</si>
  <si>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</si>
  <si>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</si>
  <si>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</si>
  <si>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</si>
  <si>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</si>
  <si>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</si>
  <si>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</si>
  <si>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</si>
  <si>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</si>
  <si>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</si>
  <si>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</si>
  <si>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</si>
  <si>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</si>
  <si>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</si>
  <si>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</si>
  <si>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</si>
  <si>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</si>
  <si>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</si>
  <si>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</si>
  <si>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</si>
  <si>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</si>
  <si>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</si>
  <si>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</si>
  <si>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</si>
  <si>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</si>
  <si>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</si>
  <si>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</si>
  <si>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</si>
  <si>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</si>
  <si>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</si>
  <si>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</si>
  <si>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</si>
  <si>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</si>
  <si>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</si>
  <si>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</si>
  <si>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</si>
  <si>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</si>
  <si>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</si>
  <si>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</si>
  <si>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</si>
  <si>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</si>
  <si>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</si>
  <si>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</si>
  <si>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</si>
  <si>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</si>
  <si>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</si>
  <si>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</si>
  <si>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</si>
  <si>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</si>
  <si>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</si>
  <si>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</si>
  <si>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</si>
  <si>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</si>
  <si>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</si>
  <si>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</si>
  <si>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</si>
  <si>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</si>
  <si>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</si>
  <si>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</si>
  <si>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</si>
  <si>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</si>
  <si>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</si>
  <si>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</si>
  <si>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</si>
  <si>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</si>
  <si>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</si>
  <si>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</si>
  <si>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</si>
  <si>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</si>
  <si>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</si>
  <si>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</si>
  <si>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</si>
  <si>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</si>
  <si>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</si>
  <si>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</si>
  <si>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</si>
  <si>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</si>
  <si>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</si>
  <si>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</si>
  <si>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</si>
  <si>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</si>
  <si>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</si>
  <si>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</si>
  <si>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</si>
  <si>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</si>
  <si>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</si>
  <si>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</si>
  <si>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</si>
  <si>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</si>
  <si>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</si>
  <si>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</si>
  <si>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</si>
  <si>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</si>
  <si>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</si>
  <si>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</si>
  <si>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</si>
  <si>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</si>
  <si>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</si>
  <si>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</si>
  <si>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</si>
  <si>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</si>
  <si>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</si>
  <si>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</si>
  <si>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</si>
  <si>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</si>
  <si>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</si>
  <si>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</si>
  <si>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</si>
  <si>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</si>
  <si>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</si>
  <si>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</si>
  <si>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</si>
  <si>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</si>
  <si>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</si>
  <si>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</si>
  <si>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</si>
  <si>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</si>
  <si>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</si>
  <si>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</si>
  <si>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</si>
  <si>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</si>
  <si>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</si>
  <si>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</si>
  <si>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</si>
  <si>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</si>
  <si>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</si>
  <si>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</si>
  <si>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</si>
  <si>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</si>
  <si>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</si>
  <si>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</si>
  <si>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</si>
  <si>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</si>
  <si>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</si>
  <si>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</si>
  <si>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</si>
  <si>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</si>
  <si>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</si>
  <si>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</si>
  <si>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</si>
  <si>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</si>
  <si>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</si>
  <si>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</si>
  <si>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</si>
  <si>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</si>
  <si>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</si>
  <si>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</si>
  <si>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</si>
  <si>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</si>
  <si>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</si>
  <si>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</si>
  <si>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</si>
  <si>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</si>
  <si>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</si>
  <si>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</si>
  <si>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</si>
  <si>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</si>
  <si>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</si>
  <si>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</si>
  <si>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</si>
  <si>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</si>
  <si>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</si>
  <si>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</si>
  <si>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</si>
  <si>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</si>
  <si>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</si>
  <si>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</si>
  <si>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</si>
  <si>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</si>
  <si>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</si>
  <si>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</si>
  <si>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</si>
  <si>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</si>
  <si>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</si>
  <si>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</si>
  <si>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</si>
  <si>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</si>
  <si>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</si>
  <si>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</si>
  <si>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</si>
  <si>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</si>
  <si>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</si>
  <si>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</si>
  <si>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</si>
  <si>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</si>
  <si>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</si>
  <si>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</si>
  <si>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</si>
  <si>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</si>
  <si>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</si>
  <si>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</si>
  <si>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</si>
  <si>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</si>
  <si>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</si>
  <si>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</si>
  <si>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</si>
  <si>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</si>
  <si>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</si>
  <si>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</si>
  <si>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</si>
  <si>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</si>
  <si>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</si>
  <si>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</si>
  <si>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</si>
  <si>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</si>
  <si>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</si>
  <si>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</si>
  <si>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</si>
  <si>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</si>
  <si>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</si>
  <si>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</si>
  <si>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</si>
  <si>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</si>
  <si>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</si>
  <si>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</si>
  <si>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</si>
  <si>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</si>
  <si>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</si>
  <si>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</si>
  <si>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</si>
  <si>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</si>
  <si>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</si>
  <si>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</si>
  <si>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</si>
  <si>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</si>
  <si>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</si>
  <si>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</si>
  <si>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</si>
  <si>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</si>
  <si>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</si>
  <si>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</si>
  <si>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</si>
  <si>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</si>
  <si>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</si>
  <si>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</si>
  <si>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</si>
  <si>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</si>
  <si>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</si>
  <si>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</si>
  <si>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</si>
  <si>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</si>
  <si>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</si>
  <si>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</si>
  <si>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</si>
  <si>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</si>
  <si>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</si>
  <si>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</si>
  <si>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</si>
  <si>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</si>
  <si>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</si>
  <si>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</si>
  <si>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</si>
  <si>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</si>
  <si>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</si>
  <si>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</si>
  <si>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</si>
  <si>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</si>
  <si>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</si>
  <si>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</si>
  <si>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</si>
  <si>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</si>
  <si>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</si>
  <si>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</si>
  <si>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</si>
  <si>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</si>
  <si>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</si>
  <si>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</si>
  <si>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</si>
  <si>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</si>
  <si>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</si>
  <si>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</si>
  <si>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</si>
  <si>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</si>
  <si>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</si>
  <si>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</si>
  <si>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</si>
  <si>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</si>
  <si>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</si>
  <si>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</si>
  <si>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</si>
  <si>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</si>
  <si>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</si>
  <si>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</si>
  <si>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</si>
  <si>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</si>
  <si>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</si>
  <si>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</si>
  <si>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</si>
  <si>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</si>
  <si>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</si>
  <si>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</si>
  <si>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</si>
  <si>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</si>
  <si>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</si>
  <si>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</si>
  <si>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</si>
  <si>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</si>
  <si>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</si>
  <si>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</si>
  <si>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</si>
  <si>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</si>
  <si>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</si>
  <si>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</si>
  <si>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</si>
  <si>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</si>
  <si>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</si>
  <si>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</si>
  <si>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</si>
  <si>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</si>
  <si>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</si>
  <si>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</si>
  <si>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</si>
  <si>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</si>
  <si>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</si>
  <si>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</si>
  <si>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</si>
  <si>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</si>
  <si>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</si>
  <si>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</si>
  <si>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</si>
  <si>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</si>
  <si>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</si>
  <si>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</si>
  <si>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</si>
  <si>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</si>
  <si>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</si>
  <si>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</si>
  <si>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</si>
  <si>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</si>
  <si>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</si>
  <si>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</si>
  <si>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</si>
  <si>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</si>
  <si>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</si>
  <si>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</si>
  <si>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</si>
  <si>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</si>
  <si>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</si>
  <si>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</si>
  <si>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</si>
  <si>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</si>
  <si>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15 mei 2018</t>
  </si>
  <si>
    <t>Hendi blok lumbung</t>
  </si>
  <si>
    <t>16 mei 2018</t>
  </si>
  <si>
    <t>1 artikel blm approve kode IOB 208, 2 artikel sdh ambil PO</t>
  </si>
  <si>
    <t xml:space="preserve">Kirimkan font infikidsnya </t>
  </si>
  <si>
    <t>Kirimkan branding insole</t>
  </si>
  <si>
    <t>Tati</t>
  </si>
  <si>
    <t>Back up asep LDO</t>
  </si>
  <si>
    <t>kode KGM 756 blm approve</t>
  </si>
  <si>
    <t>yg di approve PO utk sandal</t>
  </si>
  <si>
    <t>17 mei 2018</t>
  </si>
  <si>
    <t>18 mei 2018</t>
  </si>
  <si>
    <t>Semua aksesoris sudah diambil lengkap, penggantian desain</t>
  </si>
  <si>
    <t>Maman Sepatu</t>
  </si>
  <si>
    <t>Rachmat Sanjaya</t>
  </si>
  <si>
    <t>1 artikel blm PO kode IYK 859</t>
  </si>
  <si>
    <t>Yg PO baru 3 artikel</t>
  </si>
  <si>
    <t>(Multiple Items)</t>
  </si>
  <si>
    <t>21 mei 2018</t>
  </si>
  <si>
    <t>Pending PO 2 kode KIK 935 dan KIK 401.</t>
  </si>
  <si>
    <t>22 mei 2018</t>
  </si>
  <si>
    <t>23 mei 2018</t>
  </si>
  <si>
    <t>Artikel infkd di RND ada 18, form nego baru 12 dikarenakan 6 produk lg blm masuk, sudah ambil PO 20 artikel</t>
  </si>
  <si>
    <t>kode 314 dan 864 blm approve owner</t>
  </si>
  <si>
    <t>Deni hamdani/Abe</t>
  </si>
  <si>
    <t>Back up deni hamdani</t>
  </si>
  <si>
    <t>24 mei 2018</t>
  </si>
  <si>
    <t>Yanti Agustin Wijayanti</t>
  </si>
  <si>
    <t>1310000567802</t>
  </si>
  <si>
    <t>1310014169421</t>
  </si>
  <si>
    <t>1300016484746</t>
  </si>
  <si>
    <t>Riki Hadian</t>
  </si>
  <si>
    <t>1300016484753</t>
  </si>
  <si>
    <t>Eri Perawati</t>
  </si>
  <si>
    <t>1300016476635</t>
  </si>
  <si>
    <t>Rizal Shidieq</t>
  </si>
  <si>
    <t>1300016569116</t>
  </si>
  <si>
    <t>Daden Gunawan</t>
  </si>
  <si>
    <t>2 artikel back up punya raka</t>
  </si>
  <si>
    <t>Rendy Taufik</t>
  </si>
  <si>
    <t>ACE</t>
  </si>
  <si>
    <t>AHMAD</t>
  </si>
  <si>
    <t>ALI</t>
  </si>
  <si>
    <t>ANA</t>
  </si>
  <si>
    <t>ANDI SUTANDI</t>
  </si>
  <si>
    <t>ARIS</t>
  </si>
  <si>
    <t>ASEP KOMARUDIN</t>
  </si>
  <si>
    <t>DAYUT</t>
  </si>
  <si>
    <t>DEDI RIYADI</t>
  </si>
  <si>
    <t>DEVI</t>
  </si>
  <si>
    <t>DEWI</t>
  </si>
  <si>
    <t>DEWI (SEPATU)</t>
  </si>
  <si>
    <t>ENDANG T</t>
  </si>
  <si>
    <t>GIDIL</t>
  </si>
  <si>
    <t>H.RANDI</t>
  </si>
  <si>
    <t>HENDRI BLOK LUMBUNG</t>
  </si>
  <si>
    <t>HENY ZENY</t>
  </si>
  <si>
    <t>IKA KARTIKA</t>
  </si>
  <si>
    <t>IMAS SEPATU</t>
  </si>
  <si>
    <t>INDRA</t>
  </si>
  <si>
    <t>IWAN SEPATU</t>
  </si>
  <si>
    <t>LILIS NURHAYATI</t>
  </si>
  <si>
    <t>Dina</t>
  </si>
  <si>
    <t>RAHMAT SANJAYA</t>
  </si>
  <si>
    <t>konfirmasi ambil PO 26 mei</t>
  </si>
  <si>
    <t>Done sudah ambil PO dan aksesoris lengkap, 1 artikel IIR 276 back up andi sutandi</t>
  </si>
  <si>
    <t>25 mei 2018</t>
  </si>
  <si>
    <t>3 artikel back up punya supp lain kode KMT 321, KTE 115, KTE 636</t>
  </si>
  <si>
    <t>konfirmasi ambil PO tgl 28 mei</t>
  </si>
  <si>
    <t>Aksesoris sdh diambil lengkap, artikel susulan blm PO</t>
  </si>
  <si>
    <t>1 artikel blm appreve KON 425</t>
  </si>
  <si>
    <t>4 artikel blm approve</t>
  </si>
  <si>
    <t>12 mei 2018, 25 mei</t>
  </si>
  <si>
    <t>1300016569280</t>
  </si>
  <si>
    <t>IMAS SOPIAH</t>
  </si>
  <si>
    <t>FORM DI SUPPLIER</t>
  </si>
  <si>
    <t>1300016076120</t>
  </si>
  <si>
    <t>INA ROSDIANA</t>
  </si>
  <si>
    <t>RATNA NURAISAH</t>
  </si>
  <si>
    <t>FORM DI KANTOR</t>
  </si>
  <si>
    <t>PROSES KE BANK</t>
  </si>
  <si>
    <t>3462482083</t>
  </si>
  <si>
    <t>RUDI RAMDANI</t>
  </si>
  <si>
    <t>ISF</t>
  </si>
  <si>
    <t>KYU</t>
  </si>
  <si>
    <t>KRS</t>
  </si>
  <si>
    <t>26 mei 2018</t>
  </si>
  <si>
    <t>IHN</t>
  </si>
  <si>
    <t>Rahmat Sanjaya</t>
  </si>
  <si>
    <t xml:space="preserve">1300016166590 </t>
  </si>
  <si>
    <t>SRI SURYATI</t>
  </si>
  <si>
    <t>1310014124780</t>
  </si>
  <si>
    <t>Gin Gin Ginanjar</t>
  </si>
  <si>
    <t>1300015285748</t>
  </si>
  <si>
    <t>20 april, 26 mei</t>
  </si>
  <si>
    <t>1300016578802</t>
  </si>
  <si>
    <t>Melasari Yugi</t>
  </si>
  <si>
    <t>ITW</t>
  </si>
  <si>
    <t>IRP</t>
  </si>
  <si>
    <t>1300016484696</t>
  </si>
  <si>
    <t>Dewi Anggraeni</t>
  </si>
  <si>
    <t>ITX</t>
  </si>
  <si>
    <t>1300016419544</t>
  </si>
  <si>
    <t>Irsan Sopian</t>
  </si>
  <si>
    <t>Label size infikids blm lengkap</t>
  </si>
  <si>
    <t>done sudah ambil PO dan aksesoris lengkap, PO susulan kode KWE 202, KWE 209, KWE 204, KWE 206 sdh diambil PO</t>
  </si>
  <si>
    <t>1300016503198</t>
  </si>
  <si>
    <t>Mamat Rohimat</t>
  </si>
  <si>
    <t>10 mei 2018, 26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</si>
</sst>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quotePrefix="1" applyBorder="1"/>
    <xf numFmtId="49" fontId="0" fillId="0" borderId="1" xfId="0" quotePrefix="1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8" borderId="1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quotePrefix="1" applyBorder="1"/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46.449660185186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6"/>
    </cacheField>
    <cacheField name="Nama Supplier" numFmtId="0">
      <sharedItems containsBlank="1" count="123">
        <s v="Abah"/>
        <s v="Abuya Indris"/>
        <s v="Ace"/>
        <s v="Aceng"/>
        <s v="Adin"/>
        <s v="Agung"/>
        <s v="Agus Suryana"/>
        <s v="Ahmad"/>
        <s v="Ahmad Dior"/>
        <s v="Ahmad Yani"/>
        <s v="Ajang"/>
        <s v="Ali"/>
        <s v="Ali Muhammad"/>
        <s v="Ana"/>
        <s v="Apry"/>
        <s v="Aris"/>
        <s v="Asep Barkah"/>
        <s v="Asep Hasan"/>
        <s v="Asep Komarudin"/>
        <s v="Asep LDO"/>
        <s v="Asep Rodi"/>
        <s v="Asep Sukron Hidayat"/>
        <s v="Ayi"/>
        <s v="Bu Tuti"/>
        <s v="Cecep Sepatu"/>
        <s v="Daden"/>
        <s v="Dayut"/>
        <s v="Dede Ropik"/>
        <s v="Dedi Riyadi"/>
        <s v="Deni hamdani/Abe"/>
        <s v="Deri/Nendi"/>
        <s v="Devi"/>
        <s v="Dewi"/>
        <s v="Dewi sepatu"/>
        <s v="Dul"/>
        <s v="Elmo"/>
        <s v="Endang T"/>
        <s v="Engkos"/>
        <s v="Enok"/>
        <s v="Eri"/>
        <s v="Ervin"/>
        <s v="Erwin tshirt"/>
        <s v="Euis Fatimah"/>
        <s v="Ferry"/>
        <s v="Gidil"/>
        <s v="Gingin"/>
        <s v="Gugum"/>
        <s v="H Randi"/>
        <s v="Harun"/>
        <s v="Hasan LSM"/>
        <s v="Hendi blok lumbung"/>
        <s v="Hendra Rancamaya"/>
        <s v="Heny Zeny"/>
        <s v="Herman Sepatu"/>
        <s v="Ika Kartika"/>
        <s v="Imas"/>
        <s v="Imas Sepatu"/>
        <s v="Indra Dompet"/>
        <s v="Indra Sepatu"/>
        <s v="Inna Rosdiana"/>
        <s v="Irfan"/>
        <s v="Irsan"/>
        <s v="Isep"/>
        <s v="Ivan"/>
        <s v="Iwan Sepatu"/>
        <s v="Iwan Tas"/>
        <s v="Jejen"/>
        <s v="Jojo"/>
        <s v="Joy"/>
        <s v="Jujun"/>
        <s v="Kiki Sendal"/>
        <s v="Kiki SR"/>
        <s v="Kusdarya"/>
        <s v="Lilis Nurhayati"/>
        <s v="Maman Sepatu"/>
        <s v="Maman Tas"/>
        <s v="Mamat"/>
        <s v="Mela"/>
        <s v="Nandang LAD"/>
        <s v="Neng Mira"/>
        <s v="Nining"/>
        <s v="Novan"/>
        <s v="Nuri"/>
        <s v="Oshe"/>
        <s v="Panji"/>
        <s v="Pepi"/>
        <s v="Rahmat Sanjaya"/>
        <s v="Raka"/>
        <s v="Randi Gunawan"/>
        <s v="Ratna"/>
        <s v="Riki"/>
        <s v="Rizal"/>
        <s v="Rudi Hermawan"/>
        <s v="Rudiansyah"/>
        <s v="Ruli"/>
        <s v="Sandi"/>
        <s v="Sheni"/>
        <s v="Siti Komariah"/>
        <s v="Siti LSH"/>
        <s v="Sofyan"/>
        <s v="Sopie"/>
        <s v="Susi"/>
        <s v="Tantri"/>
        <s v="Taryono"/>
        <s v="Tatan"/>
        <s v="Tati"/>
        <s v="Teddy Cokro"/>
        <s v="Tedi LLX"/>
        <s v="Tita"/>
        <s v="Ujang Andi"/>
        <s v="Ujang R"/>
        <s v="Widiyawati"/>
        <s v="Wiwin"/>
        <s v="Yani sepatu"/>
        <s v="Rendy Taufik"/>
        <s v="Dina"/>
        <m/>
        <s v="Erwin" u="1"/>
        <s v="Herman" u="1"/>
        <s v="H Rendy" u="1"/>
        <s v="Rachmat Sanjaya" u="1"/>
        <s v="Hendi" u="1"/>
        <s v="Maman Seoatu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78"/>
    </cacheField>
    <cacheField name="Total" numFmtId="0">
      <sharedItems containsString="0" containsBlank="1" containsNumber="1" containsInteger="1" minValue="1" maxValue="78"/>
    </cacheField>
    <cacheField name="PO Approve Owner (artikel)" numFmtId="0">
      <sharedItems containsString="0" containsBlank="1" containsNumber="1" containsInteger="1" minValue="0" maxValue="43"/>
    </cacheField>
    <cacheField name="Blm Approve Owner" numFmtId="0">
      <sharedItems containsString="0" containsBlank="1" containsNumber="1" containsInteger="1" minValue="0" maxValue="35"/>
    </cacheField>
    <cacheField name="Status PO" numFmtId="0">
      <sharedItems containsBlank="1" count="11">
        <s v="Sudah ambil PO"/>
        <s v="Blm PO"/>
        <s v="Sudah ambil PO, tapi blm semua artikel"/>
        <s v="Sudah dicek, ready utk PO"/>
        <s v="Blm semua artikel approve owner"/>
        <s v="Blm approve owner"/>
        <m/>
        <s v="Belum PO, sudah dicek dan ready utk PO" u="1"/>
        <s v="Blm PO, blm approve owner semua" u="1"/>
        <s v="Blm PO, sudah di cek dan ready untuk PO" u="1"/>
        <s v="Sudah ambil PO, blm semua lengkap" u="1"/>
      </sharedItems>
    </cacheField>
    <cacheField name="QTY PO (artikel)" numFmtId="0">
      <sharedItems containsString="0" containsBlank="1" containsNumber="1" containsInteger="1" minValue="0" maxValue="43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24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1"/>
    <x v="0"/>
    <s v="Sepatu"/>
    <n v="0"/>
    <n v="2"/>
    <n v="2"/>
    <n v="2"/>
    <n v="0"/>
    <x v="0"/>
    <n v="2"/>
    <s v="24 mei 2018"/>
    <n v="0"/>
    <s v="Blm ambil aksesoris"/>
    <m/>
  </r>
  <r>
    <n v="2"/>
    <x v="1"/>
    <s v="Sepatu"/>
    <n v="2"/>
    <n v="0"/>
    <n v="2"/>
    <n v="2"/>
    <n v="0"/>
    <x v="0"/>
    <n v="2"/>
    <s v="25 mei 2018"/>
    <n v="0"/>
    <s v="Blm ambil aksesoris"/>
    <m/>
  </r>
  <r>
    <n v="3"/>
    <x v="2"/>
    <s v="Fashion"/>
    <n v="2"/>
    <n v="2"/>
    <n v="4"/>
    <n v="4"/>
    <n v="0"/>
    <x v="0"/>
    <n v="4"/>
    <d v="2018-04-26T00:00:00"/>
    <n v="0"/>
    <s v="Sudah diambil lengkap"/>
    <s v="Aksesoris blm dikasih"/>
  </r>
  <r>
    <n v="4"/>
    <x v="3"/>
    <s v="Fashion"/>
    <n v="1"/>
    <n v="0"/>
    <n v="1"/>
    <n v="1"/>
    <n v="0"/>
    <x v="1"/>
    <m/>
    <m/>
    <n v="1"/>
    <s v="Blm ambil aksesoris"/>
    <m/>
  </r>
  <r>
    <n v="5"/>
    <x v="4"/>
    <s v="Fashion"/>
    <n v="19"/>
    <n v="0"/>
    <n v="19"/>
    <n v="19"/>
    <n v="0"/>
    <x v="0"/>
    <n v="19"/>
    <d v="2018-04-26T00:00:00"/>
    <n v="0"/>
    <s v="Sudah diambil lengkap"/>
    <s v="Aksesoris sdh diambil lengkap"/>
  </r>
  <r>
    <n v="6"/>
    <x v="5"/>
    <s v="Fashion"/>
    <n v="5"/>
    <n v="4"/>
    <n v="9"/>
    <n v="8"/>
    <n v="1"/>
    <x v="0"/>
    <n v="8"/>
    <s v="7 mei 2018"/>
    <n v="0"/>
    <s v="Sudah diambil lengkap"/>
    <s v="Kode KKE 570 tdk di PO kan"/>
  </r>
  <r>
    <n v="7"/>
    <x v="6"/>
    <s v="Sepatu"/>
    <n v="0"/>
    <n v="4"/>
    <n v="4"/>
    <n v="4"/>
    <n v="0"/>
    <x v="2"/>
    <n v="3"/>
    <s v="11 mei 2018"/>
    <n v="1"/>
    <s v="Blm ambil aksesoris"/>
    <s v="1 artikel blm PO kode IYK 859"/>
  </r>
  <r>
    <n v="8"/>
    <x v="7"/>
    <s v="Sepatu"/>
    <n v="0"/>
    <n v="2"/>
    <n v="2"/>
    <n v="2"/>
    <n v="0"/>
    <x v="0"/>
    <n v="2"/>
    <s v="25 mei 2018"/>
    <n v="0"/>
    <s v="Blm ambil aksesoris"/>
    <m/>
  </r>
  <r>
    <n v="9"/>
    <x v="8"/>
    <s v="Sepatu"/>
    <n v="2"/>
    <n v="3"/>
    <n v="5"/>
    <n v="5"/>
    <n v="0"/>
    <x v="0"/>
    <n v="5"/>
    <s v="7 mei 2018"/>
    <n v="0"/>
    <s v="Blm ambil aksesoris"/>
    <m/>
  </r>
  <r>
    <n v="10"/>
    <x v="9"/>
    <s v="Sepatu"/>
    <n v="0"/>
    <n v="3"/>
    <n v="3"/>
    <n v="3"/>
    <n v="0"/>
    <x v="0"/>
    <n v="3"/>
    <s v="22 mei 2018"/>
    <n v="0"/>
    <s v="Blm ambil aksesoris"/>
    <m/>
  </r>
  <r>
    <n v="11"/>
    <x v="10"/>
    <s v="Sepatu"/>
    <n v="0"/>
    <n v="4"/>
    <n v="4"/>
    <n v="4"/>
    <n v="0"/>
    <x v="3"/>
    <m/>
    <m/>
    <n v="4"/>
    <s v="Blm ambil aksesoris"/>
    <m/>
  </r>
  <r>
    <n v="12"/>
    <x v="11"/>
    <s v="Jaket"/>
    <n v="0"/>
    <n v="3"/>
    <n v="3"/>
    <n v="3"/>
    <n v="0"/>
    <x v="0"/>
    <n v="3"/>
    <d v="2018-04-28T00:00:00"/>
    <n v="0"/>
    <s v="Sudah diambil lengkap"/>
    <s v="Aksesoris sdh diambil lengkap"/>
  </r>
  <r>
    <n v="13"/>
    <x v="12"/>
    <s v="Tas"/>
    <n v="7"/>
    <n v="6"/>
    <n v="13"/>
    <n v="13"/>
    <n v="0"/>
    <x v="0"/>
    <n v="13"/>
    <d v="2018-04-20T00:00:00"/>
    <n v="0"/>
    <s v="Sudah diambil lengkap"/>
    <s v="done sudah ambil PO dan aksesoris lengkap, PO susulan kode KWE 202, KWE 209, KWE 204, KWE 206 sdh diambil 26 mei"/>
  </r>
  <r>
    <n v="14"/>
    <x v="13"/>
    <s v="Fashion"/>
    <n v="4"/>
    <n v="1"/>
    <n v="5"/>
    <n v="5"/>
    <n v="0"/>
    <x v="0"/>
    <n v="5"/>
    <d v="2018-04-27T00:00:00"/>
    <n v="0"/>
    <s v="Sudah diambil lengkap"/>
    <s v="Aksesoris sdh diambil lengkap"/>
  </r>
  <r>
    <n v="15"/>
    <x v="14"/>
    <s v="Dompet, sepatu"/>
    <n v="1"/>
    <n v="3"/>
    <n v="4"/>
    <n v="4"/>
    <n v="0"/>
    <x v="0"/>
    <n v="4"/>
    <s v="21 mei 2018"/>
    <n v="0"/>
    <s v="Sudah diambil lengkap"/>
    <s v="Done sudah ambil PO dan aksesoris lengkap"/>
  </r>
  <r>
    <n v="16"/>
    <x v="15"/>
    <s v="Tas"/>
    <n v="0"/>
    <n v="1"/>
    <n v="1"/>
    <n v="1"/>
    <n v="0"/>
    <x v="0"/>
    <n v="1"/>
    <s v="17 mei 2018"/>
    <n v="0"/>
    <s v="Sudah diambil lengkap"/>
    <s v="Design perlu dicek ulang"/>
  </r>
  <r>
    <n v="17"/>
    <x v="16"/>
    <s v="Jaket"/>
    <n v="0"/>
    <n v="1"/>
    <n v="1"/>
    <n v="1"/>
    <n v="0"/>
    <x v="3"/>
    <m/>
    <m/>
    <n v="1"/>
    <s v="Blm ambil aksesoris"/>
    <s v="konfirmasi ambil PO 26 mei"/>
  </r>
  <r>
    <n v="18"/>
    <x v="17"/>
    <s v="Sepatu"/>
    <n v="2"/>
    <n v="0"/>
    <n v="2"/>
    <n v="2"/>
    <n v="0"/>
    <x v="1"/>
    <n v="0"/>
    <m/>
    <n v="2"/>
    <s v="Blm ambil aksesoris"/>
    <m/>
  </r>
  <r>
    <n v="19"/>
    <x v="18"/>
    <s v="Sepatu"/>
    <n v="0"/>
    <n v="1"/>
    <n v="1"/>
    <n v="1"/>
    <n v="0"/>
    <x v="0"/>
    <n v="1"/>
    <s v="16 mei 2018"/>
    <n v="0"/>
    <s v="Blm ambil aksesoris"/>
    <m/>
  </r>
  <r>
    <n v="20"/>
    <x v="19"/>
    <s v="Sepatu, tas"/>
    <n v="14"/>
    <n v="10"/>
    <n v="24"/>
    <n v="24"/>
    <n v="0"/>
    <x v="3"/>
    <m/>
    <m/>
    <n v="24"/>
    <s v="Blm ambil aksesoris"/>
    <m/>
  </r>
  <r>
    <n v="21"/>
    <x v="20"/>
    <s v="Fashion"/>
    <n v="8"/>
    <n v="10"/>
    <n v="18"/>
    <n v="18"/>
    <n v="0"/>
    <x v="2"/>
    <n v="14"/>
    <m/>
    <n v="4"/>
    <s v="Sudah diambil lengkap"/>
    <s v="1 artikel blm diapprove, kode IUT 365.  4 artikel blm PO utk fix branding  dulu kode KJW 434, IWR 252, IWR 641.  kode IWR 189 proses QC."/>
  </r>
  <r>
    <n v="22"/>
    <x v="21"/>
    <s v="Sepatu"/>
    <n v="2"/>
    <n v="0"/>
    <n v="2"/>
    <n v="2"/>
    <n v="0"/>
    <x v="1"/>
    <m/>
    <m/>
    <n v="2"/>
    <s v="Blm ambil aksesoris"/>
    <s v="konfirmasi ambil PO tgl 28 mei"/>
  </r>
  <r>
    <n v="23"/>
    <x v="22"/>
    <s v="Sepatu"/>
    <n v="6"/>
    <n v="0"/>
    <n v="6"/>
    <n v="6"/>
    <n v="0"/>
    <x v="3"/>
    <m/>
    <m/>
    <n v="6"/>
    <s v="Blm ambil aksesoris"/>
    <s v="konfirmasi ambil PO 26 mei"/>
  </r>
  <r>
    <n v="24"/>
    <x v="23"/>
    <s v="Fashion"/>
    <n v="0"/>
    <n v="5"/>
    <n v="5"/>
    <n v="5"/>
    <n v="0"/>
    <x v="0"/>
    <n v="5"/>
    <m/>
    <n v="0"/>
    <s v="Sudah diambil lengkap"/>
    <m/>
  </r>
  <r>
    <n v="25"/>
    <x v="24"/>
    <s v="Sepatu"/>
    <n v="0"/>
    <n v="2"/>
    <n v="2"/>
    <n v="2"/>
    <n v="0"/>
    <x v="0"/>
    <n v="2"/>
    <s v="22 mei 2018"/>
    <n v="0"/>
    <s v="Sudah diambil lengkap"/>
    <m/>
  </r>
  <r>
    <n v="26"/>
    <x v="25"/>
    <s v="Fashion, tas, dompet"/>
    <n v="2"/>
    <n v="6"/>
    <n v="8"/>
    <n v="8"/>
    <n v="0"/>
    <x v="0"/>
    <n v="8"/>
    <s v="5 mei 2018"/>
    <n v="0"/>
    <s v="Sudah diambil lengkap"/>
    <m/>
  </r>
  <r>
    <n v="27"/>
    <x v="26"/>
    <s v="Fashion"/>
    <n v="24"/>
    <n v="0"/>
    <n v="24"/>
    <n v="24"/>
    <n v="0"/>
    <x v="2"/>
    <n v="15"/>
    <d v="2018-04-20T00:00:00"/>
    <n v="9"/>
    <s v="Sudah diambil lengkap"/>
    <s v="Yg bisa di PO 15 artikel, 9 lg blm karena branding blm oke dan ada beberapa desain sablon sdh konfirmasi ke pak lukman"/>
  </r>
  <r>
    <n v="28"/>
    <x v="27"/>
    <s v="Tas"/>
    <n v="2"/>
    <n v="0"/>
    <n v="2"/>
    <n v="2"/>
    <n v="0"/>
    <x v="0"/>
    <n v="2"/>
    <d v="2018-04-20T00:00:00"/>
    <n v="0"/>
    <s v="Sudah diambil lengkap"/>
    <s v="Aksesoris woven leather blm dikasih"/>
  </r>
  <r>
    <n v="29"/>
    <x v="28"/>
    <s v="Sepatu"/>
    <n v="4"/>
    <n v="1"/>
    <n v="5"/>
    <n v="4"/>
    <n v="1"/>
    <x v="0"/>
    <n v="4"/>
    <s v="24 mei 2018"/>
    <n v="0"/>
    <s v="Blm ambil aksesoris"/>
    <s v="kode KGM 756 blm approve"/>
  </r>
  <r>
    <n v="30"/>
    <x v="29"/>
    <s v="Dompet"/>
    <n v="5"/>
    <n v="0"/>
    <n v="5"/>
    <n v="3"/>
    <n v="2"/>
    <x v="0"/>
    <n v="3"/>
    <s v="22 mei 2018"/>
    <n v="0"/>
    <s v="Sudah diambil lengkap"/>
    <s v="Back up deni hamdani"/>
  </r>
  <r>
    <n v="31"/>
    <x v="30"/>
    <s v="Topi"/>
    <n v="9"/>
    <n v="0"/>
    <n v="9"/>
    <n v="5"/>
    <n v="4"/>
    <x v="2"/>
    <n v="5"/>
    <s v="11 mei 2018"/>
    <n v="0"/>
    <s v="Blm ambil aksesoris"/>
    <s v="4 artikel blm approve owner, konfirmasi ambil PO tgl 11 mei 2018"/>
  </r>
  <r>
    <n v="32"/>
    <x v="31"/>
    <s v="Sepatu"/>
    <n v="0"/>
    <n v="1"/>
    <n v="1"/>
    <n v="1"/>
    <n v="0"/>
    <x v="0"/>
    <n v="1"/>
    <s v="16 mei 2018"/>
    <n v="0"/>
    <s v="Blm ambil aksesoris"/>
    <m/>
  </r>
  <r>
    <n v="33"/>
    <x v="32"/>
    <s v="Fashion"/>
    <n v="0"/>
    <n v="14"/>
    <n v="14"/>
    <n v="14"/>
    <n v="0"/>
    <x v="0"/>
    <n v="14"/>
    <d v="2018-04-21T00:00:00"/>
    <n v="0"/>
    <s v="Sudah diambil lengkap"/>
    <s v="Semua aksesoris sudah diambil lengkap, penggantian desain"/>
  </r>
  <r>
    <n v="34"/>
    <x v="33"/>
    <s v="Sepatu"/>
    <n v="0"/>
    <n v="3"/>
    <n v="3"/>
    <n v="3"/>
    <n v="0"/>
    <x v="0"/>
    <n v="3"/>
    <s v="11 mei 2018"/>
    <n v="0"/>
    <s v="Sudah diambil lengkap"/>
    <s v="Aksesoris blm diambil, perubahan harga artikel kode IRP 437"/>
  </r>
  <r>
    <n v="35"/>
    <x v="34"/>
    <s v="Fashion"/>
    <n v="8"/>
    <n v="11"/>
    <n v="19"/>
    <n v="19"/>
    <n v="0"/>
    <x v="0"/>
    <n v="19"/>
    <d v="2018-04-17T00:00:00"/>
    <n v="0"/>
    <s v="Sudah diambil tapi blm lengkap"/>
    <s v="Aksesoris blm diambil semua"/>
  </r>
  <r>
    <n v="36"/>
    <x v="35"/>
    <s v="Sepatu"/>
    <n v="0"/>
    <n v="1"/>
    <n v="1"/>
    <n v="1"/>
    <n v="0"/>
    <x v="0"/>
    <n v="1"/>
    <s v="25 mei 2018"/>
    <n v="0"/>
    <s v="Blm ambil aksesoris"/>
    <m/>
  </r>
  <r>
    <n v="37"/>
    <x v="36"/>
    <s v="Fashion"/>
    <n v="1"/>
    <n v="3"/>
    <n v="4"/>
    <n v="4"/>
    <n v="0"/>
    <x v="0"/>
    <n v="4"/>
    <s v="8 mei 2018"/>
    <n v="0"/>
    <s v="Blm ambil aksesoris"/>
    <s v="BLm ambil aksesoris"/>
  </r>
  <r>
    <n v="38"/>
    <x v="37"/>
    <s v="Sepatu"/>
    <n v="3"/>
    <n v="0"/>
    <n v="3"/>
    <n v="3"/>
    <n v="0"/>
    <x v="0"/>
    <n v="3"/>
    <s v="12 mei 2018"/>
    <n v="0"/>
    <s v="Blm ambil aksesoris"/>
    <m/>
  </r>
  <r>
    <n v="39"/>
    <x v="38"/>
    <s v="Sepatu"/>
    <n v="7"/>
    <n v="0"/>
    <n v="7"/>
    <n v="7"/>
    <n v="0"/>
    <x v="0"/>
    <n v="7"/>
    <s v="22 mei 2018"/>
    <n v="0"/>
    <s v="Blm ambil aksesoris"/>
    <m/>
  </r>
  <r>
    <n v="40"/>
    <x v="39"/>
    <s v="Fashion"/>
    <n v="4"/>
    <n v="1"/>
    <n v="5"/>
    <n v="5"/>
    <n v="0"/>
    <x v="2"/>
    <n v="5"/>
    <d v="2018-04-26T00:00:00"/>
    <n v="0"/>
    <s v="Sudah diambil lengkap"/>
    <s v="Sudah PO semua"/>
  </r>
  <r>
    <n v="41"/>
    <x v="40"/>
    <s v="Tas"/>
    <n v="3"/>
    <n v="1"/>
    <n v="4"/>
    <n v="4"/>
    <n v="0"/>
    <x v="0"/>
    <n v="4"/>
    <d v="2018-04-26T00:00:00"/>
    <n v="0"/>
    <s v="Sudah diambil lengkap"/>
    <m/>
  </r>
  <r>
    <n v="42"/>
    <x v="41"/>
    <s v="Fashion"/>
    <n v="4"/>
    <n v="0"/>
    <n v="4"/>
    <n v="4"/>
    <n v="0"/>
    <x v="0"/>
    <n v="4"/>
    <d v="2018-04-23T00:00:00"/>
    <n v="0"/>
    <s v="Blm ambil aksesoris"/>
    <s v="Aksesoris blm dikasih"/>
  </r>
  <r>
    <n v="43"/>
    <x v="42"/>
    <s v="Fashion"/>
    <n v="3"/>
    <n v="0"/>
    <n v="3"/>
    <n v="2"/>
    <n v="1"/>
    <x v="0"/>
    <n v="2"/>
    <s v="25 mei 2018"/>
    <n v="0"/>
    <s v="Sudah diambil tapi blm lengkap"/>
    <s v="1 artikel blm appreve KON 425"/>
  </r>
  <r>
    <n v="44"/>
    <x v="43"/>
    <s v="Tas, dompet"/>
    <n v="15"/>
    <n v="0"/>
    <n v="15"/>
    <n v="14"/>
    <n v="1"/>
    <x v="0"/>
    <n v="14"/>
    <s v="10 mei 2018"/>
    <n v="0"/>
    <s v="Blm ambil aksesoris"/>
    <s v="1 form nego blm diterima"/>
  </r>
  <r>
    <n v="45"/>
    <x v="44"/>
    <s v="Fashion"/>
    <n v="6"/>
    <n v="3"/>
    <n v="9"/>
    <n v="9"/>
    <n v="0"/>
    <x v="0"/>
    <n v="9"/>
    <s v="2 mei 2018"/>
    <n v="0"/>
    <s v="Blm ambil aksesoris"/>
    <s v="Aksesoris sdh lengkap, cek lg utk sablon dimensinya"/>
  </r>
  <r>
    <n v="46"/>
    <x v="45"/>
    <s v="Fashion"/>
    <n v="8"/>
    <n v="7"/>
    <n v="15"/>
    <n v="14"/>
    <n v="1"/>
    <x v="0"/>
    <n v="14"/>
    <d v="2018-04-20T00:00:00"/>
    <n v="0"/>
    <s v="Sudah diambil lengkap"/>
    <s v="Kode IMC 145 blm approve owner"/>
  </r>
  <r>
    <n v="47"/>
    <x v="46"/>
    <s v="Fashion"/>
    <n v="14"/>
    <n v="7"/>
    <n v="21"/>
    <n v="21"/>
    <n v="0"/>
    <x v="2"/>
    <n v="20"/>
    <d v="2018-04-17T00:00:00"/>
    <n v="1"/>
    <s v="Sudah diambil lengkap"/>
    <s v="tambahan 2 PO sudah di ambil tgl 20/04/2018, 1 artikel infkd kode IKO 579 blm PO"/>
  </r>
  <r>
    <n v="48"/>
    <x v="47"/>
    <s v="Sepatu"/>
    <n v="0"/>
    <n v="4"/>
    <n v="4"/>
    <n v="4"/>
    <n v="0"/>
    <x v="0"/>
    <n v="4"/>
    <s v="12 mei 2018"/>
    <n v="0"/>
    <s v="Sudah diambil lengkap"/>
    <s v="Done sudah ambil PO dan aksesoris lengkap"/>
  </r>
  <r>
    <n v="49"/>
    <x v="48"/>
    <s v="Tas"/>
    <n v="8"/>
    <n v="12"/>
    <n v="20"/>
    <n v="20"/>
    <n v="0"/>
    <x v="2"/>
    <n v="20"/>
    <d v="2018-04-19T00:00:00"/>
    <n v="0"/>
    <s v="Sudah diambil tapi blm lengkap"/>
    <s v="Artikel infkd di RND ada 18, form nego baru 12 dikarenakan 6 produk lg blm masuk, sudah ambil PO 20 artikel"/>
  </r>
  <r>
    <n v="50"/>
    <x v="49"/>
    <s v="Sepatu"/>
    <n v="4"/>
    <n v="1"/>
    <n v="5"/>
    <n v="5"/>
    <n v="0"/>
    <x v="0"/>
    <n v="5"/>
    <s v="22 mei 2018"/>
    <n v="0"/>
    <s v="Blm ambil aksesoris"/>
    <s v="3 artikel back up punya supp lain kode KMT 321, KTE 115, KTE 636"/>
  </r>
  <r>
    <n v="51"/>
    <x v="50"/>
    <s v="Sepatu"/>
    <n v="0"/>
    <n v="3"/>
    <n v="3"/>
    <n v="2"/>
    <n v="1"/>
    <x v="2"/>
    <n v="2"/>
    <s v="16 mei 2018"/>
    <n v="0"/>
    <s v="Blm ambil aksesoris"/>
    <s v="1 artikel blm approve kode IOB 208, 2 artikel sdh ambil PO"/>
  </r>
  <r>
    <n v="52"/>
    <x v="51"/>
    <s v="Tas"/>
    <n v="0"/>
    <n v="1"/>
    <n v="1"/>
    <n v="1"/>
    <n v="0"/>
    <x v="1"/>
    <m/>
    <m/>
    <n v="1"/>
    <s v="Blm ambil aksesoris"/>
    <m/>
  </r>
  <r>
    <n v="53"/>
    <x v="52"/>
    <s v="Sepatu, tas"/>
    <n v="0"/>
    <n v="1"/>
    <n v="1"/>
    <n v="1"/>
    <n v="0"/>
    <x v="0"/>
    <n v="1"/>
    <s v="22 mei 2018"/>
    <n v="0"/>
    <s v="Blm ambil aksesoris"/>
    <m/>
  </r>
  <r>
    <n v="54"/>
    <x v="53"/>
    <s v="Sepatu"/>
    <n v="0"/>
    <n v="10"/>
    <n v="10"/>
    <n v="10"/>
    <n v="0"/>
    <x v="0"/>
    <n v="10"/>
    <s v="21 mei 2018"/>
    <n v="0"/>
    <s v="Blm ambil aksesoris"/>
    <m/>
  </r>
  <r>
    <n v="55"/>
    <x v="54"/>
    <s v="Fashion"/>
    <n v="4"/>
    <n v="0"/>
    <n v="4"/>
    <n v="4"/>
    <n v="0"/>
    <x v="2"/>
    <n v="2"/>
    <s v="8 mei 2018"/>
    <n v="2"/>
    <s v="Sudah diambil lengkap"/>
    <s v="Pending PO 2 kode KIK 935 dan KIK 401."/>
  </r>
  <r>
    <n v="56"/>
    <x v="55"/>
    <s v="Fashion"/>
    <n v="0"/>
    <n v="4"/>
    <n v="4"/>
    <n v="4"/>
    <n v="0"/>
    <x v="0"/>
    <n v="4"/>
    <s v="5 mei 2018"/>
    <n v="0"/>
    <s v="Blm ambil aksesoris"/>
    <s v="Aksesoris blm diambil"/>
  </r>
  <r>
    <n v="57"/>
    <x v="56"/>
    <s v="Sepatu"/>
    <n v="0"/>
    <n v="18"/>
    <n v="18"/>
    <n v="18"/>
    <n v="0"/>
    <x v="0"/>
    <n v="18"/>
    <s v="11 mei 2018"/>
    <n v="0"/>
    <s v="Sudah diambil lengkap"/>
    <s v="Done sudah ambil PO dan aksesoris lengkap, 1 artikel IIR 276 back up andi sutandi"/>
  </r>
  <r>
    <n v="58"/>
    <x v="57"/>
    <s v="Dompet"/>
    <n v="3"/>
    <n v="0"/>
    <n v="3"/>
    <n v="3"/>
    <n v="0"/>
    <x v="0"/>
    <n v="3"/>
    <s v="14 mei 2018"/>
    <n v="0"/>
    <s v="Blm ambil aksesoris"/>
    <s v="kode 314 dan 864 blm approve owner"/>
  </r>
  <r>
    <n v="59"/>
    <x v="58"/>
    <s v="Sepatu"/>
    <n v="0"/>
    <n v="2"/>
    <n v="2"/>
    <n v="2"/>
    <n v="0"/>
    <x v="1"/>
    <m/>
    <m/>
    <n v="2"/>
    <s v="Blm ambil aksesoris"/>
    <s v="konfirmasi ambil PO 26 mei"/>
  </r>
  <r>
    <n v="60"/>
    <x v="59"/>
    <s v="Fashion"/>
    <n v="5"/>
    <n v="0"/>
    <n v="5"/>
    <n v="5"/>
    <n v="0"/>
    <x v="0"/>
    <n v="5"/>
    <d v="2018-04-27T00:00:00"/>
    <n v="0"/>
    <s v="Sudah diambil lengkap"/>
    <s v="Aksesoris sdh diambil lengkap"/>
  </r>
  <r>
    <n v="61"/>
    <x v="60"/>
    <s v="Jaket"/>
    <n v="3"/>
    <n v="0"/>
    <n v="3"/>
    <n v="3"/>
    <n v="0"/>
    <x v="0"/>
    <n v="3"/>
    <d v="2018-04-23T00:00:00"/>
    <n v="0"/>
    <s v="Sudah diambil lengkap"/>
    <s v="Artikel di RND 5, 2 blm terima form nego kode KCN 951, KCN 217, aksesoris sudah diambil lengkap"/>
  </r>
  <r>
    <n v="62"/>
    <x v="61"/>
    <s v="Sepatu"/>
    <n v="0"/>
    <n v="4"/>
    <n v="4"/>
    <n v="4"/>
    <n v="0"/>
    <x v="0"/>
    <n v="4"/>
    <s v="15 mei 2018"/>
    <n v="0"/>
    <s v="Blm ambil aksesoris"/>
    <m/>
  </r>
  <r>
    <n v="63"/>
    <x v="62"/>
    <s v="Sepatu, dompet"/>
    <n v="7"/>
    <n v="0"/>
    <n v="7"/>
    <n v="7"/>
    <n v="0"/>
    <x v="3"/>
    <m/>
    <m/>
    <n v="7"/>
    <s v="Blm ambil aksesoris"/>
    <s v="konfirmasi ambil PO tgl 28 mei"/>
  </r>
  <r>
    <n v="64"/>
    <x v="63"/>
    <s v="Sepatu"/>
    <n v="0"/>
    <n v="3"/>
    <n v="3"/>
    <n v="3"/>
    <n v="0"/>
    <x v="0"/>
    <n v="3"/>
    <s v="24 mei 2018"/>
    <n v="0"/>
    <s v="Sudah diambil lengkap"/>
    <s v="Done sudah ambil PO dan aksesoris lengkap"/>
  </r>
  <r>
    <n v="65"/>
    <x v="64"/>
    <s v="Sepatu"/>
    <n v="1"/>
    <n v="4"/>
    <n v="5"/>
    <n v="5"/>
    <n v="0"/>
    <x v="0"/>
    <n v="5"/>
    <s v="16 mei 2018"/>
    <n v="0"/>
    <s v="Blm ambil aksesoris"/>
    <s v="Kirimkan branding insole"/>
  </r>
  <r>
    <n v="66"/>
    <x v="65"/>
    <s v="Tas"/>
    <n v="4"/>
    <n v="0"/>
    <n v="4"/>
    <n v="4"/>
    <n v="0"/>
    <x v="0"/>
    <n v="4"/>
    <d v="2018-04-26T00:00:00"/>
    <n v="0"/>
    <s v="Sudah diambil lengkap"/>
    <s v="Aksesoris sdh diambil lengkap"/>
  </r>
  <r>
    <n v="67"/>
    <x v="66"/>
    <s v="Sepatu"/>
    <n v="0"/>
    <n v="6"/>
    <n v="6"/>
    <n v="6"/>
    <n v="0"/>
    <x v="1"/>
    <m/>
    <m/>
    <n v="6"/>
    <s v="Blm ambil aksesoris"/>
    <s v="konfirmasi ambil PO 26 mei"/>
  </r>
  <r>
    <n v="68"/>
    <x v="67"/>
    <s v="Sepatu"/>
    <n v="1"/>
    <n v="7"/>
    <n v="8"/>
    <n v="8"/>
    <n v="0"/>
    <x v="0"/>
    <n v="8"/>
    <s v="21 mei 2018"/>
    <n v="0"/>
    <s v="Sudah diambil lengkap"/>
    <s v="Done sudah ambil PO dan aksesoris lengkap"/>
  </r>
  <r>
    <n v="69"/>
    <x v="68"/>
    <s v="Fashion"/>
    <n v="4"/>
    <n v="0"/>
    <n v="4"/>
    <n v="4"/>
    <n v="0"/>
    <x v="0"/>
    <n v="4"/>
    <s v="16 mei 2018"/>
    <n v="0"/>
    <s v="Blm ambil aksesoris"/>
    <s v="2 artikel back up kode KSD 290 dan KCN 217"/>
  </r>
  <r>
    <n v="70"/>
    <x v="69"/>
    <s v="Dompet"/>
    <n v="3"/>
    <n v="0"/>
    <n v="3"/>
    <n v="3"/>
    <n v="0"/>
    <x v="0"/>
    <n v="3"/>
    <s v="11 mei 2018"/>
    <n v="0"/>
    <s v="Sudah diambil lengkap"/>
    <s v="Sudah lengkap PO dan aksesoris"/>
  </r>
  <r>
    <n v="71"/>
    <x v="70"/>
    <s v="Sendal"/>
    <n v="3"/>
    <n v="0"/>
    <n v="3"/>
    <n v="3"/>
    <n v="0"/>
    <x v="1"/>
    <m/>
    <m/>
    <n v="3"/>
    <s v="Blm ambil aksesoris"/>
    <s v="konfirmasi ambil PO 25 mei"/>
  </r>
  <r>
    <n v="72"/>
    <x v="71"/>
    <s v="Fashion"/>
    <n v="6"/>
    <n v="0"/>
    <n v="6"/>
    <n v="5"/>
    <n v="1"/>
    <x v="0"/>
    <n v="4"/>
    <m/>
    <n v="1"/>
    <s v="Sudah diambil lengkap"/>
    <s v="Aksesoris sdh diambil lengkap"/>
  </r>
  <r>
    <n v="73"/>
    <x v="72"/>
    <s v="Sepatu"/>
    <n v="0"/>
    <n v="3"/>
    <n v="3"/>
    <n v="2"/>
    <n v="1"/>
    <x v="2"/>
    <n v="2"/>
    <s v="16 mei 2018"/>
    <n v="0"/>
    <s v="Blm ambil aksesoris"/>
    <m/>
  </r>
  <r>
    <n v="74"/>
    <x v="73"/>
    <s v="Gamis ce"/>
    <n v="0"/>
    <n v="1"/>
    <n v="1"/>
    <n v="1"/>
    <n v="0"/>
    <x v="1"/>
    <m/>
    <m/>
    <n v="1"/>
    <s v="Blm ambil aksesoris"/>
    <s v="Sdh pengajuan approval"/>
  </r>
  <r>
    <n v="75"/>
    <x v="74"/>
    <s v="Sepatu"/>
    <n v="0"/>
    <n v="2"/>
    <n v="2"/>
    <n v="2"/>
    <n v="0"/>
    <x v="0"/>
    <n v="2"/>
    <s v="25 mei 2018"/>
    <n v="0"/>
    <s v="Blm ambil aksesoris"/>
    <m/>
  </r>
  <r>
    <n v="76"/>
    <x v="75"/>
    <s v="Tas"/>
    <n v="13"/>
    <n v="9"/>
    <n v="22"/>
    <n v="22"/>
    <n v="0"/>
    <x v="2"/>
    <n v="16"/>
    <d v="2018-04-18T00:00:00"/>
    <n v="6"/>
    <s v="Sudah diambil lengkap"/>
    <s v="Aksesoris sdh diambil lengkap, artikel susulan blm PO"/>
  </r>
  <r>
    <n v="77"/>
    <x v="76"/>
    <s v="Fashion, tas, sepatu"/>
    <n v="19"/>
    <n v="2"/>
    <n v="21"/>
    <n v="21"/>
    <n v="0"/>
    <x v="2"/>
    <n v="2"/>
    <s v="10 mei 2018"/>
    <n v="19"/>
    <s v="Blm ambil aksesoris"/>
    <m/>
  </r>
  <r>
    <n v="78"/>
    <x v="77"/>
    <s v="Fashion"/>
    <n v="0"/>
    <n v="8"/>
    <n v="8"/>
    <n v="8"/>
    <n v="0"/>
    <x v="0"/>
    <n v="8"/>
    <s v="7 mei 2018"/>
    <n v="0"/>
    <s v="Blm ambil aksesoris"/>
    <s v="Artikel ada 9, 1 blm approve kode ITW 153. Aksesoris blm diambil"/>
  </r>
  <r>
    <n v="79"/>
    <x v="78"/>
    <s v="Sepatu"/>
    <n v="0"/>
    <n v="2"/>
    <n v="2"/>
    <n v="2"/>
    <n v="0"/>
    <x v="1"/>
    <m/>
    <m/>
    <n v="2"/>
    <s v="Blm ambil aksesoris"/>
    <s v="sdh pengajuan approval"/>
  </r>
  <r>
    <n v="80"/>
    <x v="79"/>
    <s v="Fashion"/>
    <n v="0"/>
    <n v="2"/>
    <n v="2"/>
    <n v="2"/>
    <n v="0"/>
    <x v="0"/>
    <n v="2"/>
    <d v="2018-04-26T00:00:00"/>
    <n v="0"/>
    <s v="Sudah diambil lengkap"/>
    <s v="Aksesoris sdh diambil lengkap"/>
  </r>
  <r>
    <n v="81"/>
    <x v="80"/>
    <s v="Sepatu"/>
    <n v="1"/>
    <n v="1"/>
    <n v="2"/>
    <n v="2"/>
    <n v="0"/>
    <x v="3"/>
    <m/>
    <m/>
    <n v="2"/>
    <s v="Blm ambil aksesoris"/>
    <m/>
  </r>
  <r>
    <n v="82"/>
    <x v="81"/>
    <s v="Tas"/>
    <n v="0"/>
    <n v="2"/>
    <n v="2"/>
    <n v="2"/>
    <n v="0"/>
    <x v="0"/>
    <n v="2"/>
    <d v="2018-04-16T00:00:00"/>
    <n v="0"/>
    <s v="Sudah diambil lengkap"/>
    <s v="Aksesoris sdh diambil lengkap"/>
  </r>
  <r>
    <n v="83"/>
    <x v="82"/>
    <s v="Fashion"/>
    <n v="1"/>
    <n v="5"/>
    <n v="6"/>
    <n v="6"/>
    <n v="0"/>
    <x v="0"/>
    <n v="6"/>
    <d v="2018-04-30T00:00:00"/>
    <n v="0"/>
    <s v="Sudah diambil tapi blm lengkap"/>
    <s v="aksesoris kancing denim masih kurang blm dikasih utk 1 artikel"/>
  </r>
  <r>
    <n v="84"/>
    <x v="83"/>
    <s v="Fashion"/>
    <n v="4"/>
    <n v="0"/>
    <n v="4"/>
    <n v="4"/>
    <n v="0"/>
    <x v="0"/>
    <n v="4"/>
    <d v="2018-04-22T00:00:00"/>
    <n v="0"/>
    <s v="Sudah diambil lengkap"/>
    <s v="Aksesoris sdh diambil lengkap"/>
  </r>
  <r>
    <n v="85"/>
    <x v="84"/>
    <s v="Fashion"/>
    <n v="31"/>
    <n v="0"/>
    <n v="31"/>
    <n v="31"/>
    <n v="0"/>
    <x v="0"/>
    <n v="31"/>
    <m/>
    <n v="0"/>
    <s v="Sudah diambil lengkap"/>
    <m/>
  </r>
  <r>
    <n v="86"/>
    <x v="85"/>
    <s v="Ikat pinggang"/>
    <n v="2"/>
    <n v="0"/>
    <n v="2"/>
    <n v="2"/>
    <n v="0"/>
    <x v="0"/>
    <n v="2"/>
    <s v="2 mei 2018"/>
    <n v="0"/>
    <s v="Sudah diambil lengkap"/>
    <s v="Aksesoris sdh diambil lengkap"/>
  </r>
  <r>
    <n v="87"/>
    <x v="86"/>
    <s v="Tas"/>
    <n v="1"/>
    <n v="0"/>
    <n v="1"/>
    <n v="1"/>
    <n v="0"/>
    <x v="0"/>
    <n v="1"/>
    <s v="26 mei 2018"/>
    <n v="0"/>
    <s v="Blm ambil aksesoris"/>
    <m/>
  </r>
  <r>
    <n v="88"/>
    <x v="87"/>
    <s v="Fashion"/>
    <n v="16"/>
    <n v="0"/>
    <n v="16"/>
    <n v="14"/>
    <n v="2"/>
    <x v="0"/>
    <n v="14"/>
    <d v="2018-04-26T00:00:00"/>
    <n v="0"/>
    <s v="Blm ambil aksesoris"/>
    <s v="2 form nego blm diterima, aksesoris blm dikasih"/>
  </r>
  <r>
    <n v="89"/>
    <x v="88"/>
    <s v="Sepatu"/>
    <n v="0"/>
    <n v="1"/>
    <n v="1"/>
    <n v="1"/>
    <n v="0"/>
    <x v="1"/>
    <m/>
    <m/>
    <n v="1"/>
    <s v="Blm ambil aksesoris"/>
    <s v="sdh pengajuan approval"/>
  </r>
  <r>
    <n v="90"/>
    <x v="89"/>
    <s v="Fashion"/>
    <n v="1"/>
    <n v="4"/>
    <n v="5"/>
    <n v="5"/>
    <n v="0"/>
    <x v="0"/>
    <n v="5"/>
    <d v="2018-04-27T00:00:00"/>
    <n v="0"/>
    <s v="Sudah diambil lengkap"/>
    <s v="Aksesoris sdh diambil lengkap"/>
  </r>
  <r>
    <n v="91"/>
    <x v="90"/>
    <s v="Fashion"/>
    <n v="0"/>
    <n v="3"/>
    <n v="3"/>
    <n v="3"/>
    <n v="0"/>
    <x v="0"/>
    <n v="3"/>
    <d v="2018-04-23T00:00:00"/>
    <n v="0"/>
    <s v="Sudah diambil lengkap"/>
    <s v="Aksesoris sdh diambil lengkap"/>
  </r>
  <r>
    <n v="92"/>
    <x v="91"/>
    <s v="Fashion"/>
    <n v="0"/>
    <n v="78"/>
    <n v="78"/>
    <n v="43"/>
    <n v="35"/>
    <x v="0"/>
    <n v="43"/>
    <m/>
    <n v="0"/>
    <s v="Sudah diambil lengkap"/>
    <m/>
  </r>
  <r>
    <n v="93"/>
    <x v="92"/>
    <s v="Sepatu"/>
    <n v="1"/>
    <n v="5"/>
    <n v="6"/>
    <n v="5"/>
    <n v="1"/>
    <x v="2"/>
    <n v="5"/>
    <s v="16 mei 2018"/>
    <n v="0"/>
    <s v="Blm ambil aksesoris"/>
    <s v="Kode IGB 474 pengajuan approval kembali"/>
  </r>
  <r>
    <n v="94"/>
    <x v="93"/>
    <s v="Fashion"/>
    <n v="2"/>
    <n v="0"/>
    <n v="2"/>
    <n v="2"/>
    <n v="0"/>
    <x v="0"/>
    <n v="2"/>
    <s v="9 mei 2018"/>
    <n v="0"/>
    <s v="Blm ambil aksesoris"/>
    <m/>
  </r>
  <r>
    <n v="95"/>
    <x v="94"/>
    <s v="Sepatu"/>
    <n v="1"/>
    <n v="0"/>
    <n v="1"/>
    <n v="1"/>
    <n v="0"/>
    <x v="1"/>
    <m/>
    <m/>
    <n v="1"/>
    <s v="Blm ambil aksesoris"/>
    <s v="konfirmasi ambil PO 26 mei"/>
  </r>
  <r>
    <n v="96"/>
    <x v="95"/>
    <s v="Sepatu"/>
    <n v="14"/>
    <n v="11"/>
    <n v="25"/>
    <n v="21"/>
    <n v="4"/>
    <x v="2"/>
    <n v="21"/>
    <s v="12 mei 2018, 25 mei"/>
    <n v="0"/>
    <s v="Sudah diambil tapi blm lengkap"/>
    <s v="4 artikel blm approve"/>
  </r>
  <r>
    <n v="97"/>
    <x v="96"/>
    <s v="Sepatu"/>
    <n v="0"/>
    <n v="2"/>
    <n v="2"/>
    <n v="2"/>
    <n v="0"/>
    <x v="0"/>
    <n v="2"/>
    <s v="26 mei 2018"/>
    <n v="0"/>
    <s v="Blm ambil aksesoris"/>
    <m/>
  </r>
  <r>
    <n v="98"/>
    <x v="97"/>
    <s v="Sepatu"/>
    <n v="2"/>
    <n v="0"/>
    <n v="2"/>
    <n v="2"/>
    <n v="0"/>
    <x v="1"/>
    <m/>
    <m/>
    <n v="2"/>
    <s v="Blm ambil aksesoris"/>
    <s v="konfirmasi ambil PO tgl 26 mei"/>
  </r>
  <r>
    <n v="99"/>
    <x v="98"/>
    <s v="Sepatu"/>
    <n v="0"/>
    <n v="1"/>
    <n v="1"/>
    <n v="1"/>
    <n v="0"/>
    <x v="0"/>
    <n v="1"/>
    <s v="18 mei 2018"/>
    <n v="0"/>
    <s v="Blm ambil aksesoris"/>
    <m/>
  </r>
  <r>
    <n v="100"/>
    <x v="99"/>
    <s v="Jaket"/>
    <n v="4"/>
    <n v="0"/>
    <n v="4"/>
    <n v="4"/>
    <n v="0"/>
    <x v="2"/>
    <n v="2"/>
    <d v="2018-04-30T00:00:00"/>
    <n v="2"/>
    <s v="Sudah diambil lengkap"/>
    <s v="2 artikel back up punya raka"/>
  </r>
  <r>
    <n v="101"/>
    <x v="100"/>
    <s v="Sepatu"/>
    <n v="0"/>
    <n v="2"/>
    <n v="2"/>
    <n v="2"/>
    <n v="0"/>
    <x v="1"/>
    <m/>
    <m/>
    <n v="2"/>
    <s v="Blm ambil aksesoris"/>
    <s v="konfirmasi ambil PO tgl 26 mei"/>
  </r>
  <r>
    <n v="102"/>
    <x v="101"/>
    <s v="Sepatu"/>
    <n v="0"/>
    <n v="3"/>
    <n v="3"/>
    <n v="3"/>
    <n v="0"/>
    <x v="0"/>
    <n v="3"/>
    <s v="16 mei 2018"/>
    <n v="0"/>
    <s v="Blm ambil aksesoris"/>
    <s v="Kirimkan font infikidsnya "/>
  </r>
  <r>
    <n v="103"/>
    <x v="102"/>
    <s v="Fashion Celana"/>
    <n v="1"/>
    <n v="0"/>
    <n v="1"/>
    <n v="1"/>
    <n v="0"/>
    <x v="0"/>
    <n v="1"/>
    <s v="8 mei 2018"/>
    <n v="0"/>
    <s v="Blm ambil aksesoris"/>
    <s v="Aksesoris blm diambil"/>
  </r>
  <r>
    <n v="104"/>
    <x v="103"/>
    <s v="Dompet"/>
    <n v="1"/>
    <n v="0"/>
    <n v="1"/>
    <n v="1"/>
    <n v="0"/>
    <x v="0"/>
    <n v="1"/>
    <s v="11 mei 2018"/>
    <n v="0"/>
    <s v="Sudah diambil lengkap"/>
    <s v="Done sudah ambil PO dan aksesoris lengkap"/>
  </r>
  <r>
    <n v="105"/>
    <x v="104"/>
    <s v="Sepatu"/>
    <n v="0"/>
    <n v="1"/>
    <n v="1"/>
    <n v="1"/>
    <n v="0"/>
    <x v="1"/>
    <m/>
    <m/>
    <n v="1"/>
    <s v="Blm ambil aksesoris"/>
    <s v="konfirmasi ambil PO 26 mei"/>
  </r>
  <r>
    <n v="106"/>
    <x v="105"/>
    <s v="Tas"/>
    <n v="1"/>
    <n v="0"/>
    <n v="1"/>
    <n v="1"/>
    <n v="0"/>
    <x v="0"/>
    <n v="1"/>
    <s v="23 mei 2018"/>
    <n v="0"/>
    <s v="Sudah diambil lengkap"/>
    <s v="Back up asep LDO"/>
  </r>
  <r>
    <n v="107"/>
    <x v="106"/>
    <s v="Sepatu"/>
    <n v="4"/>
    <n v="7"/>
    <n v="11"/>
    <n v="11"/>
    <n v="0"/>
    <x v="2"/>
    <n v="9"/>
    <s v="14 mei 2018"/>
    <n v="2"/>
    <s v="Blm ambil aksesoris"/>
    <s v="aksesoris blm"/>
  </r>
  <r>
    <n v="108"/>
    <x v="107"/>
    <s v="Sepatu"/>
    <n v="0"/>
    <n v="2"/>
    <n v="2"/>
    <n v="2"/>
    <n v="0"/>
    <x v="0"/>
    <n v="2"/>
    <s v="24 mei 2018"/>
    <n v="0"/>
    <s v="Blm ambil aksesoris"/>
    <m/>
  </r>
  <r>
    <n v="109"/>
    <x v="108"/>
    <s v="Fashio"/>
    <n v="11"/>
    <n v="9"/>
    <n v="20"/>
    <n v="18"/>
    <n v="2"/>
    <x v="4"/>
    <m/>
    <m/>
    <n v="18"/>
    <s v="Blm ambil aksesoris"/>
    <s v="Blm semua approve owner"/>
  </r>
  <r>
    <n v="110"/>
    <x v="109"/>
    <s v="Sepatu"/>
    <n v="1"/>
    <n v="0"/>
    <n v="1"/>
    <n v="1"/>
    <n v="0"/>
    <x v="3"/>
    <m/>
    <m/>
    <n v="1"/>
    <s v="Blm ambil aksesoris"/>
    <s v="konfirmasi ambil PO 26 mei"/>
  </r>
  <r>
    <n v="111"/>
    <x v="110"/>
    <s v="Sepatu"/>
    <n v="0"/>
    <n v="1"/>
    <n v="1"/>
    <n v="1"/>
    <n v="0"/>
    <x v="0"/>
    <n v="1"/>
    <s v="11 mei 2018"/>
    <n v="0"/>
    <s v="Blm ambil aksesoris"/>
    <s v="Kirimkan branding insole nya hari senin"/>
  </r>
  <r>
    <n v="112"/>
    <x v="111"/>
    <s v="Fashion"/>
    <n v="0"/>
    <n v="11"/>
    <n v="11"/>
    <n v="11"/>
    <n v="0"/>
    <x v="0"/>
    <n v="11"/>
    <d v="2018-04-24T00:00:00"/>
    <n v="0"/>
    <s v="Sudah diambil lengkap"/>
    <s v="Aksesoris sdh diambil lengkap"/>
  </r>
  <r>
    <n v="113"/>
    <x v="112"/>
    <s v="Fashion Jaket"/>
    <n v="2"/>
    <n v="0"/>
    <n v="2"/>
    <n v="2"/>
    <n v="0"/>
    <x v="0"/>
    <n v="2"/>
    <s v="9 mei 2018"/>
    <n v="0"/>
    <s v="Blm ambil aksesoris"/>
    <m/>
  </r>
  <r>
    <n v="114"/>
    <x v="113"/>
    <s v="Sepatu"/>
    <n v="2"/>
    <n v="4"/>
    <n v="6"/>
    <n v="5"/>
    <n v="1"/>
    <x v="4"/>
    <m/>
    <m/>
    <n v="5"/>
    <s v="Blm ambil aksesoris"/>
    <m/>
  </r>
  <r>
    <n v="115"/>
    <x v="114"/>
    <s v="Fashion"/>
    <n v="1"/>
    <n v="0"/>
    <n v="1"/>
    <n v="0"/>
    <n v="1"/>
    <x v="5"/>
    <m/>
    <m/>
    <n v="0"/>
    <s v="Blm ambil aksesoris"/>
    <m/>
  </r>
  <r>
    <n v="116"/>
    <x v="115"/>
    <s v="Sepatu"/>
    <n v="4"/>
    <n v="0"/>
    <n v="4"/>
    <n v="4"/>
    <n v="0"/>
    <x v="3"/>
    <m/>
    <m/>
    <n v="4"/>
    <s v="Blm ambil aksesoris"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  <r>
    <m/>
    <x v="116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20" firstHeaderRow="0" firstDataRow="1" firstDataCol="1" rowPageCount="1" colPageCount="1"/>
  <pivotFields count="14">
    <pivotField showAll="0"/>
    <pivotField axis="axisRow" showAll="0">
      <items count="124">
        <item x="2"/>
        <item x="4"/>
        <item x="5"/>
        <item x="11"/>
        <item x="12"/>
        <item x="13"/>
        <item x="15"/>
        <item x="20"/>
        <item x="23"/>
        <item x="26"/>
        <item x="27"/>
        <item x="32"/>
        <item x="34"/>
        <item x="39"/>
        <item x="40"/>
        <item m="1" x="117"/>
        <item x="43"/>
        <item x="44"/>
        <item x="45"/>
        <item x="46"/>
        <item x="48"/>
        <item x="59"/>
        <item x="60"/>
        <item x="65"/>
        <item x="71"/>
        <item x="75"/>
        <item x="79"/>
        <item x="81"/>
        <item x="82"/>
        <item x="83"/>
        <item x="84"/>
        <item x="85"/>
        <item x="87"/>
        <item x="89"/>
        <item x="90"/>
        <item x="91"/>
        <item x="99"/>
        <item x="111"/>
        <item x="8"/>
        <item x="10"/>
        <item m="1" x="118"/>
        <item x="9"/>
        <item x="28"/>
        <item x="36"/>
        <item x="54"/>
        <item x="55"/>
        <item m="1" x="119"/>
        <item x="25"/>
        <item x="110"/>
        <item x="33"/>
        <item x="93"/>
        <item x="112"/>
        <item x="3"/>
        <item x="102"/>
        <item x="51"/>
        <item x="103"/>
        <item x="77"/>
        <item x="68"/>
        <item x="6"/>
        <item x="61"/>
        <item x="53"/>
        <item x="56"/>
        <item x="64"/>
        <item x="14"/>
        <item x="22"/>
        <item x="63"/>
        <item x="73"/>
        <item x="52"/>
        <item x="106"/>
        <item x="62"/>
        <item x="0"/>
        <item x="37"/>
        <item x="96"/>
        <item x="31"/>
        <item x="88"/>
        <item m="1" x="121"/>
        <item x="58"/>
        <item x="109"/>
        <item x="80"/>
        <item x="24"/>
        <item x="17"/>
        <item m="1" x="122"/>
        <item x="92"/>
        <item x="7"/>
        <item x="67"/>
        <item x="101"/>
        <item x="38"/>
        <item x="35"/>
        <item x="1"/>
        <item x="97"/>
        <item x="66"/>
        <item x="42"/>
        <item x="30"/>
        <item x="70"/>
        <item x="21"/>
        <item x="98"/>
        <item x="18"/>
        <item x="100"/>
        <item x="49"/>
        <item x="94"/>
        <item x="57"/>
        <item x="104"/>
        <item x="72"/>
        <item x="78"/>
        <item x="107"/>
        <item x="76"/>
        <item x="95"/>
        <item x="113"/>
        <item x="19"/>
        <item x="16"/>
        <item x="69"/>
        <item x="116"/>
        <item x="47"/>
        <item x="50"/>
        <item x="108"/>
        <item x="105"/>
        <item x="41"/>
        <item x="74"/>
        <item m="1" x="120"/>
        <item x="29"/>
        <item x="114"/>
        <item x="115"/>
        <item x="86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7"/>
        <item x="5"/>
        <item x="1"/>
        <item m="1" x="9"/>
        <item x="0"/>
        <item m="1" x="10"/>
        <item m="1" x="8"/>
        <item x="3"/>
        <item x="2"/>
        <item x="4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>
      <x v="113"/>
    </i>
    <i>
      <x v="114"/>
    </i>
    <i>
      <x v="115"/>
    </i>
    <i>
      <x v="116"/>
    </i>
    <i>
      <x v="117"/>
    </i>
    <i>
      <x v="119"/>
    </i>
    <i>
      <x v="120"/>
    </i>
    <i>
      <x v="121"/>
    </i>
    <i>
      <x v="12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82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81"/>
    <tableColumn id="5" xr3:uid="{00000000-0010-0000-0000-000005000000}" name="QTY" dataDxfId="80"/>
    <tableColumn id="6" xr3:uid="{00000000-0010-0000-0000-000006000000}" name="Tanggal PO" dataDxfId="79"/>
    <tableColumn id="7" xr3:uid="{00000000-0010-0000-0000-000007000000}" name="Tanggal Ambil PO" dataDxfId="78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77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76" dataDxfId="75" tableBorderDxfId="74">
  <autoFilter ref="A1:N124" xr:uid="{A6288352-DC5B-468C-9DD8-D86819449BD4}">
    <filterColumn colId="10">
      <filters>
        <filter val="10 mei 2018, 26 mei"/>
        <filter val="20 april, 26 mei"/>
        <filter val="26 mei 2018"/>
      </filters>
    </filterColumn>
  </autoFilter>
  <sortState ref="A2:N124">
    <sortCondition ref="B2:B124"/>
  </sortState>
  <tableColumns count="14">
    <tableColumn id="1" xr3:uid="{00000000-0010-0000-0100-000001000000}" name="No" totalsRowLabel="Total" dataDxfId="73" totalsRowDxfId="72"/>
    <tableColumn id="2" xr3:uid="{00000000-0010-0000-0100-000002000000}" name="Nama Supplier" dataDxfId="71" totalsRowDxfId="70"/>
    <tableColumn id="3" xr3:uid="{00000000-0010-0000-0100-000003000000}" name="Produk" dataDxfId="69" totalsRowDxfId="68"/>
    <tableColumn id="4" xr3:uid="{00000000-0010-0000-0100-000004000000}" name="Kuzatura" dataDxfId="67" totalsRowDxfId="66"/>
    <tableColumn id="5" xr3:uid="{00000000-0010-0000-0100-000005000000}" name="Infikids" dataDxfId="65" totalsRowDxfId="64"/>
    <tableColumn id="6" xr3:uid="{00000000-0010-0000-0100-000006000000}" name="Total" dataDxfId="63" totalsRowDxfId="62">
      <calculatedColumnFormula>D2+E2</calculatedColumnFormula>
    </tableColumn>
    <tableColumn id="7" xr3:uid="{00000000-0010-0000-0100-000007000000}" name="PO Approve Owner (artikel)" dataDxfId="61" totalsRowDxfId="60"/>
    <tableColumn id="8" xr3:uid="{C09FDD2F-C74B-4600-BFE2-6870D3AB28D0}" name="Blm Approve Owner" dataDxfId="59" totalsRowDxfId="58">
      <calculatedColumnFormula>Table1[[#This Row],[Total]]-Table1[[#This Row],[PO Approve Owner (artikel)]]</calculatedColumnFormula>
    </tableColumn>
    <tableColumn id="13" xr3:uid="{1BCBD032-194D-40F0-8D61-233FA0CCAB92}" name="Status PO" dataDxfId="57" totalsRowDxfId="56"/>
    <tableColumn id="9" xr3:uid="{00000000-0010-0000-0100-000009000000}" name="QTY PO (artikel)" dataDxfId="55" totalsRowDxfId="54"/>
    <tableColumn id="10" xr3:uid="{00000000-0010-0000-0100-00000A000000}" name="Tanggal Ambil PO" dataDxfId="53" totalsRowDxfId="52"/>
    <tableColumn id="12" xr3:uid="{DC72C724-081B-4C19-B265-3C0A17A6E078}" name="Belum PO (artikel)" dataDxfId="51" totalsRowDxfId="50">
      <calculatedColumnFormula>Table1[[#This Row],[PO Approve Owner (artikel)]]-Table1[[#This Row],[QTY PO (artikel)]]</calculatedColumnFormula>
    </tableColumn>
    <tableColumn id="14" xr3:uid="{37550496-9AD1-4017-8963-9D7BEEC8BEAC}" name="Aksesoris" dataDxfId="49" totalsRowDxfId="48"/>
    <tableColumn id="11" xr3:uid="{00000000-0010-0000-0100-00000B000000}" name="Keterangan" totalsRowFunction="count" dataDxfId="47" totalsRowDxfId="46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171A59-DF62-4981-8503-E83005904DCF}" name="Table14" displayName="Table14" ref="A1:N124" headerRowDxfId="39" dataDxfId="38" tableBorderDxfId="37">
  <autoFilter ref="A1:N124" xr:uid="{53EE540B-0480-48A2-8FB5-EAA9116F47B9}">
    <filterColumn colId="8">
      <filters>
        <filter val="Sudah ambil PO"/>
        <filter val="Sudah ambil PO, tapi blm semua artikel"/>
      </filters>
    </filterColumn>
  </autoFilter>
  <sortState ref="A2:N124">
    <sortCondition ref="B2:B124"/>
  </sortState>
  <tableColumns count="14">
    <tableColumn id="1" xr3:uid="{8A9ED050-CD46-4837-A238-4588CBA19611}" name="No" totalsRowLabel="Total" dataDxfId="36" totalsRowDxfId="35"/>
    <tableColumn id="2" xr3:uid="{5BF95142-1AFE-468D-A058-7EB91C22F322}" name="Nama Supplier" dataDxfId="34" totalsRowDxfId="33"/>
    <tableColumn id="3" xr3:uid="{63C631C5-62DC-41A3-B079-0AD0D53ABD3C}" name="Produk" dataDxfId="32" totalsRowDxfId="31"/>
    <tableColumn id="4" xr3:uid="{E0CDAAA5-143D-4A6F-92CF-6C55BACD63F1}" name="Kuzatura" dataDxfId="30" totalsRowDxfId="29"/>
    <tableColumn id="5" xr3:uid="{C41E409C-514B-4A79-8CC0-50EB81E98672}" name="Infikids" dataDxfId="28" totalsRowDxfId="27"/>
    <tableColumn id="6" xr3:uid="{6736CFE4-BFCE-40F5-A1BD-F2172C1AF8DC}" name="Total" dataDxfId="26" totalsRowDxfId="25">
      <calculatedColumnFormula>D2+E2</calculatedColumnFormula>
    </tableColumn>
    <tableColumn id="7" xr3:uid="{948BCE60-822C-41F4-8F55-A16806A63E36}" name="PO Approve Owner (artikel)" dataDxfId="24" totalsRowDxfId="23"/>
    <tableColumn id="8" xr3:uid="{C985E3B4-0735-484E-8AF7-E561FBD0E9E4}" name="Blm Approve Owner" dataDxfId="22" totalsRowDxfId="21">
      <calculatedColumnFormula>Table14[[#This Row],[Total]]-Table14[[#This Row],[PO Approve Owner (artikel)]]</calculatedColumnFormula>
    </tableColumn>
    <tableColumn id="13" xr3:uid="{0BB0DBBE-9EF9-4190-B87E-59AB0A0B25A1}" name="Status PO" dataDxfId="20" totalsRowDxfId="19"/>
    <tableColumn id="9" xr3:uid="{647F2CEC-2E9D-47EC-A251-53891C2CC370}" name="QTY PO (artikel)" dataDxfId="18" totalsRowDxfId="17"/>
    <tableColumn id="10" xr3:uid="{D1F374DB-A118-48BA-9C15-FD58DACA0886}" name="Tanggal Ambil PO" dataDxfId="16" totalsRowDxfId="15"/>
    <tableColumn id="12" xr3:uid="{6207407A-CCBC-4192-A875-C83350AB3EFD}" name="Belum PO (artikel)" dataDxfId="14" totalsRowDxfId="13">
      <calculatedColumnFormula>Table14[[#This Row],[PO Approve Owner (artikel)]]-Table14[[#This Row],[QTY PO (artikel)]]</calculatedColumnFormula>
    </tableColumn>
    <tableColumn id="14" xr3:uid="{218DAEFC-F4C0-4F1E-933C-8A65B4E3AD0F}" name="Aksesoris" dataDxfId="12" totalsRowDxfId="11"/>
    <tableColumn id="11" xr3:uid="{3B9FB362-CE01-48C9-9656-A0718F858F2F}" name="Keterangan" totalsRowFunction="count" dataDxfId="10" totalsRowDxfId="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391" activePane="bottomLeft" state="frozen"/>
      <selection pane="bottomLeft" activeCell="E405" sqref="E405"/>
    </sheetView>
  </sheetViews>
  <sheetFormatPr defaultRowHeight="15" x14ac:dyDescent="0.25"/>
  <cols>
    <col min="1" max="1" width="8.140625" style="84" bestFit="1" customWidth="1"/>
    <col min="2" max="2" width="12.42578125" style="84" bestFit="1" customWidth="1"/>
    <col min="3" max="3" width="10.140625" style="84" bestFit="1" customWidth="1"/>
    <col min="4" max="4" width="31.140625" style="84" bestFit="1" customWidth="1"/>
    <col min="5" max="5" width="18.7109375" style="84" bestFit="1" customWidth="1"/>
    <col min="6" max="6" width="14.7109375" style="84" bestFit="1" customWidth="1"/>
    <col min="7" max="8" width="9.140625" style="84"/>
    <col min="9" max="9" width="8.140625" style="84" bestFit="1" customWidth="1"/>
    <col min="10" max="10" width="12.42578125" style="84" bestFit="1" customWidth="1"/>
    <col min="11" max="11" width="10.140625" style="84" bestFit="1" customWidth="1"/>
    <col min="12" max="12" width="25.85546875" style="84" bestFit="1" customWidth="1"/>
    <col min="13" max="13" width="20.7109375" style="84" bestFit="1" customWidth="1"/>
    <col min="14" max="14" width="14.7109375" style="84" bestFit="1" customWidth="1"/>
    <col min="15" max="16384" width="9.140625" style="84"/>
  </cols>
  <sheetData>
    <row r="1" spans="1:14" x14ac:dyDescent="0.25">
      <c r="A1" s="112" t="s">
        <v>940</v>
      </c>
      <c r="B1" s="112"/>
      <c r="C1" s="112"/>
      <c r="D1" s="112"/>
      <c r="E1" s="112"/>
      <c r="F1" s="112"/>
      <c r="I1" s="112" t="s">
        <v>1233</v>
      </c>
      <c r="J1" s="112"/>
      <c r="K1" s="112"/>
      <c r="L1" s="112"/>
      <c r="M1" s="112"/>
      <c r="N1" s="112"/>
    </row>
    <row r="3" spans="1:14" s="87" customFormat="1" x14ac:dyDescent="0.25">
      <c r="A3" s="86" t="s">
        <v>0</v>
      </c>
      <c r="B3" s="86" t="s">
        <v>570</v>
      </c>
      <c r="C3" s="86" t="s">
        <v>571</v>
      </c>
      <c r="D3" s="86" t="s">
        <v>902</v>
      </c>
      <c r="E3" s="86" t="s">
        <v>11</v>
      </c>
      <c r="F3" s="86" t="s">
        <v>939</v>
      </c>
      <c r="I3" s="86" t="s">
        <v>0</v>
      </c>
      <c r="J3" s="86" t="s">
        <v>570</v>
      </c>
      <c r="K3" s="86" t="s">
        <v>571</v>
      </c>
      <c r="L3" s="86" t="s">
        <v>902</v>
      </c>
      <c r="M3" s="86" t="s">
        <v>11</v>
      </c>
      <c r="N3" s="86" t="s">
        <v>939</v>
      </c>
    </row>
    <row r="4" spans="1:14" x14ac:dyDescent="0.25">
      <c r="A4" s="73">
        <v>1</v>
      </c>
      <c r="B4" s="73">
        <v>1</v>
      </c>
      <c r="C4" s="73" t="s">
        <v>572</v>
      </c>
      <c r="D4" s="73" t="s">
        <v>903</v>
      </c>
      <c r="E4" s="73" t="s">
        <v>297</v>
      </c>
      <c r="F4" s="73"/>
      <c r="I4" s="73">
        <v>1</v>
      </c>
      <c r="J4" s="73">
        <v>1</v>
      </c>
      <c r="K4" s="73" t="s">
        <v>941</v>
      </c>
      <c r="L4" s="73" t="s">
        <v>942</v>
      </c>
      <c r="M4" s="73" t="s">
        <v>53</v>
      </c>
      <c r="N4" s="73"/>
    </row>
    <row r="5" spans="1:14" x14ac:dyDescent="0.25">
      <c r="A5" s="73">
        <v>2</v>
      </c>
      <c r="B5" s="73">
        <v>2</v>
      </c>
      <c r="C5" s="73" t="s">
        <v>573</v>
      </c>
      <c r="D5" s="73" t="s">
        <v>903</v>
      </c>
      <c r="E5" s="73" t="s">
        <v>297</v>
      </c>
      <c r="F5" s="73"/>
      <c r="I5" s="73">
        <v>2</v>
      </c>
      <c r="J5" s="73">
        <v>2</v>
      </c>
      <c r="K5" s="73" t="s">
        <v>943</v>
      </c>
      <c r="L5" s="73" t="s">
        <v>942</v>
      </c>
      <c r="M5" s="73" t="s">
        <v>96</v>
      </c>
      <c r="N5" s="73"/>
    </row>
    <row r="6" spans="1:14" x14ac:dyDescent="0.25">
      <c r="A6" s="73">
        <v>3</v>
      </c>
      <c r="B6" s="73">
        <v>3</v>
      </c>
      <c r="C6" s="73" t="s">
        <v>574</v>
      </c>
      <c r="D6" s="73" t="s">
        <v>903</v>
      </c>
      <c r="E6" s="73" t="s">
        <v>95</v>
      </c>
      <c r="F6" s="73"/>
      <c r="I6" s="73">
        <v>3</v>
      </c>
      <c r="J6" s="73">
        <v>3</v>
      </c>
      <c r="K6" s="73" t="s">
        <v>944</v>
      </c>
      <c r="L6" s="73" t="s">
        <v>942</v>
      </c>
      <c r="M6" s="73" t="s">
        <v>53</v>
      </c>
      <c r="N6" s="73"/>
    </row>
    <row r="7" spans="1:14" x14ac:dyDescent="0.25">
      <c r="A7" s="73">
        <v>4</v>
      </c>
      <c r="B7" s="73">
        <v>4</v>
      </c>
      <c r="C7" s="73" t="s">
        <v>575</v>
      </c>
      <c r="D7" s="73" t="s">
        <v>903</v>
      </c>
      <c r="E7" s="73" t="s">
        <v>297</v>
      </c>
      <c r="F7" s="73"/>
      <c r="I7" s="73">
        <v>4</v>
      </c>
      <c r="J7" s="73">
        <v>4</v>
      </c>
      <c r="K7" s="73" t="s">
        <v>945</v>
      </c>
      <c r="L7" s="73" t="s">
        <v>942</v>
      </c>
      <c r="M7" s="73" t="s">
        <v>872</v>
      </c>
      <c r="N7" s="73"/>
    </row>
    <row r="8" spans="1:14" x14ac:dyDescent="0.25">
      <c r="A8" s="73">
        <v>5</v>
      </c>
      <c r="B8" s="73">
        <v>5</v>
      </c>
      <c r="C8" s="73" t="s">
        <v>576</v>
      </c>
      <c r="D8" s="73" t="s">
        <v>903</v>
      </c>
      <c r="E8" s="73" t="s">
        <v>871</v>
      </c>
      <c r="F8" s="73"/>
      <c r="I8" s="73">
        <v>5</v>
      </c>
      <c r="J8" s="73">
        <v>5</v>
      </c>
      <c r="K8" s="73" t="s">
        <v>946</v>
      </c>
      <c r="L8" s="73" t="s">
        <v>942</v>
      </c>
      <c r="M8" s="73" t="s">
        <v>872</v>
      </c>
      <c r="N8" s="73"/>
    </row>
    <row r="9" spans="1:14" x14ac:dyDescent="0.25">
      <c r="A9" s="73">
        <v>6</v>
      </c>
      <c r="B9" s="73">
        <v>6</v>
      </c>
      <c r="C9" s="73" t="s">
        <v>577</v>
      </c>
      <c r="D9" s="73" t="s">
        <v>903</v>
      </c>
      <c r="E9" s="73" t="s">
        <v>95</v>
      </c>
      <c r="F9" s="73"/>
      <c r="I9" s="73">
        <v>6</v>
      </c>
      <c r="J9" s="73">
        <v>6</v>
      </c>
      <c r="K9" s="73" t="s">
        <v>186</v>
      </c>
      <c r="L9" s="73" t="s">
        <v>942</v>
      </c>
      <c r="M9" s="73" t="s">
        <v>19</v>
      </c>
      <c r="N9" s="73"/>
    </row>
    <row r="10" spans="1:14" x14ac:dyDescent="0.25">
      <c r="A10" s="73">
        <v>7</v>
      </c>
      <c r="B10" s="73">
        <v>7</v>
      </c>
      <c r="C10" s="73" t="s">
        <v>578</v>
      </c>
      <c r="D10" s="73" t="s">
        <v>903</v>
      </c>
      <c r="E10" s="73" t="s">
        <v>102</v>
      </c>
      <c r="F10" s="73"/>
      <c r="I10" s="73">
        <v>7</v>
      </c>
      <c r="J10" s="73">
        <v>7</v>
      </c>
      <c r="K10" s="73" t="s">
        <v>947</v>
      </c>
      <c r="L10" s="73" t="s">
        <v>942</v>
      </c>
      <c r="M10" s="73" t="s">
        <v>96</v>
      </c>
      <c r="N10" s="73"/>
    </row>
    <row r="11" spans="1:14" x14ac:dyDescent="0.25">
      <c r="A11" s="73">
        <v>8</v>
      </c>
      <c r="B11" s="73">
        <v>8</v>
      </c>
      <c r="C11" s="73" t="s">
        <v>579</v>
      </c>
      <c r="D11" s="73" t="s">
        <v>903</v>
      </c>
      <c r="E11" s="73" t="s">
        <v>95</v>
      </c>
      <c r="F11" s="73"/>
      <c r="I11" s="73">
        <v>8</v>
      </c>
      <c r="J11" s="73">
        <v>8</v>
      </c>
      <c r="K11" s="73" t="s">
        <v>948</v>
      </c>
      <c r="L11" s="73" t="s">
        <v>942</v>
      </c>
      <c r="M11" s="73" t="s">
        <v>96</v>
      </c>
      <c r="N11" s="73"/>
    </row>
    <row r="12" spans="1:14" x14ac:dyDescent="0.25">
      <c r="A12" s="73">
        <v>9</v>
      </c>
      <c r="B12" s="73">
        <v>9</v>
      </c>
      <c r="C12" s="73" t="s">
        <v>580</v>
      </c>
      <c r="D12" s="73" t="s">
        <v>903</v>
      </c>
      <c r="E12" s="73" t="s">
        <v>95</v>
      </c>
      <c r="F12" s="73"/>
      <c r="I12" s="73">
        <v>9</v>
      </c>
      <c r="J12" s="73">
        <v>9</v>
      </c>
      <c r="K12" s="73" t="s">
        <v>187</v>
      </c>
      <c r="L12" s="73" t="s">
        <v>942</v>
      </c>
      <c r="M12" s="73" t="s">
        <v>19</v>
      </c>
      <c r="N12" s="73"/>
    </row>
    <row r="13" spans="1:14" x14ac:dyDescent="0.25">
      <c r="A13" s="73">
        <v>10</v>
      </c>
      <c r="B13" s="73">
        <v>10</v>
      </c>
      <c r="C13" s="73" t="s">
        <v>172</v>
      </c>
      <c r="D13" s="73" t="s">
        <v>903</v>
      </c>
      <c r="E13" s="73" t="s">
        <v>19</v>
      </c>
      <c r="F13" s="73"/>
      <c r="I13" s="73">
        <v>10</v>
      </c>
      <c r="J13" s="73">
        <v>10</v>
      </c>
      <c r="K13" s="73" t="s">
        <v>949</v>
      </c>
      <c r="L13" s="73" t="s">
        <v>942</v>
      </c>
      <c r="M13" s="73" t="s">
        <v>96</v>
      </c>
      <c r="N13" s="73"/>
    </row>
    <row r="14" spans="1:14" x14ac:dyDescent="0.25">
      <c r="A14" s="73">
        <v>11</v>
      </c>
      <c r="B14" s="73">
        <v>11</v>
      </c>
      <c r="C14" s="73" t="s">
        <v>581</v>
      </c>
      <c r="D14" s="73" t="s">
        <v>903</v>
      </c>
      <c r="E14" s="73" t="s">
        <v>871</v>
      </c>
      <c r="F14" s="73"/>
      <c r="I14" s="73">
        <v>11</v>
      </c>
      <c r="J14" s="73">
        <v>11</v>
      </c>
      <c r="K14" s="73" t="s">
        <v>950</v>
      </c>
      <c r="L14" s="73" t="s">
        <v>942</v>
      </c>
      <c r="M14" s="73" t="s">
        <v>96</v>
      </c>
      <c r="N14" s="73"/>
    </row>
    <row r="15" spans="1:14" x14ac:dyDescent="0.25">
      <c r="A15" s="73">
        <v>12</v>
      </c>
      <c r="B15" s="73">
        <v>12</v>
      </c>
      <c r="C15" s="73" t="s">
        <v>582</v>
      </c>
      <c r="D15" s="73" t="s">
        <v>903</v>
      </c>
      <c r="E15" s="73" t="s">
        <v>297</v>
      </c>
      <c r="F15" s="73"/>
      <c r="I15" s="73">
        <v>12</v>
      </c>
      <c r="J15" s="73">
        <v>12</v>
      </c>
      <c r="K15" s="73" t="s">
        <v>188</v>
      </c>
      <c r="L15" s="73" t="s">
        <v>942</v>
      </c>
      <c r="M15" s="73" t="s">
        <v>19</v>
      </c>
      <c r="N15" s="73"/>
    </row>
    <row r="16" spans="1:14" x14ac:dyDescent="0.25">
      <c r="A16" s="73">
        <v>13</v>
      </c>
      <c r="B16" s="73">
        <v>13</v>
      </c>
      <c r="C16" s="73" t="s">
        <v>583</v>
      </c>
      <c r="D16" s="73" t="s">
        <v>903</v>
      </c>
      <c r="E16" s="73" t="s">
        <v>871</v>
      </c>
      <c r="F16" s="73"/>
      <c r="I16" s="73">
        <v>13</v>
      </c>
      <c r="J16" s="73">
        <v>13</v>
      </c>
      <c r="K16" s="73" t="s">
        <v>951</v>
      </c>
      <c r="L16" s="73" t="s">
        <v>942</v>
      </c>
      <c r="M16" s="73" t="s">
        <v>96</v>
      </c>
      <c r="N16" s="73"/>
    </row>
    <row r="17" spans="1:14" x14ac:dyDescent="0.25">
      <c r="A17" s="73">
        <v>14</v>
      </c>
      <c r="B17" s="73">
        <v>14</v>
      </c>
      <c r="C17" s="73" t="s">
        <v>173</v>
      </c>
      <c r="D17" s="73" t="s">
        <v>903</v>
      </c>
      <c r="E17" s="73" t="s">
        <v>19</v>
      </c>
      <c r="F17" s="73"/>
      <c r="I17" s="73">
        <v>14</v>
      </c>
      <c r="J17" s="73">
        <v>14</v>
      </c>
      <c r="K17" s="73" t="s">
        <v>952</v>
      </c>
      <c r="L17" s="73" t="s">
        <v>942</v>
      </c>
      <c r="M17" s="73" t="s">
        <v>96</v>
      </c>
      <c r="N17" s="73"/>
    </row>
    <row r="18" spans="1:14" x14ac:dyDescent="0.25">
      <c r="A18" s="73">
        <v>15</v>
      </c>
      <c r="B18" s="73">
        <v>15</v>
      </c>
      <c r="C18" s="73" t="s">
        <v>584</v>
      </c>
      <c r="D18" s="73" t="s">
        <v>903</v>
      </c>
      <c r="E18" s="73" t="s">
        <v>102</v>
      </c>
      <c r="F18" s="73"/>
      <c r="I18" s="73">
        <v>15</v>
      </c>
      <c r="J18" s="73">
        <v>15</v>
      </c>
      <c r="K18" s="73" t="s">
        <v>953</v>
      </c>
      <c r="L18" s="73" t="s">
        <v>942</v>
      </c>
      <c r="M18" s="73" t="s">
        <v>96</v>
      </c>
      <c r="N18" s="73"/>
    </row>
    <row r="19" spans="1:14" x14ac:dyDescent="0.25">
      <c r="A19" s="73">
        <v>16</v>
      </c>
      <c r="B19" s="73">
        <v>16</v>
      </c>
      <c r="C19" s="73" t="s">
        <v>585</v>
      </c>
      <c r="D19" s="73" t="s">
        <v>903</v>
      </c>
      <c r="E19" s="73" t="s">
        <v>95</v>
      </c>
      <c r="F19" s="73"/>
      <c r="I19" s="73">
        <v>16</v>
      </c>
      <c r="J19" s="73">
        <v>16</v>
      </c>
      <c r="K19" s="73" t="s">
        <v>954</v>
      </c>
      <c r="L19" s="73" t="s">
        <v>942</v>
      </c>
      <c r="M19" s="73" t="s">
        <v>96</v>
      </c>
      <c r="N19" s="73"/>
    </row>
    <row r="20" spans="1:14" x14ac:dyDescent="0.25">
      <c r="A20" s="73">
        <v>17</v>
      </c>
      <c r="B20" s="73">
        <v>17</v>
      </c>
      <c r="C20" s="73" t="s">
        <v>174</v>
      </c>
      <c r="D20" s="73" t="s">
        <v>903</v>
      </c>
      <c r="E20" s="73" t="s">
        <v>19</v>
      </c>
      <c r="F20" s="73"/>
      <c r="I20" s="73">
        <v>17</v>
      </c>
      <c r="J20" s="73">
        <v>17</v>
      </c>
      <c r="K20" s="73" t="s">
        <v>955</v>
      </c>
      <c r="L20" s="73" t="s">
        <v>942</v>
      </c>
      <c r="M20" s="73" t="s">
        <v>96</v>
      </c>
      <c r="N20" s="73"/>
    </row>
    <row r="21" spans="1:14" x14ac:dyDescent="0.25">
      <c r="A21" s="73">
        <v>18</v>
      </c>
      <c r="B21" s="73">
        <v>18</v>
      </c>
      <c r="C21" s="73" t="s">
        <v>586</v>
      </c>
      <c r="D21" s="73" t="s">
        <v>903</v>
      </c>
      <c r="E21" s="73" t="s">
        <v>95</v>
      </c>
      <c r="F21" s="73"/>
      <c r="I21" s="73">
        <v>18</v>
      </c>
      <c r="J21" s="73">
        <v>18</v>
      </c>
      <c r="K21" s="73" t="s">
        <v>956</v>
      </c>
      <c r="L21" s="73" t="s">
        <v>942</v>
      </c>
      <c r="M21" s="73" t="s">
        <v>96</v>
      </c>
      <c r="N21" s="73"/>
    </row>
    <row r="22" spans="1:14" x14ac:dyDescent="0.25">
      <c r="A22" s="73">
        <v>19</v>
      </c>
      <c r="B22" s="73">
        <v>19</v>
      </c>
      <c r="C22" s="73" t="s">
        <v>587</v>
      </c>
      <c r="D22" s="73" t="s">
        <v>903</v>
      </c>
      <c r="E22" s="73" t="s">
        <v>95</v>
      </c>
      <c r="F22" s="73"/>
      <c r="I22" s="73">
        <v>19</v>
      </c>
      <c r="J22" s="73">
        <v>19</v>
      </c>
      <c r="K22" s="73" t="s">
        <v>957</v>
      </c>
      <c r="L22" s="73" t="s">
        <v>942</v>
      </c>
      <c r="M22" s="73" t="s">
        <v>96</v>
      </c>
      <c r="N22" s="73"/>
    </row>
    <row r="23" spans="1:14" x14ac:dyDescent="0.25">
      <c r="A23" s="73">
        <v>20</v>
      </c>
      <c r="B23" s="73">
        <v>20</v>
      </c>
      <c r="C23" s="73" t="s">
        <v>588</v>
      </c>
      <c r="D23" s="73" t="s">
        <v>903</v>
      </c>
      <c r="E23" s="73" t="s">
        <v>102</v>
      </c>
      <c r="F23" s="73"/>
      <c r="I23" s="73">
        <v>20</v>
      </c>
      <c r="J23" s="73">
        <v>20</v>
      </c>
      <c r="K23" s="73" t="s">
        <v>958</v>
      </c>
      <c r="L23" s="73" t="s">
        <v>942</v>
      </c>
      <c r="M23" s="73" t="s">
        <v>96</v>
      </c>
      <c r="N23" s="73"/>
    </row>
    <row r="24" spans="1:14" x14ac:dyDescent="0.25">
      <c r="A24" s="73">
        <v>21</v>
      </c>
      <c r="B24" s="73">
        <v>21</v>
      </c>
      <c r="C24" s="73" t="s">
        <v>589</v>
      </c>
      <c r="D24" s="73" t="s">
        <v>903</v>
      </c>
      <c r="E24" s="73" t="s">
        <v>95</v>
      </c>
      <c r="F24" s="73"/>
      <c r="I24" s="73">
        <v>21</v>
      </c>
      <c r="J24" s="73">
        <v>21</v>
      </c>
      <c r="K24" s="73" t="s">
        <v>959</v>
      </c>
      <c r="L24" s="73" t="s">
        <v>942</v>
      </c>
      <c r="M24" s="73" t="s">
        <v>96</v>
      </c>
      <c r="N24" s="73"/>
    </row>
    <row r="25" spans="1:14" x14ac:dyDescent="0.25">
      <c r="A25" s="73">
        <v>22</v>
      </c>
      <c r="B25" s="73">
        <v>22</v>
      </c>
      <c r="C25" s="73" t="s">
        <v>175</v>
      </c>
      <c r="D25" s="73" t="s">
        <v>903</v>
      </c>
      <c r="E25" s="73" t="s">
        <v>19</v>
      </c>
      <c r="F25" s="73"/>
      <c r="I25" s="73">
        <v>22</v>
      </c>
      <c r="J25" s="73">
        <v>22</v>
      </c>
      <c r="K25" s="73" t="s">
        <v>960</v>
      </c>
      <c r="L25" s="73" t="s">
        <v>942</v>
      </c>
      <c r="M25" s="73" t="s">
        <v>872</v>
      </c>
      <c r="N25" s="73"/>
    </row>
    <row r="26" spans="1:14" x14ac:dyDescent="0.25">
      <c r="A26" s="73">
        <v>23</v>
      </c>
      <c r="B26" s="73">
        <v>23</v>
      </c>
      <c r="C26" s="73" t="s">
        <v>176</v>
      </c>
      <c r="D26" s="73" t="s">
        <v>903</v>
      </c>
      <c r="E26" s="73" t="s">
        <v>19</v>
      </c>
      <c r="F26" s="73"/>
      <c r="I26" s="73">
        <v>23</v>
      </c>
      <c r="J26" s="73">
        <v>23</v>
      </c>
      <c r="K26" s="73" t="s">
        <v>189</v>
      </c>
      <c r="L26" s="73" t="s">
        <v>942</v>
      </c>
      <c r="M26" s="73" t="s">
        <v>19</v>
      </c>
      <c r="N26" s="73"/>
    </row>
    <row r="27" spans="1:14" x14ac:dyDescent="0.25">
      <c r="A27" s="73">
        <v>24</v>
      </c>
      <c r="B27" s="73">
        <v>24</v>
      </c>
      <c r="C27" s="73" t="s">
        <v>177</v>
      </c>
      <c r="D27" s="73" t="s">
        <v>903</v>
      </c>
      <c r="E27" s="73" t="s">
        <v>19</v>
      </c>
      <c r="F27" s="73"/>
      <c r="I27" s="73">
        <v>24</v>
      </c>
      <c r="J27" s="73">
        <v>24</v>
      </c>
      <c r="K27" s="73" t="s">
        <v>961</v>
      </c>
      <c r="L27" s="73" t="s">
        <v>942</v>
      </c>
      <c r="M27" s="73" t="s">
        <v>96</v>
      </c>
      <c r="N27" s="73"/>
    </row>
    <row r="28" spans="1:14" x14ac:dyDescent="0.25">
      <c r="A28" s="73">
        <v>25</v>
      </c>
      <c r="B28" s="73">
        <v>25</v>
      </c>
      <c r="C28" s="73" t="s">
        <v>590</v>
      </c>
      <c r="D28" s="73" t="s">
        <v>903</v>
      </c>
      <c r="E28" s="73" t="s">
        <v>871</v>
      </c>
      <c r="F28" s="73"/>
      <c r="I28" s="73">
        <v>25</v>
      </c>
      <c r="J28" s="73">
        <v>25</v>
      </c>
      <c r="K28" s="73" t="s">
        <v>962</v>
      </c>
      <c r="L28" s="73" t="s">
        <v>942</v>
      </c>
      <c r="M28" s="73" t="s">
        <v>96</v>
      </c>
      <c r="N28" s="73"/>
    </row>
    <row r="29" spans="1:14" x14ac:dyDescent="0.25">
      <c r="A29" s="73">
        <v>26</v>
      </c>
      <c r="B29" s="73">
        <v>26</v>
      </c>
      <c r="C29" s="73" t="s">
        <v>591</v>
      </c>
      <c r="D29" s="73" t="s">
        <v>903</v>
      </c>
      <c r="E29" s="73" t="s">
        <v>95</v>
      </c>
      <c r="F29" s="73"/>
      <c r="I29" s="73">
        <v>26</v>
      </c>
      <c r="J29" s="73">
        <v>26</v>
      </c>
      <c r="K29" s="73" t="s">
        <v>963</v>
      </c>
      <c r="L29" s="73" t="s">
        <v>942</v>
      </c>
      <c r="M29" s="73" t="s">
        <v>96</v>
      </c>
      <c r="N29" s="73"/>
    </row>
    <row r="30" spans="1:14" x14ac:dyDescent="0.25">
      <c r="A30" s="73">
        <v>27</v>
      </c>
      <c r="B30" s="73">
        <v>27</v>
      </c>
      <c r="C30" s="73" t="s">
        <v>592</v>
      </c>
      <c r="D30" s="73" t="s">
        <v>903</v>
      </c>
      <c r="E30" s="73" t="s">
        <v>95</v>
      </c>
      <c r="F30" s="73"/>
      <c r="I30" s="73">
        <v>27</v>
      </c>
      <c r="J30" s="73">
        <v>27</v>
      </c>
      <c r="K30" s="73" t="s">
        <v>964</v>
      </c>
      <c r="L30" s="73" t="s">
        <v>965</v>
      </c>
      <c r="M30" s="73" t="s">
        <v>96</v>
      </c>
      <c r="N30" s="73"/>
    </row>
    <row r="31" spans="1:14" x14ac:dyDescent="0.25">
      <c r="A31" s="73">
        <v>28</v>
      </c>
      <c r="B31" s="73">
        <v>28</v>
      </c>
      <c r="C31" s="73" t="s">
        <v>593</v>
      </c>
      <c r="D31" s="73" t="s">
        <v>903</v>
      </c>
      <c r="E31" s="73" t="s">
        <v>297</v>
      </c>
      <c r="F31" s="73"/>
      <c r="I31" s="73">
        <v>28</v>
      </c>
      <c r="J31" s="73">
        <v>28</v>
      </c>
      <c r="K31" s="73" t="s">
        <v>966</v>
      </c>
      <c r="L31" s="73" t="s">
        <v>965</v>
      </c>
      <c r="M31" s="73" t="s">
        <v>96</v>
      </c>
      <c r="N31" s="73"/>
    </row>
    <row r="32" spans="1:14" x14ac:dyDescent="0.25">
      <c r="A32" s="73">
        <v>29</v>
      </c>
      <c r="B32" s="73">
        <v>29</v>
      </c>
      <c r="C32" s="73" t="s">
        <v>594</v>
      </c>
      <c r="D32" s="73" t="s">
        <v>903</v>
      </c>
      <c r="E32" s="73" t="s">
        <v>102</v>
      </c>
      <c r="F32" s="73"/>
      <c r="I32" s="73">
        <v>29</v>
      </c>
      <c r="J32" s="73">
        <v>29</v>
      </c>
      <c r="K32" s="73" t="s">
        <v>967</v>
      </c>
      <c r="L32" s="73" t="s">
        <v>965</v>
      </c>
      <c r="M32" s="73" t="s">
        <v>872</v>
      </c>
      <c r="N32" s="73"/>
    </row>
    <row r="33" spans="1:14" x14ac:dyDescent="0.25">
      <c r="A33" s="73">
        <v>30</v>
      </c>
      <c r="B33" s="73">
        <v>30</v>
      </c>
      <c r="C33" s="73" t="s">
        <v>595</v>
      </c>
      <c r="D33" s="73" t="s">
        <v>903</v>
      </c>
      <c r="E33" s="73" t="s">
        <v>95</v>
      </c>
      <c r="F33" s="73"/>
      <c r="I33" s="73">
        <v>30</v>
      </c>
      <c r="J33" s="73">
        <v>30</v>
      </c>
      <c r="K33" s="73" t="s">
        <v>968</v>
      </c>
      <c r="L33" s="73" t="s">
        <v>965</v>
      </c>
      <c r="M33" s="73" t="s">
        <v>76</v>
      </c>
      <c r="N33" s="73"/>
    </row>
    <row r="34" spans="1:14" x14ac:dyDescent="0.25">
      <c r="A34" s="73">
        <v>31</v>
      </c>
      <c r="B34" s="73">
        <v>31</v>
      </c>
      <c r="C34" s="73" t="s">
        <v>596</v>
      </c>
      <c r="D34" s="73" t="s">
        <v>903</v>
      </c>
      <c r="E34" s="73" t="s">
        <v>95</v>
      </c>
      <c r="F34" s="73"/>
      <c r="I34" s="73">
        <v>31</v>
      </c>
      <c r="J34" s="73">
        <v>31</v>
      </c>
      <c r="K34" s="73" t="s">
        <v>969</v>
      </c>
      <c r="L34" s="73" t="s">
        <v>965</v>
      </c>
      <c r="M34" s="73" t="s">
        <v>872</v>
      </c>
      <c r="N34" s="73"/>
    </row>
    <row r="35" spans="1:14" x14ac:dyDescent="0.25">
      <c r="A35" s="73">
        <v>32</v>
      </c>
      <c r="B35" s="73">
        <v>32</v>
      </c>
      <c r="C35" s="73" t="s">
        <v>597</v>
      </c>
      <c r="D35" s="73" t="s">
        <v>903</v>
      </c>
      <c r="E35" s="73" t="s">
        <v>95</v>
      </c>
      <c r="F35" s="73"/>
      <c r="I35" s="73">
        <v>32</v>
      </c>
      <c r="J35" s="73">
        <v>32</v>
      </c>
      <c r="K35" s="73" t="s">
        <v>970</v>
      </c>
      <c r="L35" s="73" t="s">
        <v>965</v>
      </c>
      <c r="M35" s="73" t="s">
        <v>872</v>
      </c>
      <c r="N35" s="73"/>
    </row>
    <row r="36" spans="1:14" x14ac:dyDescent="0.25">
      <c r="A36" s="73">
        <v>33</v>
      </c>
      <c r="B36" s="73">
        <v>33</v>
      </c>
      <c r="C36" s="73" t="s">
        <v>598</v>
      </c>
      <c r="D36" s="73" t="s">
        <v>903</v>
      </c>
      <c r="E36" s="73" t="s">
        <v>95</v>
      </c>
      <c r="F36" s="73"/>
      <c r="I36" s="73">
        <v>33</v>
      </c>
      <c r="J36" s="73">
        <v>33</v>
      </c>
      <c r="K36" s="73" t="s">
        <v>971</v>
      </c>
      <c r="L36" s="73" t="s">
        <v>965</v>
      </c>
      <c r="M36" s="73" t="s">
        <v>872</v>
      </c>
      <c r="N36" s="73"/>
    </row>
    <row r="37" spans="1:14" x14ac:dyDescent="0.25">
      <c r="A37" s="73">
        <v>34</v>
      </c>
      <c r="B37" s="73">
        <v>34</v>
      </c>
      <c r="C37" s="73" t="s">
        <v>599</v>
      </c>
      <c r="D37" s="73" t="s">
        <v>903</v>
      </c>
      <c r="E37" s="73" t="s">
        <v>95</v>
      </c>
      <c r="F37" s="73"/>
      <c r="I37" s="73">
        <v>34</v>
      </c>
      <c r="J37" s="73">
        <v>34</v>
      </c>
      <c r="K37" s="73" t="s">
        <v>972</v>
      </c>
      <c r="L37" s="73" t="s">
        <v>965</v>
      </c>
      <c r="M37" s="73" t="s">
        <v>877</v>
      </c>
      <c r="N37" s="73"/>
    </row>
    <row r="38" spans="1:14" x14ac:dyDescent="0.25">
      <c r="A38" s="73">
        <v>35</v>
      </c>
      <c r="B38" s="73">
        <v>35</v>
      </c>
      <c r="C38" s="73" t="s">
        <v>178</v>
      </c>
      <c r="D38" s="73" t="s">
        <v>903</v>
      </c>
      <c r="E38" s="73" t="s">
        <v>19</v>
      </c>
      <c r="F38" s="73"/>
      <c r="I38" s="73">
        <v>35</v>
      </c>
      <c r="J38" s="73">
        <v>35</v>
      </c>
      <c r="K38" s="73" t="s">
        <v>973</v>
      </c>
      <c r="L38" s="73" t="s">
        <v>965</v>
      </c>
      <c r="M38" s="73" t="s">
        <v>877</v>
      </c>
      <c r="N38" s="73"/>
    </row>
    <row r="39" spans="1:14" x14ac:dyDescent="0.25">
      <c r="A39" s="73">
        <v>36</v>
      </c>
      <c r="B39" s="73">
        <v>36</v>
      </c>
      <c r="C39" s="73" t="s">
        <v>600</v>
      </c>
      <c r="D39" s="73" t="s">
        <v>903</v>
      </c>
      <c r="E39" s="73" t="s">
        <v>95</v>
      </c>
      <c r="F39" s="73"/>
      <c r="I39" s="73">
        <v>36</v>
      </c>
      <c r="J39" s="73">
        <v>36</v>
      </c>
      <c r="K39" s="73" t="s">
        <v>974</v>
      </c>
      <c r="L39" s="73" t="s">
        <v>965</v>
      </c>
      <c r="M39" s="73" t="s">
        <v>877</v>
      </c>
      <c r="N39" s="73"/>
    </row>
    <row r="40" spans="1:14" x14ac:dyDescent="0.25">
      <c r="A40" s="73">
        <v>37</v>
      </c>
      <c r="B40" s="73">
        <v>37</v>
      </c>
      <c r="C40" s="73" t="s">
        <v>601</v>
      </c>
      <c r="D40" s="73" t="s">
        <v>904</v>
      </c>
      <c r="E40" s="73" t="s">
        <v>95</v>
      </c>
      <c r="F40" s="73"/>
      <c r="I40" s="73">
        <v>37</v>
      </c>
      <c r="J40" s="73">
        <v>37</v>
      </c>
      <c r="K40" s="73" t="s">
        <v>975</v>
      </c>
      <c r="L40" s="73" t="s">
        <v>965</v>
      </c>
      <c r="M40" s="73" t="s">
        <v>872</v>
      </c>
      <c r="N40" s="73"/>
    </row>
    <row r="41" spans="1:14" x14ac:dyDescent="0.25">
      <c r="A41" s="73">
        <v>38</v>
      </c>
      <c r="B41" s="73">
        <v>38</v>
      </c>
      <c r="C41" s="73" t="s">
        <v>602</v>
      </c>
      <c r="D41" s="73" t="s">
        <v>904</v>
      </c>
      <c r="E41" s="73" t="s">
        <v>95</v>
      </c>
      <c r="F41" s="73"/>
      <c r="I41" s="73">
        <v>38</v>
      </c>
      <c r="J41" s="73">
        <v>38</v>
      </c>
      <c r="K41" s="73" t="s">
        <v>976</v>
      </c>
      <c r="L41" s="73" t="s">
        <v>965</v>
      </c>
      <c r="M41" s="73" t="s">
        <v>877</v>
      </c>
      <c r="N41" s="73"/>
    </row>
    <row r="42" spans="1:14" x14ac:dyDescent="0.25">
      <c r="A42" s="73">
        <v>39</v>
      </c>
      <c r="B42" s="73">
        <v>39</v>
      </c>
      <c r="C42" s="73" t="s">
        <v>603</v>
      </c>
      <c r="D42" s="73" t="s">
        <v>904</v>
      </c>
      <c r="E42" s="73" t="s">
        <v>95</v>
      </c>
      <c r="F42" s="73"/>
      <c r="I42" s="73">
        <v>39</v>
      </c>
      <c r="J42" s="73">
        <v>39</v>
      </c>
      <c r="K42" s="73" t="s">
        <v>977</v>
      </c>
      <c r="L42" s="73" t="s">
        <v>978</v>
      </c>
      <c r="M42" s="73" t="s">
        <v>892</v>
      </c>
      <c r="N42" s="73"/>
    </row>
    <row r="43" spans="1:14" x14ac:dyDescent="0.25">
      <c r="A43" s="73">
        <v>40</v>
      </c>
      <c r="B43" s="73">
        <v>40</v>
      </c>
      <c r="C43" s="73" t="s">
        <v>604</v>
      </c>
      <c r="D43" s="73" t="s">
        <v>904</v>
      </c>
      <c r="E43" s="73" t="s">
        <v>95</v>
      </c>
      <c r="F43" s="73"/>
      <c r="I43" s="73">
        <v>40</v>
      </c>
      <c r="J43" s="73">
        <v>40</v>
      </c>
      <c r="K43" s="73" t="s">
        <v>979</v>
      </c>
      <c r="L43" s="73" t="s">
        <v>978</v>
      </c>
      <c r="M43" s="73" t="s">
        <v>980</v>
      </c>
      <c r="N43" s="73"/>
    </row>
    <row r="44" spans="1:14" x14ac:dyDescent="0.25">
      <c r="A44" s="73">
        <v>41</v>
      </c>
      <c r="B44" s="73">
        <v>41</v>
      </c>
      <c r="C44" s="73" t="s">
        <v>605</v>
      </c>
      <c r="D44" s="73" t="s">
        <v>904</v>
      </c>
      <c r="E44" s="73" t="s">
        <v>95</v>
      </c>
      <c r="F44" s="73"/>
      <c r="I44" s="73">
        <v>41</v>
      </c>
      <c r="J44" s="73">
        <v>41</v>
      </c>
      <c r="K44" s="73" t="s">
        <v>981</v>
      </c>
      <c r="L44" s="73" t="s">
        <v>978</v>
      </c>
      <c r="M44" s="73" t="s">
        <v>96</v>
      </c>
      <c r="N44" s="73"/>
    </row>
    <row r="45" spans="1:14" x14ac:dyDescent="0.25">
      <c r="A45" s="73">
        <v>42</v>
      </c>
      <c r="B45" s="73">
        <v>42</v>
      </c>
      <c r="C45" s="73" t="s">
        <v>606</v>
      </c>
      <c r="D45" s="73" t="s">
        <v>904</v>
      </c>
      <c r="E45" s="73" t="s">
        <v>872</v>
      </c>
      <c r="F45" s="73"/>
      <c r="I45" s="73">
        <v>42</v>
      </c>
      <c r="J45" s="73">
        <v>42</v>
      </c>
      <c r="K45" s="73" t="s">
        <v>982</v>
      </c>
      <c r="L45" s="73" t="s">
        <v>978</v>
      </c>
      <c r="M45" s="73" t="s">
        <v>875</v>
      </c>
      <c r="N45" s="73"/>
    </row>
    <row r="46" spans="1:14" x14ac:dyDescent="0.25">
      <c r="A46" s="73">
        <v>43</v>
      </c>
      <c r="B46" s="73">
        <v>43</v>
      </c>
      <c r="C46" s="73" t="s">
        <v>607</v>
      </c>
      <c r="D46" s="73" t="s">
        <v>904</v>
      </c>
      <c r="E46" s="73" t="s">
        <v>872</v>
      </c>
      <c r="F46" s="73"/>
      <c r="I46" s="73">
        <v>43</v>
      </c>
      <c r="J46" s="73">
        <v>43</v>
      </c>
      <c r="K46" s="73" t="s">
        <v>92</v>
      </c>
      <c r="L46" s="73" t="s">
        <v>978</v>
      </c>
      <c r="M46" s="73" t="s">
        <v>76</v>
      </c>
      <c r="N46" s="73"/>
    </row>
    <row r="47" spans="1:14" x14ac:dyDescent="0.25">
      <c r="A47" s="73">
        <v>44</v>
      </c>
      <c r="B47" s="73">
        <v>44</v>
      </c>
      <c r="C47" s="73" t="s">
        <v>608</v>
      </c>
      <c r="D47" s="73" t="s">
        <v>904</v>
      </c>
      <c r="E47" s="73" t="s">
        <v>872</v>
      </c>
      <c r="F47" s="73"/>
      <c r="I47" s="73">
        <v>44</v>
      </c>
      <c r="J47" s="73">
        <v>44</v>
      </c>
      <c r="K47" s="73" t="s">
        <v>983</v>
      </c>
      <c r="L47" s="73" t="s">
        <v>978</v>
      </c>
      <c r="M47" s="73" t="s">
        <v>875</v>
      </c>
      <c r="N47" s="73"/>
    </row>
    <row r="48" spans="1:14" x14ac:dyDescent="0.25">
      <c r="A48" s="73">
        <v>45</v>
      </c>
      <c r="B48" s="73">
        <v>45</v>
      </c>
      <c r="C48" s="73" t="s">
        <v>86</v>
      </c>
      <c r="D48" s="73" t="s">
        <v>904</v>
      </c>
      <c r="E48" s="73" t="s">
        <v>76</v>
      </c>
      <c r="F48" s="73"/>
      <c r="I48" s="73">
        <v>45</v>
      </c>
      <c r="J48" s="73">
        <v>45</v>
      </c>
      <c r="K48" s="73" t="s">
        <v>984</v>
      </c>
      <c r="L48" s="73" t="s">
        <v>978</v>
      </c>
      <c r="M48" s="73" t="s">
        <v>980</v>
      </c>
      <c r="N48" s="73"/>
    </row>
    <row r="49" spans="1:14" x14ac:dyDescent="0.25">
      <c r="A49" s="73">
        <v>46</v>
      </c>
      <c r="B49" s="73">
        <v>46</v>
      </c>
      <c r="C49" s="73" t="s">
        <v>609</v>
      </c>
      <c r="D49" s="73" t="s">
        <v>904</v>
      </c>
      <c r="E49" s="73" t="s">
        <v>872</v>
      </c>
      <c r="F49" s="73"/>
      <c r="I49" s="73">
        <v>46</v>
      </c>
      <c r="J49" s="73">
        <v>46</v>
      </c>
      <c r="K49" s="73" t="s">
        <v>985</v>
      </c>
      <c r="L49" s="73" t="s">
        <v>978</v>
      </c>
      <c r="M49" s="73" t="s">
        <v>980</v>
      </c>
      <c r="N49" s="73"/>
    </row>
    <row r="50" spans="1:14" x14ac:dyDescent="0.25">
      <c r="A50" s="73">
        <v>47</v>
      </c>
      <c r="B50" s="73">
        <v>47</v>
      </c>
      <c r="C50" s="73" t="s">
        <v>610</v>
      </c>
      <c r="D50" s="73" t="s">
        <v>904</v>
      </c>
      <c r="E50" s="73" t="s">
        <v>873</v>
      </c>
      <c r="F50" s="73"/>
      <c r="I50" s="73">
        <v>47</v>
      </c>
      <c r="J50" s="73">
        <v>47</v>
      </c>
      <c r="K50" s="73" t="s">
        <v>986</v>
      </c>
      <c r="L50" s="73" t="s">
        <v>978</v>
      </c>
      <c r="M50" s="73" t="s">
        <v>102</v>
      </c>
      <c r="N50" s="73"/>
    </row>
    <row r="51" spans="1:14" x14ac:dyDescent="0.25">
      <c r="A51" s="73">
        <v>48</v>
      </c>
      <c r="B51" s="73">
        <v>48</v>
      </c>
      <c r="C51" s="73" t="s">
        <v>611</v>
      </c>
      <c r="D51" s="73" t="s">
        <v>904</v>
      </c>
      <c r="E51" s="73" t="s">
        <v>872</v>
      </c>
      <c r="F51" s="73"/>
      <c r="I51" s="73">
        <v>48</v>
      </c>
      <c r="J51" s="73">
        <v>48</v>
      </c>
      <c r="K51" s="73" t="s">
        <v>987</v>
      </c>
      <c r="L51" s="73" t="s">
        <v>978</v>
      </c>
      <c r="M51" s="73" t="s">
        <v>875</v>
      </c>
      <c r="N51" s="73"/>
    </row>
    <row r="52" spans="1:14" x14ac:dyDescent="0.25">
      <c r="A52" s="73">
        <v>49</v>
      </c>
      <c r="B52" s="73">
        <v>49</v>
      </c>
      <c r="C52" s="73" t="s">
        <v>612</v>
      </c>
      <c r="D52" s="73" t="s">
        <v>904</v>
      </c>
      <c r="E52" s="73" t="s">
        <v>102</v>
      </c>
      <c r="F52" s="73"/>
      <c r="I52" s="73">
        <v>49</v>
      </c>
      <c r="J52" s="73">
        <v>49</v>
      </c>
      <c r="K52" s="73" t="s">
        <v>988</v>
      </c>
      <c r="L52" s="73" t="s">
        <v>978</v>
      </c>
      <c r="M52" s="73" t="s">
        <v>980</v>
      </c>
      <c r="N52" s="73"/>
    </row>
    <row r="53" spans="1:14" x14ac:dyDescent="0.25">
      <c r="A53" s="73">
        <v>50</v>
      </c>
      <c r="B53" s="73">
        <v>50</v>
      </c>
      <c r="C53" s="73" t="s">
        <v>613</v>
      </c>
      <c r="D53" s="73" t="s">
        <v>904</v>
      </c>
      <c r="E53" s="73" t="s">
        <v>872</v>
      </c>
      <c r="F53" s="73"/>
      <c r="I53" s="73">
        <v>50</v>
      </c>
      <c r="J53" s="73">
        <v>50</v>
      </c>
      <c r="K53" s="73" t="s">
        <v>59</v>
      </c>
      <c r="L53" s="73" t="s">
        <v>978</v>
      </c>
      <c r="M53" s="73" t="s">
        <v>76</v>
      </c>
      <c r="N53" s="73"/>
    </row>
    <row r="54" spans="1:14" x14ac:dyDescent="0.25">
      <c r="A54" s="73">
        <v>51</v>
      </c>
      <c r="B54" s="73">
        <v>51</v>
      </c>
      <c r="C54" s="73" t="s">
        <v>614</v>
      </c>
      <c r="D54" s="73" t="s">
        <v>904</v>
      </c>
      <c r="E54" s="73" t="s">
        <v>872</v>
      </c>
      <c r="F54" s="73"/>
      <c r="I54" s="73">
        <v>51</v>
      </c>
      <c r="J54" s="73">
        <v>51</v>
      </c>
      <c r="K54" s="73" t="s">
        <v>989</v>
      </c>
      <c r="L54" s="73" t="s">
        <v>990</v>
      </c>
      <c r="M54" s="73" t="s">
        <v>53</v>
      </c>
      <c r="N54" s="73"/>
    </row>
    <row r="55" spans="1:14" x14ac:dyDescent="0.25">
      <c r="A55" s="73">
        <v>52</v>
      </c>
      <c r="B55" s="73">
        <v>52</v>
      </c>
      <c r="C55" s="73" t="s">
        <v>615</v>
      </c>
      <c r="D55" s="73" t="s">
        <v>904</v>
      </c>
      <c r="E55" s="73" t="s">
        <v>102</v>
      </c>
      <c r="F55" s="73"/>
      <c r="I55" s="73">
        <v>52</v>
      </c>
      <c r="J55" s="73">
        <v>52</v>
      </c>
      <c r="K55" s="73" t="s">
        <v>991</v>
      </c>
      <c r="L55" s="73" t="s">
        <v>990</v>
      </c>
      <c r="M55" s="73" t="s">
        <v>875</v>
      </c>
      <c r="N55" s="73"/>
    </row>
    <row r="56" spans="1:14" x14ac:dyDescent="0.25">
      <c r="A56" s="73">
        <v>53</v>
      </c>
      <c r="B56" s="73">
        <v>53</v>
      </c>
      <c r="C56" s="73" t="s">
        <v>616</v>
      </c>
      <c r="D56" s="73" t="s">
        <v>904</v>
      </c>
      <c r="E56" s="73" t="s">
        <v>874</v>
      </c>
      <c r="F56" s="73"/>
      <c r="I56" s="73">
        <v>53</v>
      </c>
      <c r="J56" s="73">
        <v>53</v>
      </c>
      <c r="K56" s="73" t="s">
        <v>57</v>
      </c>
      <c r="L56" s="73" t="s">
        <v>990</v>
      </c>
      <c r="M56" s="73" t="s">
        <v>76</v>
      </c>
      <c r="N56" s="73"/>
    </row>
    <row r="57" spans="1:14" x14ac:dyDescent="0.25">
      <c r="A57" s="73">
        <v>54</v>
      </c>
      <c r="B57" s="73">
        <v>54</v>
      </c>
      <c r="C57" s="73" t="s">
        <v>617</v>
      </c>
      <c r="D57" s="73" t="s">
        <v>904</v>
      </c>
      <c r="E57" s="73" t="s">
        <v>872</v>
      </c>
      <c r="F57" s="73"/>
      <c r="I57" s="73">
        <v>54</v>
      </c>
      <c r="J57" s="73">
        <v>54</v>
      </c>
      <c r="K57" s="73" t="s">
        <v>992</v>
      </c>
      <c r="L57" s="73" t="s">
        <v>990</v>
      </c>
      <c r="M57" s="73" t="s">
        <v>875</v>
      </c>
      <c r="N57" s="73"/>
    </row>
    <row r="58" spans="1:14" x14ac:dyDescent="0.25">
      <c r="A58" s="73">
        <v>55</v>
      </c>
      <c r="B58" s="73">
        <v>55</v>
      </c>
      <c r="C58" s="73" t="s">
        <v>618</v>
      </c>
      <c r="D58" s="73" t="s">
        <v>905</v>
      </c>
      <c r="E58" s="73" t="s">
        <v>110</v>
      </c>
      <c r="F58" s="73"/>
      <c r="I58" s="73">
        <v>55</v>
      </c>
      <c r="J58" s="73">
        <v>55</v>
      </c>
      <c r="K58" s="73" t="s">
        <v>993</v>
      </c>
      <c r="L58" s="73" t="s">
        <v>990</v>
      </c>
      <c r="M58" s="73" t="s">
        <v>876</v>
      </c>
      <c r="N58" s="73"/>
    </row>
    <row r="59" spans="1:14" x14ac:dyDescent="0.25">
      <c r="A59" s="73">
        <v>56</v>
      </c>
      <c r="B59" s="73">
        <v>56</v>
      </c>
      <c r="C59" s="73" t="s">
        <v>619</v>
      </c>
      <c r="D59" s="73" t="s">
        <v>905</v>
      </c>
      <c r="E59" s="73" t="s">
        <v>875</v>
      </c>
      <c r="F59" s="73"/>
      <c r="I59" s="73">
        <v>56</v>
      </c>
      <c r="J59" s="73">
        <v>56</v>
      </c>
      <c r="K59" s="73" t="s">
        <v>994</v>
      </c>
      <c r="L59" s="73" t="s">
        <v>990</v>
      </c>
      <c r="M59" s="73" t="s">
        <v>876</v>
      </c>
      <c r="N59" s="73"/>
    </row>
    <row r="60" spans="1:14" x14ac:dyDescent="0.25">
      <c r="A60" s="73">
        <v>57</v>
      </c>
      <c r="B60" s="73">
        <v>57</v>
      </c>
      <c r="C60" s="73" t="s">
        <v>620</v>
      </c>
      <c r="D60" s="73" t="s">
        <v>905</v>
      </c>
      <c r="E60" s="73" t="s">
        <v>110</v>
      </c>
      <c r="F60" s="73"/>
      <c r="I60" s="73">
        <v>57</v>
      </c>
      <c r="J60" s="73">
        <v>57</v>
      </c>
      <c r="K60" s="73" t="s">
        <v>995</v>
      </c>
      <c r="L60" s="73" t="s">
        <v>990</v>
      </c>
      <c r="M60" s="73" t="s">
        <v>876</v>
      </c>
      <c r="N60" s="73"/>
    </row>
    <row r="61" spans="1:14" x14ac:dyDescent="0.25">
      <c r="A61" s="73">
        <v>58</v>
      </c>
      <c r="B61" s="73">
        <v>58</v>
      </c>
      <c r="C61" s="73" t="s">
        <v>621</v>
      </c>
      <c r="D61" s="73" t="s">
        <v>905</v>
      </c>
      <c r="E61" s="73" t="s">
        <v>110</v>
      </c>
      <c r="F61" s="73"/>
      <c r="I61" s="73">
        <v>58</v>
      </c>
      <c r="J61" s="73">
        <v>58</v>
      </c>
      <c r="K61" s="73" t="s">
        <v>996</v>
      </c>
      <c r="L61" s="73" t="s">
        <v>990</v>
      </c>
      <c r="M61" s="73" t="s">
        <v>876</v>
      </c>
      <c r="N61" s="73"/>
    </row>
    <row r="62" spans="1:14" x14ac:dyDescent="0.25">
      <c r="A62" s="73">
        <v>59</v>
      </c>
      <c r="B62" s="73">
        <v>59</v>
      </c>
      <c r="C62" s="73" t="s">
        <v>622</v>
      </c>
      <c r="D62" s="73" t="s">
        <v>905</v>
      </c>
      <c r="E62" s="73" t="s">
        <v>875</v>
      </c>
      <c r="F62" s="73"/>
      <c r="I62" s="73">
        <v>59</v>
      </c>
      <c r="J62" s="73">
        <v>59</v>
      </c>
      <c r="K62" s="73" t="s">
        <v>997</v>
      </c>
      <c r="L62" s="73" t="s">
        <v>998</v>
      </c>
      <c r="M62" s="73" t="s">
        <v>96</v>
      </c>
      <c r="N62" s="73"/>
    </row>
    <row r="63" spans="1:14" x14ac:dyDescent="0.25">
      <c r="A63" s="73">
        <v>60</v>
      </c>
      <c r="B63" s="73">
        <v>60</v>
      </c>
      <c r="C63" s="73" t="s">
        <v>623</v>
      </c>
      <c r="D63" s="73" t="s">
        <v>905</v>
      </c>
      <c r="E63" s="73" t="s">
        <v>110</v>
      </c>
      <c r="F63" s="73"/>
      <c r="I63" s="73">
        <v>60</v>
      </c>
      <c r="J63" s="73">
        <v>60</v>
      </c>
      <c r="K63" s="73" t="s">
        <v>999</v>
      </c>
      <c r="L63" s="73" t="s">
        <v>998</v>
      </c>
      <c r="M63" s="73" t="s">
        <v>96</v>
      </c>
      <c r="N63" s="73"/>
    </row>
    <row r="64" spans="1:14" x14ac:dyDescent="0.25">
      <c r="A64" s="73">
        <v>61</v>
      </c>
      <c r="B64" s="73">
        <v>61</v>
      </c>
      <c r="C64" s="73" t="s">
        <v>83</v>
      </c>
      <c r="D64" s="73" t="s">
        <v>905</v>
      </c>
      <c r="E64" s="73" t="s">
        <v>76</v>
      </c>
      <c r="F64" s="73"/>
      <c r="I64" s="73">
        <v>61</v>
      </c>
      <c r="J64" s="73">
        <v>61</v>
      </c>
      <c r="K64" s="73" t="s">
        <v>1000</v>
      </c>
      <c r="L64" s="73" t="s">
        <v>998</v>
      </c>
      <c r="M64" s="73" t="s">
        <v>96</v>
      </c>
      <c r="N64" s="73"/>
    </row>
    <row r="65" spans="1:14" x14ac:dyDescent="0.25">
      <c r="A65" s="73">
        <v>62</v>
      </c>
      <c r="B65" s="73">
        <v>62</v>
      </c>
      <c r="C65" s="73" t="s">
        <v>624</v>
      </c>
      <c r="D65" s="73" t="s">
        <v>905</v>
      </c>
      <c r="E65" s="73" t="s">
        <v>875</v>
      </c>
      <c r="F65" s="73"/>
      <c r="I65" s="73">
        <v>62</v>
      </c>
      <c r="J65" s="73">
        <v>62</v>
      </c>
      <c r="K65" s="73" t="s">
        <v>1001</v>
      </c>
      <c r="L65" s="73" t="s">
        <v>998</v>
      </c>
      <c r="M65" s="73" t="s">
        <v>96</v>
      </c>
      <c r="N65" s="73"/>
    </row>
    <row r="66" spans="1:14" x14ac:dyDescent="0.25">
      <c r="A66" s="73">
        <v>63</v>
      </c>
      <c r="B66" s="73">
        <v>63</v>
      </c>
      <c r="C66" s="73" t="s">
        <v>625</v>
      </c>
      <c r="D66" s="73" t="s">
        <v>905</v>
      </c>
      <c r="E66" s="73" t="s">
        <v>875</v>
      </c>
      <c r="F66" s="73"/>
      <c r="I66" s="73">
        <v>63</v>
      </c>
      <c r="J66" s="73">
        <v>63</v>
      </c>
      <c r="K66" s="73" t="s">
        <v>1002</v>
      </c>
      <c r="L66" s="73" t="s">
        <v>1003</v>
      </c>
      <c r="M66" s="73" t="s">
        <v>96</v>
      </c>
      <c r="N66" s="73"/>
    </row>
    <row r="67" spans="1:14" x14ac:dyDescent="0.25">
      <c r="A67" s="73">
        <v>64</v>
      </c>
      <c r="B67" s="73">
        <v>64</v>
      </c>
      <c r="C67" s="73" t="s">
        <v>626</v>
      </c>
      <c r="D67" s="73" t="s">
        <v>905</v>
      </c>
      <c r="E67" s="73" t="s">
        <v>876</v>
      </c>
      <c r="F67" s="73"/>
      <c r="I67" s="73">
        <v>64</v>
      </c>
      <c r="J67" s="73">
        <v>64</v>
      </c>
      <c r="K67" s="73" t="s">
        <v>1004</v>
      </c>
      <c r="L67" s="73" t="s">
        <v>998</v>
      </c>
      <c r="M67" s="73" t="s">
        <v>96</v>
      </c>
      <c r="N67" s="73"/>
    </row>
    <row r="68" spans="1:14" x14ac:dyDescent="0.25">
      <c r="A68" s="73">
        <v>65</v>
      </c>
      <c r="B68" s="73">
        <v>65</v>
      </c>
      <c r="C68" s="73" t="s">
        <v>627</v>
      </c>
      <c r="D68" s="73" t="s">
        <v>905</v>
      </c>
      <c r="E68" s="73" t="s">
        <v>876</v>
      </c>
      <c r="F68" s="73"/>
      <c r="I68" s="73">
        <v>65</v>
      </c>
      <c r="J68" s="73">
        <v>65</v>
      </c>
      <c r="K68" s="73" t="s">
        <v>195</v>
      </c>
      <c r="L68" s="73" t="s">
        <v>998</v>
      </c>
      <c r="M68" s="73" t="s">
        <v>96</v>
      </c>
      <c r="N68" s="73"/>
    </row>
    <row r="69" spans="1:14" x14ac:dyDescent="0.25">
      <c r="A69" s="73">
        <v>66</v>
      </c>
      <c r="B69" s="73">
        <v>66</v>
      </c>
      <c r="C69" s="73" t="s">
        <v>628</v>
      </c>
      <c r="D69" s="73" t="s">
        <v>905</v>
      </c>
      <c r="E69" s="73" t="s">
        <v>876</v>
      </c>
      <c r="F69" s="73"/>
      <c r="I69" s="73">
        <v>66</v>
      </c>
      <c r="J69" s="73">
        <v>66</v>
      </c>
      <c r="K69" s="73" t="s">
        <v>1005</v>
      </c>
      <c r="L69" s="73" t="s">
        <v>998</v>
      </c>
      <c r="M69" s="73" t="s">
        <v>96</v>
      </c>
      <c r="N69" s="73"/>
    </row>
    <row r="70" spans="1:14" x14ac:dyDescent="0.25">
      <c r="A70" s="73">
        <v>67</v>
      </c>
      <c r="B70" s="73">
        <v>67</v>
      </c>
      <c r="C70" s="73" t="s">
        <v>629</v>
      </c>
      <c r="D70" s="73" t="s">
        <v>905</v>
      </c>
      <c r="E70" s="73" t="s">
        <v>875</v>
      </c>
      <c r="F70" s="73"/>
      <c r="I70" s="73">
        <v>67</v>
      </c>
      <c r="J70" s="73">
        <v>67</v>
      </c>
      <c r="K70" s="73" t="s">
        <v>197</v>
      </c>
      <c r="L70" s="73" t="s">
        <v>998</v>
      </c>
      <c r="M70" s="73" t="s">
        <v>96</v>
      </c>
      <c r="N70" s="73"/>
    </row>
    <row r="71" spans="1:14" x14ac:dyDescent="0.25">
      <c r="A71" s="73">
        <v>68</v>
      </c>
      <c r="B71" s="73">
        <v>68</v>
      </c>
      <c r="C71" s="73" t="s">
        <v>630</v>
      </c>
      <c r="D71" s="73" t="s">
        <v>905</v>
      </c>
      <c r="E71" s="73" t="s">
        <v>76</v>
      </c>
      <c r="F71" s="73"/>
      <c r="I71" s="73">
        <v>68</v>
      </c>
      <c r="J71" s="73">
        <v>68</v>
      </c>
      <c r="K71" s="73" t="s">
        <v>1006</v>
      </c>
      <c r="L71" s="73" t="s">
        <v>1007</v>
      </c>
      <c r="M71" s="73" t="s">
        <v>96</v>
      </c>
      <c r="N71" s="73"/>
    </row>
    <row r="72" spans="1:14" x14ac:dyDescent="0.25">
      <c r="A72" s="73">
        <v>69</v>
      </c>
      <c r="B72" s="73">
        <v>69</v>
      </c>
      <c r="C72" s="73" t="s">
        <v>631</v>
      </c>
      <c r="D72" s="73" t="s">
        <v>905</v>
      </c>
      <c r="E72" s="73" t="s">
        <v>875</v>
      </c>
      <c r="F72" s="73"/>
      <c r="I72" s="73">
        <v>69</v>
      </c>
      <c r="J72" s="73">
        <v>69</v>
      </c>
      <c r="K72" s="73" t="s">
        <v>1008</v>
      </c>
      <c r="L72" s="73" t="s">
        <v>1003</v>
      </c>
      <c r="M72" s="73" t="s">
        <v>48</v>
      </c>
      <c r="N72" s="73"/>
    </row>
    <row r="73" spans="1:14" x14ac:dyDescent="0.25">
      <c r="A73" s="73">
        <v>70</v>
      </c>
      <c r="B73" s="73">
        <v>70</v>
      </c>
      <c r="C73" s="73" t="s">
        <v>632</v>
      </c>
      <c r="D73" s="73" t="s">
        <v>905</v>
      </c>
      <c r="E73" s="73" t="s">
        <v>110</v>
      </c>
      <c r="F73" s="73"/>
      <c r="I73" s="73">
        <v>70</v>
      </c>
      <c r="J73" s="73">
        <v>70</v>
      </c>
      <c r="K73" s="73" t="s">
        <v>1009</v>
      </c>
      <c r="L73" s="73" t="s">
        <v>1003</v>
      </c>
      <c r="M73" s="73" t="s">
        <v>48</v>
      </c>
      <c r="N73" s="73"/>
    </row>
    <row r="74" spans="1:14" x14ac:dyDescent="0.25">
      <c r="A74" s="73">
        <v>71</v>
      </c>
      <c r="B74" s="73">
        <v>71</v>
      </c>
      <c r="C74" s="73" t="s">
        <v>633</v>
      </c>
      <c r="D74" s="73" t="s">
        <v>905</v>
      </c>
      <c r="E74" s="73" t="s">
        <v>110</v>
      </c>
      <c r="F74" s="73"/>
      <c r="I74" s="73">
        <v>71</v>
      </c>
      <c r="J74" s="73">
        <v>71</v>
      </c>
      <c r="K74" s="73" t="s">
        <v>1010</v>
      </c>
      <c r="L74" s="73" t="s">
        <v>1003</v>
      </c>
      <c r="M74" s="73" t="s">
        <v>36</v>
      </c>
      <c r="N74" s="73"/>
    </row>
    <row r="75" spans="1:14" x14ac:dyDescent="0.25">
      <c r="A75" s="73">
        <v>72</v>
      </c>
      <c r="B75" s="73">
        <v>72</v>
      </c>
      <c r="C75" s="73" t="s">
        <v>634</v>
      </c>
      <c r="D75" s="73" t="s">
        <v>905</v>
      </c>
      <c r="E75" s="73" t="s">
        <v>877</v>
      </c>
      <c r="F75" s="73"/>
      <c r="I75" s="73">
        <v>72</v>
      </c>
      <c r="J75" s="73">
        <v>72</v>
      </c>
      <c r="K75" s="73" t="s">
        <v>1011</v>
      </c>
      <c r="L75" s="73" t="s">
        <v>1003</v>
      </c>
      <c r="M75" s="73" t="s">
        <v>33</v>
      </c>
      <c r="N75" s="73"/>
    </row>
    <row r="76" spans="1:14" x14ac:dyDescent="0.25">
      <c r="A76" s="73">
        <v>73</v>
      </c>
      <c r="B76" s="73">
        <v>73</v>
      </c>
      <c r="C76" s="73" t="s">
        <v>635</v>
      </c>
      <c r="D76" s="73" t="s">
        <v>906</v>
      </c>
      <c r="E76" s="73" t="s">
        <v>876</v>
      </c>
      <c r="F76" s="73"/>
      <c r="I76" s="73">
        <v>73</v>
      </c>
      <c r="J76" s="73">
        <v>73</v>
      </c>
      <c r="K76" s="73" t="s">
        <v>1012</v>
      </c>
      <c r="L76" s="73" t="s">
        <v>1003</v>
      </c>
      <c r="M76" s="73" t="s">
        <v>33</v>
      </c>
      <c r="N76" s="73"/>
    </row>
    <row r="77" spans="1:14" x14ac:dyDescent="0.25">
      <c r="A77" s="73">
        <v>74</v>
      </c>
      <c r="B77" s="73">
        <v>74</v>
      </c>
      <c r="C77" s="73" t="s">
        <v>636</v>
      </c>
      <c r="D77" s="73" t="s">
        <v>906</v>
      </c>
      <c r="E77" s="73" t="s">
        <v>875</v>
      </c>
      <c r="F77" s="73"/>
      <c r="I77" s="73">
        <v>74</v>
      </c>
      <c r="J77" s="73">
        <v>74</v>
      </c>
      <c r="K77" s="73" t="s">
        <v>1013</v>
      </c>
      <c r="L77" s="73" t="s">
        <v>1003</v>
      </c>
      <c r="M77" s="73" t="s">
        <v>36</v>
      </c>
      <c r="N77" s="73"/>
    </row>
    <row r="78" spans="1:14" x14ac:dyDescent="0.25">
      <c r="A78" s="73">
        <v>75</v>
      </c>
      <c r="B78" s="73">
        <v>75</v>
      </c>
      <c r="C78" s="73" t="s">
        <v>637</v>
      </c>
      <c r="D78" s="73" t="s">
        <v>906</v>
      </c>
      <c r="E78" s="73" t="s">
        <v>876</v>
      </c>
      <c r="F78" s="73"/>
      <c r="I78" s="73">
        <v>75</v>
      </c>
      <c r="J78" s="73">
        <v>75</v>
      </c>
      <c r="K78" s="73" t="s">
        <v>1014</v>
      </c>
      <c r="L78" s="73" t="s">
        <v>998</v>
      </c>
      <c r="M78" s="73" t="s">
        <v>96</v>
      </c>
      <c r="N78" s="73"/>
    </row>
    <row r="79" spans="1:14" x14ac:dyDescent="0.25">
      <c r="A79" s="73">
        <v>76</v>
      </c>
      <c r="B79" s="73">
        <v>76</v>
      </c>
      <c r="C79" s="73" t="s">
        <v>79</v>
      </c>
      <c r="D79" s="73" t="s">
        <v>906</v>
      </c>
      <c r="E79" s="73" t="s">
        <v>76</v>
      </c>
      <c r="F79" s="73"/>
      <c r="I79" s="73">
        <v>76</v>
      </c>
      <c r="J79" s="73">
        <v>76</v>
      </c>
      <c r="K79" s="73" t="s">
        <v>1015</v>
      </c>
      <c r="L79" s="73" t="s">
        <v>1003</v>
      </c>
      <c r="M79" s="73" t="s">
        <v>36</v>
      </c>
      <c r="N79" s="73"/>
    </row>
    <row r="80" spans="1:14" x14ac:dyDescent="0.25">
      <c r="A80" s="73">
        <v>77</v>
      </c>
      <c r="B80" s="73">
        <v>77</v>
      </c>
      <c r="C80" s="73" t="s">
        <v>638</v>
      </c>
      <c r="D80" s="73" t="s">
        <v>907</v>
      </c>
      <c r="E80" s="73" t="s">
        <v>36</v>
      </c>
      <c r="F80" s="73"/>
      <c r="I80" s="73">
        <v>77</v>
      </c>
      <c r="J80" s="73">
        <v>77</v>
      </c>
      <c r="K80" s="73" t="s">
        <v>1016</v>
      </c>
      <c r="L80" s="73" t="s">
        <v>1007</v>
      </c>
      <c r="M80" s="73" t="s">
        <v>872</v>
      </c>
      <c r="N80" s="73"/>
    </row>
    <row r="81" spans="1:14" x14ac:dyDescent="0.25">
      <c r="A81" s="73">
        <v>78</v>
      </c>
      <c r="B81" s="73">
        <v>78</v>
      </c>
      <c r="C81" s="73" t="s">
        <v>639</v>
      </c>
      <c r="D81" s="73" t="s">
        <v>907</v>
      </c>
      <c r="E81" s="73" t="s">
        <v>102</v>
      </c>
      <c r="F81" s="73"/>
      <c r="I81" s="73">
        <v>78</v>
      </c>
      <c r="J81" s="73">
        <v>78</v>
      </c>
      <c r="K81" s="73" t="s">
        <v>1017</v>
      </c>
      <c r="L81" s="73" t="s">
        <v>998</v>
      </c>
      <c r="M81" s="73" t="s">
        <v>218</v>
      </c>
      <c r="N81" s="73"/>
    </row>
    <row r="82" spans="1:14" x14ac:dyDescent="0.25">
      <c r="A82" s="73">
        <v>79</v>
      </c>
      <c r="B82" s="73">
        <v>79</v>
      </c>
      <c r="C82" s="73" t="s">
        <v>640</v>
      </c>
      <c r="D82" s="73" t="s">
        <v>907</v>
      </c>
      <c r="E82" s="73" t="s">
        <v>45</v>
      </c>
      <c r="F82" s="73"/>
      <c r="I82" s="73">
        <v>79</v>
      </c>
      <c r="J82" s="73">
        <v>79</v>
      </c>
      <c r="K82" s="73" t="s">
        <v>1018</v>
      </c>
      <c r="L82" s="73" t="s">
        <v>1007</v>
      </c>
      <c r="M82" s="73" t="s">
        <v>33</v>
      </c>
      <c r="N82" s="73"/>
    </row>
    <row r="83" spans="1:14" x14ac:dyDescent="0.25">
      <c r="A83" s="73">
        <v>80</v>
      </c>
      <c r="B83" s="73">
        <v>80</v>
      </c>
      <c r="C83" s="73" t="s">
        <v>641</v>
      </c>
      <c r="D83" s="73" t="s">
        <v>907</v>
      </c>
      <c r="E83" s="73" t="s">
        <v>102</v>
      </c>
      <c r="F83" s="73"/>
      <c r="I83" s="73">
        <v>80</v>
      </c>
      <c r="J83" s="73">
        <v>80</v>
      </c>
      <c r="K83" s="73" t="s">
        <v>1019</v>
      </c>
      <c r="L83" s="73" t="s">
        <v>998</v>
      </c>
      <c r="M83" s="73" t="s">
        <v>45</v>
      </c>
      <c r="N83" s="73"/>
    </row>
    <row r="84" spans="1:14" x14ac:dyDescent="0.25">
      <c r="A84" s="73">
        <v>81</v>
      </c>
      <c r="B84" s="73">
        <v>81</v>
      </c>
      <c r="C84" s="73" t="s">
        <v>642</v>
      </c>
      <c r="D84" s="73" t="s">
        <v>907</v>
      </c>
      <c r="E84" s="73" t="s">
        <v>102</v>
      </c>
      <c r="F84" s="73"/>
      <c r="I84" s="73">
        <v>81</v>
      </c>
      <c r="J84" s="73">
        <v>81</v>
      </c>
      <c r="K84" s="73" t="s">
        <v>1020</v>
      </c>
      <c r="L84" s="73" t="s">
        <v>998</v>
      </c>
      <c r="M84" s="73" t="s">
        <v>45</v>
      </c>
      <c r="N84" s="73"/>
    </row>
    <row r="85" spans="1:14" x14ac:dyDescent="0.25">
      <c r="A85" s="73">
        <v>82</v>
      </c>
      <c r="B85" s="73">
        <v>82</v>
      </c>
      <c r="C85" s="73" t="s">
        <v>643</v>
      </c>
      <c r="D85" s="73" t="s">
        <v>907</v>
      </c>
      <c r="E85" s="73" t="s">
        <v>45</v>
      </c>
      <c r="F85" s="73"/>
      <c r="I85" s="73">
        <v>82</v>
      </c>
      <c r="J85" s="73">
        <v>82</v>
      </c>
      <c r="K85" s="73" t="s">
        <v>1021</v>
      </c>
      <c r="L85" s="73" t="s">
        <v>1003</v>
      </c>
      <c r="M85" s="73" t="s">
        <v>1022</v>
      </c>
      <c r="N85" s="73"/>
    </row>
    <row r="86" spans="1:14" x14ac:dyDescent="0.25">
      <c r="A86" s="73">
        <v>83</v>
      </c>
      <c r="B86" s="73">
        <v>83</v>
      </c>
      <c r="C86" s="73" t="s">
        <v>644</v>
      </c>
      <c r="D86" s="73" t="s">
        <v>907</v>
      </c>
      <c r="E86" s="73" t="s">
        <v>34</v>
      </c>
      <c r="F86" s="73"/>
      <c r="I86" s="73">
        <v>83</v>
      </c>
      <c r="J86" s="73">
        <v>83</v>
      </c>
      <c r="K86" s="73" t="s">
        <v>1023</v>
      </c>
      <c r="L86" s="73" t="s">
        <v>1024</v>
      </c>
      <c r="M86" s="73" t="s">
        <v>102</v>
      </c>
      <c r="N86" s="73"/>
    </row>
    <row r="87" spans="1:14" x14ac:dyDescent="0.25">
      <c r="A87" s="73">
        <v>84</v>
      </c>
      <c r="B87" s="73">
        <v>84</v>
      </c>
      <c r="C87" s="73" t="s">
        <v>645</v>
      </c>
      <c r="D87" s="73" t="s">
        <v>908</v>
      </c>
      <c r="E87" s="73" t="s">
        <v>102</v>
      </c>
      <c r="F87" s="73"/>
      <c r="I87" s="73">
        <v>84</v>
      </c>
      <c r="J87" s="73">
        <v>84</v>
      </c>
      <c r="K87" s="73" t="s">
        <v>1025</v>
      </c>
      <c r="L87" s="73" t="s">
        <v>1024</v>
      </c>
      <c r="M87" s="73" t="s">
        <v>102</v>
      </c>
      <c r="N87" s="73"/>
    </row>
    <row r="88" spans="1:14" x14ac:dyDescent="0.25">
      <c r="A88" s="73">
        <v>85</v>
      </c>
      <c r="B88" s="73">
        <v>85</v>
      </c>
      <c r="C88" s="73" t="s">
        <v>646</v>
      </c>
      <c r="D88" s="73" t="s">
        <v>909</v>
      </c>
      <c r="E88" s="73" t="s">
        <v>102</v>
      </c>
      <c r="F88" s="73"/>
      <c r="I88" s="73">
        <v>85</v>
      </c>
      <c r="J88" s="73">
        <v>85</v>
      </c>
      <c r="K88" s="73" t="s">
        <v>1026</v>
      </c>
      <c r="L88" s="73" t="s">
        <v>1024</v>
      </c>
      <c r="M88" s="73" t="s">
        <v>895</v>
      </c>
      <c r="N88" s="73"/>
    </row>
    <row r="89" spans="1:14" x14ac:dyDescent="0.25">
      <c r="A89" s="73">
        <v>86</v>
      </c>
      <c r="B89" s="73">
        <v>86</v>
      </c>
      <c r="C89" s="73" t="s">
        <v>647</v>
      </c>
      <c r="D89" s="73" t="s">
        <v>907</v>
      </c>
      <c r="E89" s="73" t="s">
        <v>34</v>
      </c>
      <c r="F89" s="73"/>
      <c r="I89" s="73">
        <v>86</v>
      </c>
      <c r="J89" s="73">
        <v>86</v>
      </c>
      <c r="K89" s="73" t="s">
        <v>1027</v>
      </c>
      <c r="L89" s="73" t="s">
        <v>1003</v>
      </c>
      <c r="M89" s="73" t="s">
        <v>96</v>
      </c>
      <c r="N89" s="73"/>
    </row>
    <row r="90" spans="1:14" x14ac:dyDescent="0.25">
      <c r="A90" s="73">
        <v>87</v>
      </c>
      <c r="B90" s="73">
        <v>87</v>
      </c>
      <c r="C90" s="73" t="s">
        <v>648</v>
      </c>
      <c r="D90" s="73" t="s">
        <v>908</v>
      </c>
      <c r="E90" s="73" t="s">
        <v>878</v>
      </c>
      <c r="F90" s="73"/>
      <c r="I90" s="73">
        <v>87</v>
      </c>
      <c r="J90" s="73">
        <v>87</v>
      </c>
      <c r="K90" s="73" t="s">
        <v>1028</v>
      </c>
      <c r="L90" s="73" t="s">
        <v>1029</v>
      </c>
      <c r="M90" s="73" t="s">
        <v>219</v>
      </c>
      <c r="N90" s="73"/>
    </row>
    <row r="91" spans="1:14" x14ac:dyDescent="0.25">
      <c r="A91" s="73">
        <v>88</v>
      </c>
      <c r="B91" s="73">
        <v>88</v>
      </c>
      <c r="C91" s="73" t="s">
        <v>649</v>
      </c>
      <c r="D91" s="73" t="s">
        <v>908</v>
      </c>
      <c r="E91" s="73" t="s">
        <v>878</v>
      </c>
      <c r="F91" s="73"/>
      <c r="I91" s="73">
        <v>88</v>
      </c>
      <c r="J91" s="73">
        <v>88</v>
      </c>
      <c r="K91" s="73" t="s">
        <v>1030</v>
      </c>
      <c r="L91" s="73" t="s">
        <v>1003</v>
      </c>
      <c r="M91" s="73" t="s">
        <v>96</v>
      </c>
      <c r="N91" s="73"/>
    </row>
    <row r="92" spans="1:14" x14ac:dyDescent="0.25">
      <c r="A92" s="73">
        <v>89</v>
      </c>
      <c r="B92" s="73">
        <v>89</v>
      </c>
      <c r="C92" s="73" t="s">
        <v>650</v>
      </c>
      <c r="D92" s="73" t="s">
        <v>910</v>
      </c>
      <c r="E92" s="73" t="s">
        <v>102</v>
      </c>
      <c r="F92" s="73"/>
      <c r="I92" s="73">
        <v>89</v>
      </c>
      <c r="J92" s="73">
        <v>89</v>
      </c>
      <c r="K92" s="73" t="s">
        <v>1031</v>
      </c>
      <c r="L92" s="73" t="s">
        <v>1003</v>
      </c>
      <c r="M92" s="73" t="s">
        <v>96</v>
      </c>
      <c r="N92" s="73"/>
    </row>
    <row r="93" spans="1:14" x14ac:dyDescent="0.25">
      <c r="A93" s="73">
        <v>90</v>
      </c>
      <c r="B93" s="73">
        <v>90</v>
      </c>
      <c r="C93" s="73" t="s">
        <v>651</v>
      </c>
      <c r="D93" s="73" t="s">
        <v>910</v>
      </c>
      <c r="E93" s="73" t="s">
        <v>219</v>
      </c>
      <c r="F93" s="73"/>
      <c r="I93" s="73">
        <v>90</v>
      </c>
      <c r="J93" s="73">
        <v>90</v>
      </c>
      <c r="K93" s="73" t="s">
        <v>1032</v>
      </c>
      <c r="L93" s="73" t="s">
        <v>1003</v>
      </c>
      <c r="M93" s="73" t="s">
        <v>96</v>
      </c>
      <c r="N93" s="73"/>
    </row>
    <row r="94" spans="1:14" x14ac:dyDescent="0.25">
      <c r="A94" s="73">
        <v>91</v>
      </c>
      <c r="B94" s="73">
        <v>91</v>
      </c>
      <c r="C94" s="73" t="s">
        <v>652</v>
      </c>
      <c r="D94" s="73" t="s">
        <v>910</v>
      </c>
      <c r="E94" s="73" t="s">
        <v>879</v>
      </c>
      <c r="F94" s="73"/>
      <c r="I94" s="73">
        <v>91</v>
      </c>
      <c r="J94" s="73">
        <v>91</v>
      </c>
      <c r="K94" s="73" t="s">
        <v>1033</v>
      </c>
      <c r="L94" s="73" t="s">
        <v>1024</v>
      </c>
      <c r="M94" s="73" t="s">
        <v>102</v>
      </c>
      <c r="N94" s="73"/>
    </row>
    <row r="95" spans="1:14" x14ac:dyDescent="0.25">
      <c r="A95" s="73">
        <v>92</v>
      </c>
      <c r="B95" s="73">
        <v>92</v>
      </c>
      <c r="C95" s="73" t="s">
        <v>653</v>
      </c>
      <c r="D95" s="73" t="s">
        <v>911</v>
      </c>
      <c r="E95" s="73" t="s">
        <v>880</v>
      </c>
      <c r="F95" s="73"/>
      <c r="I95" s="73">
        <v>92</v>
      </c>
      <c r="J95" s="73">
        <v>92</v>
      </c>
      <c r="K95" s="73" t="s">
        <v>1034</v>
      </c>
      <c r="L95" s="73" t="s">
        <v>1003</v>
      </c>
      <c r="M95" s="73" t="s">
        <v>48</v>
      </c>
      <c r="N95" s="73"/>
    </row>
    <row r="96" spans="1:14" x14ac:dyDescent="0.25">
      <c r="A96" s="73">
        <v>93</v>
      </c>
      <c r="B96" s="73">
        <v>93</v>
      </c>
      <c r="C96" s="73" t="s">
        <v>654</v>
      </c>
      <c r="D96" s="73" t="s">
        <v>911</v>
      </c>
      <c r="E96" s="73" t="s">
        <v>880</v>
      </c>
      <c r="F96" s="73"/>
      <c r="I96" s="73">
        <v>93</v>
      </c>
      <c r="J96" s="73">
        <v>93</v>
      </c>
      <c r="K96" s="73" t="s">
        <v>1035</v>
      </c>
      <c r="L96" s="73" t="s">
        <v>1024</v>
      </c>
      <c r="M96" s="73" t="s">
        <v>297</v>
      </c>
      <c r="N96" s="73"/>
    </row>
    <row r="97" spans="1:14" x14ac:dyDescent="0.25">
      <c r="A97" s="73">
        <v>94</v>
      </c>
      <c r="B97" s="73">
        <v>94</v>
      </c>
      <c r="C97" s="73" t="s">
        <v>655</v>
      </c>
      <c r="D97" s="73" t="s">
        <v>910</v>
      </c>
      <c r="E97" s="73" t="s">
        <v>218</v>
      </c>
      <c r="F97" s="73"/>
      <c r="I97" s="73">
        <v>94</v>
      </c>
      <c r="J97" s="73">
        <v>94</v>
      </c>
      <c r="K97" s="73" t="s">
        <v>1036</v>
      </c>
      <c r="L97" s="73" t="s">
        <v>1003</v>
      </c>
      <c r="M97" s="73" t="s">
        <v>96</v>
      </c>
      <c r="N97" s="73"/>
    </row>
    <row r="98" spans="1:14" x14ac:dyDescent="0.25">
      <c r="A98" s="73">
        <v>95</v>
      </c>
      <c r="B98" s="73">
        <v>95</v>
      </c>
      <c r="C98" s="73" t="s">
        <v>656</v>
      </c>
      <c r="D98" s="73" t="s">
        <v>907</v>
      </c>
      <c r="E98" s="73" t="s">
        <v>36</v>
      </c>
      <c r="F98" s="73"/>
      <c r="I98" s="73">
        <v>95</v>
      </c>
      <c r="J98" s="73">
        <v>95</v>
      </c>
      <c r="K98" s="73" t="s">
        <v>1037</v>
      </c>
      <c r="L98" s="73" t="s">
        <v>1003</v>
      </c>
      <c r="M98" s="73" t="s">
        <v>96</v>
      </c>
      <c r="N98" s="73"/>
    </row>
    <row r="99" spans="1:14" x14ac:dyDescent="0.25">
      <c r="A99" s="73">
        <v>96</v>
      </c>
      <c r="B99" s="73">
        <v>96</v>
      </c>
      <c r="C99" s="73" t="s">
        <v>657</v>
      </c>
      <c r="D99" s="73" t="s">
        <v>907</v>
      </c>
      <c r="E99" s="73" t="s">
        <v>881</v>
      </c>
      <c r="F99" s="73"/>
      <c r="I99" s="73">
        <v>96</v>
      </c>
      <c r="J99" s="73">
        <v>96</v>
      </c>
      <c r="K99" s="73" t="s">
        <v>1038</v>
      </c>
      <c r="L99" s="73" t="s">
        <v>1003</v>
      </c>
      <c r="M99" s="73" t="s">
        <v>96</v>
      </c>
      <c r="N99" s="73"/>
    </row>
    <row r="100" spans="1:14" x14ac:dyDescent="0.25">
      <c r="A100" s="73">
        <v>97</v>
      </c>
      <c r="B100" s="73">
        <v>97</v>
      </c>
      <c r="C100" s="73" t="s">
        <v>658</v>
      </c>
      <c r="D100" s="73" t="s">
        <v>907</v>
      </c>
      <c r="E100" s="73" t="s">
        <v>36</v>
      </c>
      <c r="F100" s="73"/>
      <c r="I100" s="73">
        <v>97</v>
      </c>
      <c r="J100" s="73">
        <v>97</v>
      </c>
      <c r="K100" s="73" t="s">
        <v>1039</v>
      </c>
      <c r="L100" s="73" t="s">
        <v>1040</v>
      </c>
      <c r="M100" s="73" t="s">
        <v>96</v>
      </c>
      <c r="N100" s="73"/>
    </row>
    <row r="101" spans="1:14" x14ac:dyDescent="0.25">
      <c r="A101" s="73">
        <v>98</v>
      </c>
      <c r="B101" s="73">
        <v>98</v>
      </c>
      <c r="C101" s="73" t="s">
        <v>659</v>
      </c>
      <c r="D101" s="73" t="s">
        <v>907</v>
      </c>
      <c r="E101" s="73" t="s">
        <v>36</v>
      </c>
      <c r="F101" s="73"/>
      <c r="I101" s="73">
        <v>98</v>
      </c>
      <c r="J101" s="73">
        <v>98</v>
      </c>
      <c r="K101" s="73" t="s">
        <v>1041</v>
      </c>
      <c r="L101" s="73" t="s">
        <v>1040</v>
      </c>
      <c r="M101" s="73" t="s">
        <v>96</v>
      </c>
      <c r="N101" s="73"/>
    </row>
    <row r="102" spans="1:14" x14ac:dyDescent="0.25">
      <c r="A102" s="73">
        <v>99</v>
      </c>
      <c r="B102" s="73">
        <v>99</v>
      </c>
      <c r="C102" s="73" t="s">
        <v>660</v>
      </c>
      <c r="D102" s="73" t="s">
        <v>907</v>
      </c>
      <c r="E102" s="73" t="s">
        <v>102</v>
      </c>
      <c r="F102" s="73"/>
      <c r="I102" s="73">
        <v>99</v>
      </c>
      <c r="J102" s="73">
        <v>99</v>
      </c>
      <c r="K102" s="73" t="s">
        <v>1042</v>
      </c>
      <c r="L102" s="73" t="s">
        <v>1040</v>
      </c>
      <c r="M102" s="73" t="s">
        <v>877</v>
      </c>
      <c r="N102" s="73"/>
    </row>
    <row r="103" spans="1:14" x14ac:dyDescent="0.25">
      <c r="A103" s="73">
        <v>100</v>
      </c>
      <c r="B103" s="73">
        <v>100</v>
      </c>
      <c r="C103" s="73" t="s">
        <v>661</v>
      </c>
      <c r="D103" s="73" t="s">
        <v>908</v>
      </c>
      <c r="E103" s="73" t="s">
        <v>102</v>
      </c>
      <c r="F103" s="73"/>
      <c r="I103" s="73">
        <v>100</v>
      </c>
      <c r="J103" s="73">
        <v>100</v>
      </c>
      <c r="K103" s="73" t="s">
        <v>1043</v>
      </c>
      <c r="L103" s="73" t="s">
        <v>1040</v>
      </c>
      <c r="M103" s="73" t="s">
        <v>980</v>
      </c>
      <c r="N103" s="73"/>
    </row>
    <row r="104" spans="1:14" x14ac:dyDescent="0.25">
      <c r="A104" s="73">
        <v>101</v>
      </c>
      <c r="B104" s="73">
        <v>101</v>
      </c>
      <c r="C104" s="73" t="s">
        <v>662</v>
      </c>
      <c r="D104" s="73" t="s">
        <v>912</v>
      </c>
      <c r="E104" s="73" t="s">
        <v>882</v>
      </c>
      <c r="F104" s="73"/>
      <c r="I104" s="73">
        <v>101</v>
      </c>
      <c r="J104" s="73">
        <v>101</v>
      </c>
      <c r="K104" s="73" t="s">
        <v>1044</v>
      </c>
      <c r="L104" s="73" t="s">
        <v>1040</v>
      </c>
      <c r="M104" s="73" t="s">
        <v>96</v>
      </c>
      <c r="N104" s="73"/>
    </row>
    <row r="105" spans="1:14" x14ac:dyDescent="0.25">
      <c r="A105" s="73">
        <v>102</v>
      </c>
      <c r="B105" s="73">
        <v>102</v>
      </c>
      <c r="C105" s="73" t="s">
        <v>663</v>
      </c>
      <c r="D105" s="73" t="s">
        <v>912</v>
      </c>
      <c r="E105" s="73" t="s">
        <v>883</v>
      </c>
      <c r="F105" s="73"/>
      <c r="I105" s="73">
        <v>102</v>
      </c>
      <c r="J105" s="73">
        <v>102</v>
      </c>
      <c r="K105" s="73" t="s">
        <v>1045</v>
      </c>
      <c r="L105" s="73" t="s">
        <v>1040</v>
      </c>
      <c r="M105" s="73" t="s">
        <v>980</v>
      </c>
      <c r="N105" s="73"/>
    </row>
    <row r="106" spans="1:14" x14ac:dyDescent="0.25">
      <c r="A106" s="73">
        <v>103</v>
      </c>
      <c r="B106" s="73">
        <v>103</v>
      </c>
      <c r="C106" s="73" t="s">
        <v>664</v>
      </c>
      <c r="D106" s="73" t="s">
        <v>912</v>
      </c>
      <c r="E106" s="73" t="s">
        <v>883</v>
      </c>
      <c r="F106" s="73"/>
      <c r="I106" s="73">
        <v>103</v>
      </c>
      <c r="J106" s="73">
        <v>103</v>
      </c>
      <c r="K106" s="73" t="s">
        <v>1046</v>
      </c>
      <c r="L106" s="73" t="s">
        <v>1040</v>
      </c>
      <c r="M106" s="73" t="s">
        <v>50</v>
      </c>
      <c r="N106" s="73"/>
    </row>
    <row r="107" spans="1:14" x14ac:dyDescent="0.25">
      <c r="A107" s="73">
        <v>104</v>
      </c>
      <c r="B107" s="73">
        <v>104</v>
      </c>
      <c r="C107" s="73" t="s">
        <v>665</v>
      </c>
      <c r="D107" s="73" t="s">
        <v>912</v>
      </c>
      <c r="E107" s="73" t="s">
        <v>883</v>
      </c>
      <c r="F107" s="73"/>
      <c r="I107" s="73">
        <v>104</v>
      </c>
      <c r="J107" s="73">
        <v>104</v>
      </c>
      <c r="K107" s="73" t="s">
        <v>1047</v>
      </c>
      <c r="L107" s="73" t="s">
        <v>1040</v>
      </c>
      <c r="M107" s="73" t="s">
        <v>50</v>
      </c>
      <c r="N107" s="73"/>
    </row>
    <row r="108" spans="1:14" x14ac:dyDescent="0.25">
      <c r="A108" s="73">
        <v>105</v>
      </c>
      <c r="B108" s="73">
        <v>105</v>
      </c>
      <c r="C108" s="73" t="s">
        <v>666</v>
      </c>
      <c r="D108" s="73" t="s">
        <v>912</v>
      </c>
      <c r="E108" s="73" t="s">
        <v>883</v>
      </c>
      <c r="F108" s="73"/>
      <c r="I108" s="73">
        <v>105</v>
      </c>
      <c r="J108" s="73">
        <v>105</v>
      </c>
      <c r="K108" s="73" t="s">
        <v>1048</v>
      </c>
      <c r="L108" s="73" t="s">
        <v>1040</v>
      </c>
      <c r="M108" s="73" t="s">
        <v>877</v>
      </c>
      <c r="N108" s="73"/>
    </row>
    <row r="109" spans="1:14" x14ac:dyDescent="0.25">
      <c r="A109" s="73">
        <v>106</v>
      </c>
      <c r="B109" s="73">
        <v>106</v>
      </c>
      <c r="C109" s="73" t="s">
        <v>667</v>
      </c>
      <c r="D109" s="73" t="s">
        <v>912</v>
      </c>
      <c r="E109" s="73" t="s">
        <v>883</v>
      </c>
      <c r="F109" s="73"/>
      <c r="I109" s="73">
        <v>106</v>
      </c>
      <c r="J109" s="73">
        <v>106</v>
      </c>
      <c r="K109" s="73" t="s">
        <v>1049</v>
      </c>
      <c r="L109" s="73" t="s">
        <v>1040</v>
      </c>
      <c r="M109" s="73" t="s">
        <v>980</v>
      </c>
      <c r="N109" s="73"/>
    </row>
    <row r="110" spans="1:14" x14ac:dyDescent="0.25">
      <c r="A110" s="73">
        <v>107</v>
      </c>
      <c r="B110" s="73">
        <v>107</v>
      </c>
      <c r="C110" s="73" t="s">
        <v>668</v>
      </c>
      <c r="D110" s="73" t="s">
        <v>910</v>
      </c>
      <c r="E110" s="73" t="s">
        <v>36</v>
      </c>
      <c r="F110" s="73"/>
      <c r="I110" s="73">
        <v>107</v>
      </c>
      <c r="J110" s="73">
        <v>107</v>
      </c>
      <c r="K110" s="73" t="s">
        <v>1050</v>
      </c>
      <c r="L110" s="73" t="s">
        <v>1040</v>
      </c>
      <c r="M110" s="73" t="s">
        <v>875</v>
      </c>
      <c r="N110" s="73"/>
    </row>
    <row r="111" spans="1:14" x14ac:dyDescent="0.25">
      <c r="A111" s="73">
        <v>108</v>
      </c>
      <c r="B111" s="73">
        <v>108</v>
      </c>
      <c r="C111" s="73" t="s">
        <v>669</v>
      </c>
      <c r="D111" s="73" t="s">
        <v>910</v>
      </c>
      <c r="E111" s="73" t="s">
        <v>879</v>
      </c>
      <c r="F111" s="73"/>
      <c r="I111" s="73">
        <v>108</v>
      </c>
      <c r="J111" s="73">
        <v>108</v>
      </c>
      <c r="K111" s="73" t="s">
        <v>1051</v>
      </c>
      <c r="L111" s="73" t="s">
        <v>1040</v>
      </c>
      <c r="M111" s="73" t="s">
        <v>96</v>
      </c>
      <c r="N111" s="73"/>
    </row>
    <row r="112" spans="1:14" x14ac:dyDescent="0.25">
      <c r="A112" s="73">
        <v>109</v>
      </c>
      <c r="B112" s="73">
        <v>109</v>
      </c>
      <c r="C112" s="73" t="s">
        <v>670</v>
      </c>
      <c r="D112" s="73" t="s">
        <v>910</v>
      </c>
      <c r="E112" s="73" t="s">
        <v>878</v>
      </c>
      <c r="F112" s="73"/>
      <c r="I112" s="73">
        <v>109</v>
      </c>
      <c r="J112" s="73">
        <v>109</v>
      </c>
      <c r="K112" s="73" t="s">
        <v>1052</v>
      </c>
      <c r="L112" s="73" t="s">
        <v>1040</v>
      </c>
      <c r="M112" s="73" t="s">
        <v>1053</v>
      </c>
      <c r="N112" s="73"/>
    </row>
    <row r="113" spans="1:14" x14ac:dyDescent="0.25">
      <c r="A113" s="73">
        <v>110</v>
      </c>
      <c r="B113" s="73">
        <v>110</v>
      </c>
      <c r="C113" s="73" t="s">
        <v>671</v>
      </c>
      <c r="D113" s="73" t="s">
        <v>910</v>
      </c>
      <c r="E113" s="73" t="s">
        <v>878</v>
      </c>
      <c r="F113" s="73"/>
      <c r="I113" s="73">
        <v>110</v>
      </c>
      <c r="J113" s="73">
        <v>110</v>
      </c>
      <c r="K113" s="73" t="s">
        <v>1054</v>
      </c>
      <c r="L113" s="73" t="s">
        <v>1040</v>
      </c>
      <c r="M113" s="73" t="s">
        <v>96</v>
      </c>
      <c r="N113" s="73"/>
    </row>
    <row r="114" spans="1:14" x14ac:dyDescent="0.25">
      <c r="A114" s="73">
        <v>111</v>
      </c>
      <c r="B114" s="73">
        <v>111</v>
      </c>
      <c r="C114" s="73" t="s">
        <v>672</v>
      </c>
      <c r="D114" s="73" t="s">
        <v>910</v>
      </c>
      <c r="E114" s="73" t="s">
        <v>878</v>
      </c>
      <c r="F114" s="73"/>
      <c r="I114" s="73">
        <v>111</v>
      </c>
      <c r="J114" s="73">
        <v>111</v>
      </c>
      <c r="K114" s="73" t="s">
        <v>1055</v>
      </c>
      <c r="L114" s="73" t="s">
        <v>1040</v>
      </c>
      <c r="M114" s="73" t="s">
        <v>875</v>
      </c>
      <c r="N114" s="73"/>
    </row>
    <row r="115" spans="1:14" x14ac:dyDescent="0.25">
      <c r="A115" s="73">
        <v>112</v>
      </c>
      <c r="B115" s="73">
        <v>112</v>
      </c>
      <c r="C115" s="73" t="s">
        <v>673</v>
      </c>
      <c r="D115" s="73" t="s">
        <v>913</v>
      </c>
      <c r="E115" s="73" t="s">
        <v>230</v>
      </c>
      <c r="F115" s="73"/>
      <c r="I115" s="73">
        <v>112</v>
      </c>
      <c r="J115" s="73">
        <v>112</v>
      </c>
      <c r="K115" s="73" t="s">
        <v>1056</v>
      </c>
      <c r="L115" s="73" t="s">
        <v>1040</v>
      </c>
      <c r="M115" s="73" t="s">
        <v>980</v>
      </c>
      <c r="N115" s="73"/>
    </row>
    <row r="116" spans="1:14" x14ac:dyDescent="0.25">
      <c r="A116" s="73">
        <v>113</v>
      </c>
      <c r="B116" s="73">
        <v>113</v>
      </c>
      <c r="C116" s="73" t="s">
        <v>674</v>
      </c>
      <c r="D116" s="73" t="s">
        <v>910</v>
      </c>
      <c r="E116" s="73" t="s">
        <v>102</v>
      </c>
      <c r="F116" s="73"/>
      <c r="I116" s="73">
        <v>113</v>
      </c>
      <c r="J116" s="73">
        <v>113</v>
      </c>
      <c r="K116" s="73" t="s">
        <v>523</v>
      </c>
      <c r="L116" s="73" t="s">
        <v>373</v>
      </c>
      <c r="M116" s="73" t="s">
        <v>299</v>
      </c>
      <c r="N116" s="73"/>
    </row>
    <row r="117" spans="1:14" x14ac:dyDescent="0.25">
      <c r="A117" s="73">
        <v>114</v>
      </c>
      <c r="B117" s="73">
        <v>114</v>
      </c>
      <c r="C117" s="73" t="s">
        <v>675</v>
      </c>
      <c r="D117" s="73" t="s">
        <v>910</v>
      </c>
      <c r="E117" s="73" t="s">
        <v>102</v>
      </c>
      <c r="F117" s="73"/>
      <c r="I117" s="73">
        <v>114</v>
      </c>
      <c r="J117" s="73">
        <v>114</v>
      </c>
      <c r="K117" s="73" t="s">
        <v>455</v>
      </c>
      <c r="L117" s="73" t="s">
        <v>371</v>
      </c>
      <c r="M117" s="73" t="s">
        <v>238</v>
      </c>
      <c r="N117" s="73"/>
    </row>
    <row r="118" spans="1:14" x14ac:dyDescent="0.25">
      <c r="A118" s="73">
        <v>115</v>
      </c>
      <c r="B118" s="73">
        <v>115</v>
      </c>
      <c r="C118" s="73" t="s">
        <v>676</v>
      </c>
      <c r="D118" s="73" t="s">
        <v>914</v>
      </c>
      <c r="E118" s="73" t="s">
        <v>102</v>
      </c>
      <c r="F118" s="73"/>
      <c r="I118" s="73">
        <v>115</v>
      </c>
      <c r="J118" s="73">
        <v>115</v>
      </c>
      <c r="K118" s="73" t="s">
        <v>391</v>
      </c>
      <c r="L118" s="73" t="s">
        <v>371</v>
      </c>
      <c r="M118" s="73" t="s">
        <v>337</v>
      </c>
      <c r="N118" s="73"/>
    </row>
    <row r="119" spans="1:14" x14ac:dyDescent="0.25">
      <c r="A119" s="73">
        <v>116</v>
      </c>
      <c r="B119" s="73">
        <v>116</v>
      </c>
      <c r="C119" s="73" t="s">
        <v>677</v>
      </c>
      <c r="D119" s="73" t="s">
        <v>914</v>
      </c>
      <c r="E119" s="73" t="s">
        <v>883</v>
      </c>
      <c r="F119" s="73"/>
      <c r="I119" s="73">
        <v>116</v>
      </c>
      <c r="J119" s="73">
        <v>116</v>
      </c>
      <c r="K119" s="73" t="s">
        <v>434</v>
      </c>
      <c r="L119" s="73" t="s">
        <v>373</v>
      </c>
      <c r="M119" s="73" t="s">
        <v>346</v>
      </c>
      <c r="N119" s="73"/>
    </row>
    <row r="120" spans="1:14" x14ac:dyDescent="0.25">
      <c r="A120" s="73">
        <v>117</v>
      </c>
      <c r="B120" s="73">
        <v>117</v>
      </c>
      <c r="C120" s="73" t="s">
        <v>678</v>
      </c>
      <c r="D120" s="73" t="s">
        <v>914</v>
      </c>
      <c r="E120" s="73" t="s">
        <v>110</v>
      </c>
      <c r="F120" s="73"/>
      <c r="I120" s="73">
        <v>117</v>
      </c>
      <c r="J120" s="73">
        <v>117</v>
      </c>
      <c r="K120" s="73" t="s">
        <v>481</v>
      </c>
      <c r="L120" s="73" t="s">
        <v>373</v>
      </c>
      <c r="M120" s="73" t="s">
        <v>358</v>
      </c>
      <c r="N120" s="73"/>
    </row>
    <row r="121" spans="1:14" x14ac:dyDescent="0.25">
      <c r="A121" s="73">
        <v>118</v>
      </c>
      <c r="B121" s="73">
        <v>118</v>
      </c>
      <c r="C121" s="73" t="s">
        <v>679</v>
      </c>
      <c r="D121" s="73" t="s">
        <v>914</v>
      </c>
      <c r="E121" s="73" t="s">
        <v>110</v>
      </c>
      <c r="F121" s="73"/>
      <c r="I121" s="73">
        <v>118</v>
      </c>
      <c r="J121" s="73">
        <v>118</v>
      </c>
      <c r="K121" s="73" t="s">
        <v>392</v>
      </c>
      <c r="L121" s="73" t="s">
        <v>373</v>
      </c>
      <c r="M121" s="73" t="s">
        <v>337</v>
      </c>
      <c r="N121" s="73"/>
    </row>
    <row r="122" spans="1:14" x14ac:dyDescent="0.25">
      <c r="A122" s="73">
        <v>119</v>
      </c>
      <c r="B122" s="73">
        <v>119</v>
      </c>
      <c r="C122" s="73" t="s">
        <v>680</v>
      </c>
      <c r="D122" s="73" t="s">
        <v>914</v>
      </c>
      <c r="E122" s="73" t="s">
        <v>110</v>
      </c>
      <c r="F122" s="73"/>
      <c r="I122" s="73">
        <v>119</v>
      </c>
      <c r="J122" s="73">
        <v>119</v>
      </c>
      <c r="K122" s="73" t="s">
        <v>488</v>
      </c>
      <c r="L122" s="73" t="s">
        <v>373</v>
      </c>
      <c r="M122" s="73" t="s">
        <v>359</v>
      </c>
      <c r="N122" s="73"/>
    </row>
    <row r="123" spans="1:14" x14ac:dyDescent="0.25">
      <c r="A123" s="73">
        <v>120</v>
      </c>
      <c r="B123" s="73">
        <v>120</v>
      </c>
      <c r="C123" s="73" t="s">
        <v>681</v>
      </c>
      <c r="D123" s="73" t="s">
        <v>914</v>
      </c>
      <c r="E123" s="73" t="s">
        <v>110</v>
      </c>
      <c r="F123" s="73"/>
      <c r="I123" s="73">
        <v>120</v>
      </c>
      <c r="J123" s="73">
        <v>120</v>
      </c>
      <c r="K123" s="73" t="s">
        <v>505</v>
      </c>
      <c r="L123" s="73" t="s">
        <v>373</v>
      </c>
      <c r="M123" s="73" t="s">
        <v>364</v>
      </c>
      <c r="N123" s="73"/>
    </row>
    <row r="124" spans="1:14" x14ac:dyDescent="0.25">
      <c r="A124" s="73">
        <v>121</v>
      </c>
      <c r="B124" s="73">
        <v>121</v>
      </c>
      <c r="C124" s="73" t="s">
        <v>682</v>
      </c>
      <c r="D124" s="73" t="s">
        <v>914</v>
      </c>
      <c r="E124" s="73" t="s">
        <v>110</v>
      </c>
      <c r="F124" s="73"/>
      <c r="I124" s="73">
        <v>121</v>
      </c>
      <c r="J124" s="73">
        <v>121</v>
      </c>
      <c r="K124" s="73" t="s">
        <v>506</v>
      </c>
      <c r="L124" s="73" t="s">
        <v>373</v>
      </c>
      <c r="M124" s="73" t="s">
        <v>364</v>
      </c>
      <c r="N124" s="73"/>
    </row>
    <row r="125" spans="1:14" x14ac:dyDescent="0.25">
      <c r="A125" s="73">
        <v>122</v>
      </c>
      <c r="B125" s="73">
        <v>122</v>
      </c>
      <c r="C125" s="73" t="s">
        <v>683</v>
      </c>
      <c r="D125" s="73" t="s">
        <v>914</v>
      </c>
      <c r="E125" s="73" t="s">
        <v>110</v>
      </c>
      <c r="F125" s="73"/>
      <c r="I125" s="73">
        <v>122</v>
      </c>
      <c r="J125" s="73">
        <v>122</v>
      </c>
      <c r="K125" s="73" t="s">
        <v>507</v>
      </c>
      <c r="L125" s="73" t="s">
        <v>371</v>
      </c>
      <c r="M125" s="73" t="s">
        <v>364</v>
      </c>
      <c r="N125" s="73"/>
    </row>
    <row r="126" spans="1:14" x14ac:dyDescent="0.25">
      <c r="A126" s="73">
        <v>123</v>
      </c>
      <c r="B126" s="73">
        <v>123</v>
      </c>
      <c r="C126" s="73" t="s">
        <v>684</v>
      </c>
      <c r="D126" s="73" t="s">
        <v>914</v>
      </c>
      <c r="E126" s="73" t="s">
        <v>102</v>
      </c>
      <c r="F126" s="73"/>
      <c r="I126" s="73">
        <v>123</v>
      </c>
      <c r="J126" s="73">
        <v>123</v>
      </c>
      <c r="K126" s="73" t="s">
        <v>473</v>
      </c>
      <c r="L126" s="73" t="s">
        <v>371</v>
      </c>
      <c r="M126" s="73" t="s">
        <v>356</v>
      </c>
      <c r="N126" s="73"/>
    </row>
    <row r="127" spans="1:14" x14ac:dyDescent="0.25">
      <c r="A127" s="73">
        <v>124</v>
      </c>
      <c r="B127" s="73">
        <v>124</v>
      </c>
      <c r="C127" s="73" t="s">
        <v>685</v>
      </c>
      <c r="D127" s="73" t="s">
        <v>914</v>
      </c>
      <c r="E127" s="73" t="s">
        <v>883</v>
      </c>
      <c r="F127" s="73"/>
      <c r="I127" s="73">
        <v>124</v>
      </c>
      <c r="J127" s="73">
        <v>124</v>
      </c>
      <c r="K127" s="73" t="s">
        <v>393</v>
      </c>
      <c r="L127" s="73" t="s">
        <v>371</v>
      </c>
      <c r="M127" s="73" t="s">
        <v>337</v>
      </c>
      <c r="N127" s="73"/>
    </row>
    <row r="128" spans="1:14" x14ac:dyDescent="0.25">
      <c r="A128" s="73">
        <v>125</v>
      </c>
      <c r="B128" s="73">
        <v>125</v>
      </c>
      <c r="C128" s="73" t="s">
        <v>686</v>
      </c>
      <c r="D128" s="73" t="s">
        <v>914</v>
      </c>
      <c r="E128" s="73" t="s">
        <v>110</v>
      </c>
      <c r="F128" s="73"/>
      <c r="I128" s="73">
        <v>125</v>
      </c>
      <c r="J128" s="73">
        <v>125</v>
      </c>
      <c r="K128" s="73" t="s">
        <v>524</v>
      </c>
      <c r="L128" s="73" t="s">
        <v>385</v>
      </c>
      <c r="M128" s="73" t="s">
        <v>299</v>
      </c>
      <c r="N128" s="73"/>
    </row>
    <row r="129" spans="1:14" x14ac:dyDescent="0.25">
      <c r="A129" s="73">
        <v>126</v>
      </c>
      <c r="B129" s="73">
        <v>126</v>
      </c>
      <c r="C129" s="73" t="s">
        <v>687</v>
      </c>
      <c r="D129" s="73" t="s">
        <v>914</v>
      </c>
      <c r="E129" s="73" t="s">
        <v>110</v>
      </c>
      <c r="F129" s="73"/>
      <c r="I129" s="73">
        <v>126</v>
      </c>
      <c r="J129" s="73">
        <v>126</v>
      </c>
      <c r="K129" s="73" t="s">
        <v>525</v>
      </c>
      <c r="L129" s="73" t="s">
        <v>385</v>
      </c>
      <c r="M129" s="73" t="s">
        <v>299</v>
      </c>
      <c r="N129" s="73"/>
    </row>
    <row r="130" spans="1:14" x14ac:dyDescent="0.25">
      <c r="A130" s="73">
        <v>127</v>
      </c>
      <c r="B130" s="73">
        <v>127</v>
      </c>
      <c r="C130" s="73" t="s">
        <v>688</v>
      </c>
      <c r="D130" s="73" t="s">
        <v>915</v>
      </c>
      <c r="E130" s="73" t="s">
        <v>884</v>
      </c>
      <c r="F130" s="73"/>
      <c r="I130" s="73">
        <v>127</v>
      </c>
      <c r="J130" s="73">
        <v>127</v>
      </c>
      <c r="K130" s="73" t="s">
        <v>526</v>
      </c>
      <c r="L130" s="73" t="s">
        <v>385</v>
      </c>
      <c r="M130" s="73" t="s">
        <v>299</v>
      </c>
      <c r="N130" s="73"/>
    </row>
    <row r="131" spans="1:14" x14ac:dyDescent="0.25">
      <c r="A131" s="73">
        <v>128</v>
      </c>
      <c r="B131" s="73">
        <v>128</v>
      </c>
      <c r="C131" s="73" t="s">
        <v>161</v>
      </c>
      <c r="D131" s="73" t="s">
        <v>916</v>
      </c>
      <c r="E131" s="73" t="s">
        <v>170</v>
      </c>
      <c r="F131" s="73"/>
      <c r="I131" s="73">
        <v>128</v>
      </c>
      <c r="J131" s="73">
        <v>128</v>
      </c>
      <c r="K131" s="73" t="s">
        <v>527</v>
      </c>
      <c r="L131" s="73" t="s">
        <v>385</v>
      </c>
      <c r="M131" s="73" t="s">
        <v>299</v>
      </c>
      <c r="N131" s="73"/>
    </row>
    <row r="132" spans="1:14" x14ac:dyDescent="0.25">
      <c r="A132" s="73">
        <v>129</v>
      </c>
      <c r="B132" s="73">
        <v>129</v>
      </c>
      <c r="C132" s="73" t="s">
        <v>689</v>
      </c>
      <c r="D132" s="73" t="s">
        <v>916</v>
      </c>
      <c r="E132" s="73" t="s">
        <v>885</v>
      </c>
      <c r="F132" s="73"/>
      <c r="I132" s="73">
        <v>129</v>
      </c>
      <c r="J132" s="73">
        <v>129</v>
      </c>
      <c r="K132" s="73" t="s">
        <v>528</v>
      </c>
      <c r="L132" s="73" t="s">
        <v>385</v>
      </c>
      <c r="M132" s="73" t="s">
        <v>299</v>
      </c>
      <c r="N132" s="73"/>
    </row>
    <row r="133" spans="1:14" x14ac:dyDescent="0.25">
      <c r="A133" s="73">
        <v>130</v>
      </c>
      <c r="B133" s="73">
        <v>130</v>
      </c>
      <c r="C133" s="73" t="s">
        <v>690</v>
      </c>
      <c r="D133" s="73" t="s">
        <v>916</v>
      </c>
      <c r="E133" s="73" t="s">
        <v>884</v>
      </c>
      <c r="F133" s="73"/>
      <c r="I133" s="73">
        <v>130</v>
      </c>
      <c r="J133" s="73">
        <v>130</v>
      </c>
      <c r="K133" s="73" t="s">
        <v>529</v>
      </c>
      <c r="L133" s="73" t="s">
        <v>385</v>
      </c>
      <c r="M133" s="73" t="s">
        <v>299</v>
      </c>
      <c r="N133" s="73"/>
    </row>
    <row r="134" spans="1:14" x14ac:dyDescent="0.25">
      <c r="A134" s="73">
        <v>131</v>
      </c>
      <c r="B134" s="73">
        <v>131</v>
      </c>
      <c r="C134" s="73" t="s">
        <v>691</v>
      </c>
      <c r="D134" s="73" t="s">
        <v>916</v>
      </c>
      <c r="E134" s="73" t="s">
        <v>884</v>
      </c>
      <c r="F134" s="73"/>
      <c r="I134" s="73">
        <v>131</v>
      </c>
      <c r="J134" s="73">
        <v>131</v>
      </c>
      <c r="K134" s="73" t="s">
        <v>530</v>
      </c>
      <c r="L134" s="73" t="s">
        <v>385</v>
      </c>
      <c r="M134" s="73" t="s">
        <v>299</v>
      </c>
      <c r="N134" s="73"/>
    </row>
    <row r="135" spans="1:14" x14ac:dyDescent="0.25">
      <c r="A135" s="73">
        <v>132</v>
      </c>
      <c r="B135" s="73">
        <v>132</v>
      </c>
      <c r="C135" s="73" t="s">
        <v>162</v>
      </c>
      <c r="D135" s="73" t="s">
        <v>916</v>
      </c>
      <c r="E135" s="73" t="s">
        <v>170</v>
      </c>
      <c r="F135" s="73"/>
      <c r="I135" s="73">
        <v>132</v>
      </c>
      <c r="J135" s="73">
        <v>132</v>
      </c>
      <c r="K135" s="73" t="s">
        <v>531</v>
      </c>
      <c r="L135" s="73" t="s">
        <v>385</v>
      </c>
      <c r="M135" s="73" t="s">
        <v>299</v>
      </c>
      <c r="N135" s="73"/>
    </row>
    <row r="136" spans="1:14" x14ac:dyDescent="0.25">
      <c r="A136" s="73">
        <v>133</v>
      </c>
      <c r="B136" s="73">
        <v>133</v>
      </c>
      <c r="C136" s="73" t="s">
        <v>146</v>
      </c>
      <c r="D136" s="73" t="s">
        <v>916</v>
      </c>
      <c r="E136" s="73" t="s">
        <v>886</v>
      </c>
      <c r="F136" s="73"/>
      <c r="I136" s="73">
        <v>133</v>
      </c>
      <c r="J136" s="73">
        <v>133</v>
      </c>
      <c r="K136" s="73" t="s">
        <v>532</v>
      </c>
      <c r="L136" s="73" t="s">
        <v>371</v>
      </c>
      <c r="M136" s="73" t="s">
        <v>299</v>
      </c>
      <c r="N136" s="73"/>
    </row>
    <row r="137" spans="1:14" x14ac:dyDescent="0.25">
      <c r="A137" s="73">
        <v>134</v>
      </c>
      <c r="B137" s="73">
        <v>134</v>
      </c>
      <c r="C137" s="73" t="s">
        <v>144</v>
      </c>
      <c r="D137" s="73" t="s">
        <v>916</v>
      </c>
      <c r="E137" s="73" t="s">
        <v>886</v>
      </c>
      <c r="F137" s="73"/>
      <c r="I137" s="73">
        <v>134</v>
      </c>
      <c r="J137" s="73">
        <v>134</v>
      </c>
      <c r="K137" s="73" t="s">
        <v>474</v>
      </c>
      <c r="L137" s="73" t="s">
        <v>371</v>
      </c>
      <c r="M137" s="73" t="s">
        <v>356</v>
      </c>
      <c r="N137" s="73"/>
    </row>
    <row r="138" spans="1:14" x14ac:dyDescent="0.25">
      <c r="A138" s="73">
        <v>135</v>
      </c>
      <c r="B138" s="73">
        <v>135</v>
      </c>
      <c r="C138" s="73" t="s">
        <v>692</v>
      </c>
      <c r="D138" s="73" t="s">
        <v>916</v>
      </c>
      <c r="E138" s="73" t="s">
        <v>884</v>
      </c>
      <c r="F138" s="73"/>
      <c r="I138" s="73">
        <v>135</v>
      </c>
      <c r="J138" s="73">
        <v>135</v>
      </c>
      <c r="K138" s="73" t="s">
        <v>503</v>
      </c>
      <c r="L138" s="73" t="s">
        <v>373</v>
      </c>
      <c r="M138" s="73" t="s">
        <v>363</v>
      </c>
      <c r="N138" s="73"/>
    </row>
    <row r="139" spans="1:14" x14ac:dyDescent="0.25">
      <c r="A139" s="73">
        <v>136</v>
      </c>
      <c r="B139" s="73">
        <v>136</v>
      </c>
      <c r="C139" s="73" t="s">
        <v>163</v>
      </c>
      <c r="D139" s="73" t="s">
        <v>916</v>
      </c>
      <c r="E139" s="73" t="s">
        <v>170</v>
      </c>
      <c r="F139" s="73"/>
      <c r="I139" s="73">
        <v>136</v>
      </c>
      <c r="J139" s="73">
        <v>136</v>
      </c>
      <c r="K139" s="73" t="s">
        <v>452</v>
      </c>
      <c r="L139" s="73" t="s">
        <v>371</v>
      </c>
      <c r="M139" s="73" t="s">
        <v>353</v>
      </c>
      <c r="N139" s="73"/>
    </row>
    <row r="140" spans="1:14" x14ac:dyDescent="0.25">
      <c r="A140" s="73">
        <v>137</v>
      </c>
      <c r="B140" s="73">
        <v>137</v>
      </c>
      <c r="C140" s="73" t="s">
        <v>693</v>
      </c>
      <c r="D140" s="73" t="s">
        <v>916</v>
      </c>
      <c r="E140" s="73" t="s">
        <v>887</v>
      </c>
      <c r="F140" s="73"/>
      <c r="I140" s="73">
        <v>137</v>
      </c>
      <c r="J140" s="73">
        <v>137</v>
      </c>
      <c r="K140" s="73" t="s">
        <v>467</v>
      </c>
      <c r="L140" s="73" t="s">
        <v>371</v>
      </c>
      <c r="M140" s="73" t="s">
        <v>354</v>
      </c>
      <c r="N140" s="73"/>
    </row>
    <row r="141" spans="1:14" x14ac:dyDescent="0.25">
      <c r="A141" s="73">
        <v>138</v>
      </c>
      <c r="B141" s="73">
        <v>138</v>
      </c>
      <c r="C141" s="73" t="s">
        <v>143</v>
      </c>
      <c r="D141" s="73" t="s">
        <v>916</v>
      </c>
      <c r="E141" s="73" t="s">
        <v>886</v>
      </c>
      <c r="F141" s="73"/>
      <c r="I141" s="73">
        <v>138</v>
      </c>
      <c r="J141" s="73">
        <v>138</v>
      </c>
      <c r="K141" s="73" t="s">
        <v>482</v>
      </c>
      <c r="L141" s="73" t="s">
        <v>373</v>
      </c>
      <c r="M141" s="73" t="s">
        <v>358</v>
      </c>
      <c r="N141" s="73"/>
    </row>
    <row r="142" spans="1:14" x14ac:dyDescent="0.25">
      <c r="A142" s="73">
        <v>139</v>
      </c>
      <c r="B142" s="73">
        <v>139</v>
      </c>
      <c r="C142" s="73" t="s">
        <v>694</v>
      </c>
      <c r="D142" s="73" t="s">
        <v>916</v>
      </c>
      <c r="E142" s="73" t="s">
        <v>886</v>
      </c>
      <c r="F142" s="73"/>
      <c r="I142" s="73">
        <v>139</v>
      </c>
      <c r="J142" s="73">
        <v>139</v>
      </c>
      <c r="K142" s="73" t="s">
        <v>483</v>
      </c>
      <c r="L142" s="73" t="s">
        <v>373</v>
      </c>
      <c r="M142" s="73" t="s">
        <v>358</v>
      </c>
      <c r="N142" s="73"/>
    </row>
    <row r="143" spans="1:14" x14ac:dyDescent="0.25">
      <c r="A143" s="73">
        <v>140</v>
      </c>
      <c r="B143" s="73">
        <v>140</v>
      </c>
      <c r="C143" s="73" t="s">
        <v>695</v>
      </c>
      <c r="D143" s="73" t="s">
        <v>916</v>
      </c>
      <c r="E143" s="73" t="s">
        <v>22</v>
      </c>
      <c r="F143" s="73"/>
      <c r="I143" s="73">
        <v>140</v>
      </c>
      <c r="J143" s="73">
        <v>140</v>
      </c>
      <c r="K143" s="73" t="s">
        <v>484</v>
      </c>
      <c r="L143" s="73" t="s">
        <v>371</v>
      </c>
      <c r="M143" s="73" t="s">
        <v>358</v>
      </c>
      <c r="N143" s="73"/>
    </row>
    <row r="144" spans="1:14" x14ac:dyDescent="0.25">
      <c r="A144" s="73">
        <v>141</v>
      </c>
      <c r="B144" s="73">
        <v>141</v>
      </c>
      <c r="C144" s="73" t="s">
        <v>696</v>
      </c>
      <c r="D144" s="73" t="s">
        <v>916</v>
      </c>
      <c r="E144" s="73" t="s">
        <v>884</v>
      </c>
      <c r="F144" s="73"/>
      <c r="I144" s="73">
        <v>141</v>
      </c>
      <c r="J144" s="73">
        <v>141</v>
      </c>
      <c r="K144" s="73" t="s">
        <v>485</v>
      </c>
      <c r="L144" s="73" t="s">
        <v>373</v>
      </c>
      <c r="M144" s="73" t="s">
        <v>358</v>
      </c>
      <c r="N144" s="73"/>
    </row>
    <row r="145" spans="1:14" x14ac:dyDescent="0.25">
      <c r="A145" s="73">
        <v>142</v>
      </c>
      <c r="B145" s="73">
        <v>142</v>
      </c>
      <c r="C145" s="73" t="s">
        <v>697</v>
      </c>
      <c r="D145" s="73" t="s">
        <v>916</v>
      </c>
      <c r="E145" s="73" t="s">
        <v>887</v>
      </c>
      <c r="F145" s="73"/>
      <c r="I145" s="73">
        <v>142</v>
      </c>
      <c r="J145" s="73">
        <v>142</v>
      </c>
      <c r="K145" s="73" t="s">
        <v>489</v>
      </c>
      <c r="L145" s="73" t="s">
        <v>371</v>
      </c>
      <c r="M145" s="73" t="s">
        <v>359</v>
      </c>
      <c r="N145" s="73"/>
    </row>
    <row r="146" spans="1:14" x14ac:dyDescent="0.25">
      <c r="A146" s="73">
        <v>143</v>
      </c>
      <c r="B146" s="73">
        <v>143</v>
      </c>
      <c r="C146" s="73" t="s">
        <v>698</v>
      </c>
      <c r="D146" s="73" t="s">
        <v>916</v>
      </c>
      <c r="E146" s="73" t="s">
        <v>886</v>
      </c>
      <c r="F146" s="73"/>
      <c r="I146" s="73">
        <v>143</v>
      </c>
      <c r="J146" s="73">
        <v>143</v>
      </c>
      <c r="K146" s="73" t="s">
        <v>486</v>
      </c>
      <c r="L146" s="73" t="s">
        <v>374</v>
      </c>
      <c r="M146" s="73" t="s">
        <v>358</v>
      </c>
      <c r="N146" s="73"/>
    </row>
    <row r="147" spans="1:14" x14ac:dyDescent="0.25">
      <c r="A147" s="73">
        <v>144</v>
      </c>
      <c r="B147" s="73">
        <v>144</v>
      </c>
      <c r="C147" s="73" t="s">
        <v>699</v>
      </c>
      <c r="D147" s="73" t="s">
        <v>916</v>
      </c>
      <c r="E147" s="73" t="s">
        <v>887</v>
      </c>
      <c r="F147" s="73"/>
      <c r="I147" s="73">
        <v>144</v>
      </c>
      <c r="J147" s="73">
        <v>144</v>
      </c>
      <c r="K147" s="73" t="s">
        <v>469</v>
      </c>
      <c r="L147" s="73" t="s">
        <v>371</v>
      </c>
      <c r="M147" s="73" t="s">
        <v>355</v>
      </c>
      <c r="N147" s="73"/>
    </row>
    <row r="148" spans="1:14" x14ac:dyDescent="0.25">
      <c r="A148" s="73">
        <v>145</v>
      </c>
      <c r="B148" s="73">
        <v>145</v>
      </c>
      <c r="C148" s="73" t="s">
        <v>145</v>
      </c>
      <c r="D148" s="73" t="s">
        <v>916</v>
      </c>
      <c r="E148" s="73" t="s">
        <v>886</v>
      </c>
      <c r="F148" s="73"/>
      <c r="I148" s="73">
        <v>145</v>
      </c>
      <c r="J148" s="73">
        <v>145</v>
      </c>
      <c r="K148" s="73" t="s">
        <v>397</v>
      </c>
      <c r="L148" s="73" t="s">
        <v>371</v>
      </c>
      <c r="M148" s="73" t="s">
        <v>338</v>
      </c>
      <c r="N148" s="73"/>
    </row>
    <row r="149" spans="1:14" x14ac:dyDescent="0.25">
      <c r="A149" s="73">
        <v>146</v>
      </c>
      <c r="B149" s="73">
        <v>146</v>
      </c>
      <c r="C149" s="73" t="s">
        <v>147</v>
      </c>
      <c r="D149" s="73" t="s">
        <v>916</v>
      </c>
      <c r="E149" s="73" t="s">
        <v>886</v>
      </c>
      <c r="F149" s="73"/>
      <c r="I149" s="73">
        <v>146</v>
      </c>
      <c r="J149" s="73">
        <v>146</v>
      </c>
      <c r="K149" s="73" t="s">
        <v>470</v>
      </c>
      <c r="L149" s="73" t="s">
        <v>375</v>
      </c>
      <c r="M149" s="73" t="s">
        <v>355</v>
      </c>
      <c r="N149" s="73"/>
    </row>
    <row r="150" spans="1:14" x14ac:dyDescent="0.25">
      <c r="A150" s="73">
        <v>147</v>
      </c>
      <c r="B150" s="73">
        <v>147</v>
      </c>
      <c r="C150" s="73" t="s">
        <v>700</v>
      </c>
      <c r="D150" s="73" t="s">
        <v>916</v>
      </c>
      <c r="E150" s="73" t="s">
        <v>886</v>
      </c>
      <c r="F150" s="73"/>
      <c r="I150" s="73">
        <v>147</v>
      </c>
      <c r="J150" s="73">
        <v>147</v>
      </c>
      <c r="K150" s="73" t="s">
        <v>442</v>
      </c>
      <c r="L150" s="73" t="s">
        <v>371</v>
      </c>
      <c r="M150" s="73" t="s">
        <v>348</v>
      </c>
      <c r="N150" s="73"/>
    </row>
    <row r="151" spans="1:14" x14ac:dyDescent="0.25">
      <c r="A151" s="73">
        <v>148</v>
      </c>
      <c r="B151" s="73">
        <v>148</v>
      </c>
      <c r="C151" s="73" t="s">
        <v>701</v>
      </c>
      <c r="D151" s="73" t="s">
        <v>916</v>
      </c>
      <c r="E151" s="73" t="s">
        <v>886</v>
      </c>
      <c r="F151" s="73"/>
      <c r="I151" s="73">
        <v>148</v>
      </c>
      <c r="J151" s="73">
        <v>148</v>
      </c>
      <c r="K151" s="73" t="s">
        <v>394</v>
      </c>
      <c r="L151" s="73" t="s">
        <v>371</v>
      </c>
      <c r="M151" s="73" t="s">
        <v>337</v>
      </c>
      <c r="N151" s="73"/>
    </row>
    <row r="152" spans="1:14" x14ac:dyDescent="0.25">
      <c r="A152" s="73">
        <v>149</v>
      </c>
      <c r="B152" s="73">
        <v>149</v>
      </c>
      <c r="C152" s="73" t="s">
        <v>702</v>
      </c>
      <c r="D152" s="73" t="s">
        <v>915</v>
      </c>
      <c r="E152" s="73" t="s">
        <v>22</v>
      </c>
      <c r="F152" s="73"/>
      <c r="I152" s="73">
        <v>149</v>
      </c>
      <c r="J152" s="73">
        <v>149</v>
      </c>
      <c r="K152" s="73" t="s">
        <v>443</v>
      </c>
      <c r="L152" s="73" t="s">
        <v>371</v>
      </c>
      <c r="M152" s="73" t="s">
        <v>348</v>
      </c>
      <c r="N152" s="73"/>
    </row>
    <row r="153" spans="1:14" x14ac:dyDescent="0.25">
      <c r="A153" s="73">
        <v>150</v>
      </c>
      <c r="B153" s="73">
        <v>150</v>
      </c>
      <c r="C153" s="73" t="s">
        <v>703</v>
      </c>
      <c r="D153" s="73" t="s">
        <v>916</v>
      </c>
      <c r="E153" s="73" t="s">
        <v>884</v>
      </c>
      <c r="F153" s="73"/>
      <c r="I153" s="73">
        <v>150</v>
      </c>
      <c r="J153" s="73">
        <v>150</v>
      </c>
      <c r="K153" s="73" t="s">
        <v>471</v>
      </c>
      <c r="L153" s="73" t="s">
        <v>371</v>
      </c>
      <c r="M153" s="73" t="s">
        <v>355</v>
      </c>
      <c r="N153" s="73"/>
    </row>
    <row r="154" spans="1:14" x14ac:dyDescent="0.25">
      <c r="A154" s="73">
        <v>151</v>
      </c>
      <c r="B154" s="73">
        <v>151</v>
      </c>
      <c r="C154" s="73" t="s">
        <v>164</v>
      </c>
      <c r="D154" s="73" t="s">
        <v>916</v>
      </c>
      <c r="E154" s="73" t="s">
        <v>170</v>
      </c>
      <c r="F154" s="73"/>
      <c r="I154" s="73">
        <v>151</v>
      </c>
      <c r="J154" s="73">
        <v>151</v>
      </c>
      <c r="K154" s="73" t="s">
        <v>398</v>
      </c>
      <c r="L154" s="73" t="s">
        <v>371</v>
      </c>
      <c r="M154" s="73" t="s">
        <v>338</v>
      </c>
      <c r="N154" s="73"/>
    </row>
    <row r="155" spans="1:14" x14ac:dyDescent="0.25">
      <c r="A155" s="73">
        <v>152</v>
      </c>
      <c r="B155" s="73">
        <v>152</v>
      </c>
      <c r="C155" s="73" t="s">
        <v>704</v>
      </c>
      <c r="D155" s="73" t="s">
        <v>916</v>
      </c>
      <c r="E155" s="73" t="s">
        <v>255</v>
      </c>
      <c r="F155" s="73"/>
      <c r="I155" s="73">
        <v>152</v>
      </c>
      <c r="J155" s="73">
        <v>152</v>
      </c>
      <c r="K155" s="73" t="s">
        <v>491</v>
      </c>
      <c r="L155" s="73" t="s">
        <v>371</v>
      </c>
      <c r="M155" s="73" t="s">
        <v>360</v>
      </c>
      <c r="N155" s="73"/>
    </row>
    <row r="156" spans="1:14" x14ac:dyDescent="0.25">
      <c r="A156" s="73">
        <v>153</v>
      </c>
      <c r="B156" s="73">
        <v>153</v>
      </c>
      <c r="C156" s="73" t="s">
        <v>705</v>
      </c>
      <c r="D156" s="73" t="s">
        <v>916</v>
      </c>
      <c r="E156" s="73" t="s">
        <v>343</v>
      </c>
      <c r="F156" s="73"/>
      <c r="I156" s="73">
        <v>153</v>
      </c>
      <c r="J156" s="73">
        <v>153</v>
      </c>
      <c r="K156" s="73" t="s">
        <v>440</v>
      </c>
      <c r="L156" s="73" t="s">
        <v>371</v>
      </c>
      <c r="M156" s="73" t="s">
        <v>347</v>
      </c>
      <c r="N156" s="73"/>
    </row>
    <row r="157" spans="1:14" x14ac:dyDescent="0.25">
      <c r="A157" s="73">
        <v>154</v>
      </c>
      <c r="B157" s="73">
        <v>154</v>
      </c>
      <c r="C157" s="73" t="s">
        <v>706</v>
      </c>
      <c r="D157" s="73" t="s">
        <v>917</v>
      </c>
      <c r="E157" s="73" t="s">
        <v>884</v>
      </c>
      <c r="F157" s="73"/>
      <c r="I157" s="73">
        <v>154</v>
      </c>
      <c r="J157" s="73">
        <v>154</v>
      </c>
      <c r="K157" s="73" t="s">
        <v>508</v>
      </c>
      <c r="L157" s="73" t="s">
        <v>371</v>
      </c>
      <c r="M157" s="73" t="s">
        <v>364</v>
      </c>
      <c r="N157" s="73"/>
    </row>
    <row r="158" spans="1:14" x14ac:dyDescent="0.25">
      <c r="A158" s="73">
        <v>155</v>
      </c>
      <c r="B158" s="73">
        <v>155</v>
      </c>
      <c r="C158" s="73" t="s">
        <v>707</v>
      </c>
      <c r="D158" s="73" t="s">
        <v>917</v>
      </c>
      <c r="E158" s="73" t="s">
        <v>886</v>
      </c>
      <c r="F158" s="73"/>
      <c r="I158" s="73">
        <v>155</v>
      </c>
      <c r="J158" s="73">
        <v>155</v>
      </c>
      <c r="K158" s="73" t="s">
        <v>475</v>
      </c>
      <c r="L158" s="73" t="s">
        <v>371</v>
      </c>
      <c r="M158" s="73" t="s">
        <v>356</v>
      </c>
      <c r="N158" s="73"/>
    </row>
    <row r="159" spans="1:14" x14ac:dyDescent="0.25">
      <c r="A159" s="73">
        <v>156</v>
      </c>
      <c r="B159" s="73">
        <v>156</v>
      </c>
      <c r="C159" s="73" t="s">
        <v>148</v>
      </c>
      <c r="D159" s="73" t="s">
        <v>918</v>
      </c>
      <c r="E159" s="73" t="s">
        <v>886</v>
      </c>
      <c r="F159" s="73"/>
      <c r="I159" s="73">
        <v>156</v>
      </c>
      <c r="J159" s="73">
        <v>156</v>
      </c>
      <c r="K159" s="73" t="s">
        <v>387</v>
      </c>
      <c r="L159" s="73" t="s">
        <v>371</v>
      </c>
      <c r="M159" s="73" t="s">
        <v>335</v>
      </c>
      <c r="N159" s="73"/>
    </row>
    <row r="160" spans="1:14" x14ac:dyDescent="0.25">
      <c r="A160" s="73">
        <v>157</v>
      </c>
      <c r="B160" s="73">
        <v>157</v>
      </c>
      <c r="C160" s="73" t="s">
        <v>708</v>
      </c>
      <c r="D160" s="73" t="s">
        <v>917</v>
      </c>
      <c r="E160" s="73" t="s">
        <v>297</v>
      </c>
      <c r="F160" s="73"/>
      <c r="I160" s="73">
        <v>157</v>
      </c>
      <c r="J160" s="73">
        <v>157</v>
      </c>
      <c r="K160" s="73" t="s">
        <v>543</v>
      </c>
      <c r="L160" s="73" t="s">
        <v>371</v>
      </c>
      <c r="M160" s="73" t="s">
        <v>369</v>
      </c>
      <c r="N160" s="73"/>
    </row>
    <row r="161" spans="1:14" x14ac:dyDescent="0.25">
      <c r="A161" s="73">
        <v>158</v>
      </c>
      <c r="B161" s="73">
        <v>158</v>
      </c>
      <c r="C161" s="73" t="s">
        <v>709</v>
      </c>
      <c r="D161" s="73" t="s">
        <v>919</v>
      </c>
      <c r="E161" s="73" t="s">
        <v>259</v>
      </c>
      <c r="F161" s="73"/>
      <c r="I161" s="73">
        <v>158</v>
      </c>
      <c r="J161" s="73">
        <v>158</v>
      </c>
      <c r="K161" s="73" t="s">
        <v>388</v>
      </c>
      <c r="L161" s="73" t="s">
        <v>371</v>
      </c>
      <c r="M161" s="73" t="s">
        <v>335</v>
      </c>
      <c r="N161" s="73"/>
    </row>
    <row r="162" spans="1:14" x14ac:dyDescent="0.25">
      <c r="A162" s="73">
        <v>159</v>
      </c>
      <c r="B162" s="73">
        <v>159</v>
      </c>
      <c r="C162" s="73" t="s">
        <v>710</v>
      </c>
      <c r="D162" s="73" t="s">
        <v>919</v>
      </c>
      <c r="E162" s="73" t="s">
        <v>259</v>
      </c>
      <c r="F162" s="73"/>
      <c r="I162" s="73">
        <v>159</v>
      </c>
      <c r="J162" s="73">
        <v>159</v>
      </c>
      <c r="K162" s="73" t="s">
        <v>499</v>
      </c>
      <c r="L162" s="73" t="s">
        <v>371</v>
      </c>
      <c r="M162" s="73" t="s">
        <v>361</v>
      </c>
      <c r="N162" s="73"/>
    </row>
    <row r="163" spans="1:14" x14ac:dyDescent="0.25">
      <c r="A163" s="73">
        <v>160</v>
      </c>
      <c r="B163" s="73">
        <v>160</v>
      </c>
      <c r="C163" s="73" t="s">
        <v>711</v>
      </c>
      <c r="D163" s="73" t="s">
        <v>919</v>
      </c>
      <c r="E163" s="73" t="s">
        <v>259</v>
      </c>
      <c r="F163" s="73"/>
      <c r="I163" s="73">
        <v>160</v>
      </c>
      <c r="J163" s="73">
        <v>160</v>
      </c>
      <c r="K163" s="73" t="s">
        <v>548</v>
      </c>
      <c r="L163" s="73" t="s">
        <v>371</v>
      </c>
      <c r="M163" s="73" t="s">
        <v>370</v>
      </c>
      <c r="N163" s="73"/>
    </row>
    <row r="164" spans="1:14" x14ac:dyDescent="0.25">
      <c r="A164" s="73">
        <v>161</v>
      </c>
      <c r="B164" s="73">
        <v>161</v>
      </c>
      <c r="C164" s="73" t="s">
        <v>712</v>
      </c>
      <c r="D164" s="73" t="s">
        <v>919</v>
      </c>
      <c r="E164" s="73" t="s">
        <v>888</v>
      </c>
      <c r="F164" s="73"/>
      <c r="I164" s="73">
        <v>161</v>
      </c>
      <c r="J164" s="73">
        <v>161</v>
      </c>
      <c r="K164" s="73" t="s">
        <v>404</v>
      </c>
      <c r="L164" s="73" t="s">
        <v>371</v>
      </c>
      <c r="M164" s="73" t="s">
        <v>340</v>
      </c>
      <c r="N164" s="73"/>
    </row>
    <row r="165" spans="1:14" x14ac:dyDescent="0.25">
      <c r="A165" s="73">
        <v>162</v>
      </c>
      <c r="B165" s="73">
        <v>162</v>
      </c>
      <c r="C165" s="73" t="s">
        <v>713</v>
      </c>
      <c r="D165" s="73" t="s">
        <v>919</v>
      </c>
      <c r="E165" s="73" t="s">
        <v>889</v>
      </c>
      <c r="F165" s="73"/>
      <c r="I165" s="73">
        <v>162</v>
      </c>
      <c r="J165" s="73">
        <v>162</v>
      </c>
      <c r="K165" s="73" t="s">
        <v>445</v>
      </c>
      <c r="L165" s="73" t="s">
        <v>373</v>
      </c>
      <c r="M165" s="73" t="s">
        <v>349</v>
      </c>
      <c r="N165" s="73"/>
    </row>
    <row r="166" spans="1:14" x14ac:dyDescent="0.25">
      <c r="A166" s="73">
        <v>163</v>
      </c>
      <c r="B166" s="73">
        <v>163</v>
      </c>
      <c r="C166" s="73" t="s">
        <v>714</v>
      </c>
      <c r="D166" s="73" t="s">
        <v>919</v>
      </c>
      <c r="E166" s="73" t="s">
        <v>889</v>
      </c>
      <c r="F166" s="73"/>
      <c r="I166" s="73">
        <v>163</v>
      </c>
      <c r="J166" s="73">
        <v>163</v>
      </c>
      <c r="K166" s="73" t="s">
        <v>408</v>
      </c>
      <c r="L166" s="73" t="s">
        <v>371</v>
      </c>
      <c r="M166" s="73" t="s">
        <v>287</v>
      </c>
      <c r="N166" s="73"/>
    </row>
    <row r="167" spans="1:14" x14ac:dyDescent="0.25">
      <c r="A167" s="73">
        <v>164</v>
      </c>
      <c r="B167" s="73">
        <v>164</v>
      </c>
      <c r="C167" s="73" t="s">
        <v>715</v>
      </c>
      <c r="D167" s="73" t="s">
        <v>919</v>
      </c>
      <c r="E167" s="73" t="s">
        <v>888</v>
      </c>
      <c r="F167" s="73"/>
      <c r="I167" s="73">
        <v>164</v>
      </c>
      <c r="J167" s="73">
        <v>164</v>
      </c>
      <c r="K167" s="73" t="s">
        <v>395</v>
      </c>
      <c r="L167" s="73" t="s">
        <v>374</v>
      </c>
      <c r="M167" s="73" t="s">
        <v>272</v>
      </c>
      <c r="N167" s="73"/>
    </row>
    <row r="168" spans="1:14" x14ac:dyDescent="0.25">
      <c r="A168" s="73">
        <v>165</v>
      </c>
      <c r="B168" s="73">
        <v>165</v>
      </c>
      <c r="C168" s="73" t="s">
        <v>716</v>
      </c>
      <c r="D168" s="73" t="s">
        <v>919</v>
      </c>
      <c r="E168" s="73" t="s">
        <v>889</v>
      </c>
      <c r="F168" s="73"/>
      <c r="I168" s="73">
        <v>165</v>
      </c>
      <c r="J168" s="73">
        <v>165</v>
      </c>
      <c r="K168" s="73" t="s">
        <v>549</v>
      </c>
      <c r="L168" s="73" t="s">
        <v>371</v>
      </c>
      <c r="M168" s="73" t="s">
        <v>370</v>
      </c>
      <c r="N168" s="73"/>
    </row>
    <row r="169" spans="1:14" x14ac:dyDescent="0.25">
      <c r="A169" s="73">
        <v>166</v>
      </c>
      <c r="B169" s="73">
        <v>166</v>
      </c>
      <c r="C169" s="73" t="s">
        <v>717</v>
      </c>
      <c r="D169" s="73" t="s">
        <v>919</v>
      </c>
      <c r="E169" s="73" t="s">
        <v>259</v>
      </c>
      <c r="F169" s="73"/>
      <c r="I169" s="73">
        <v>166</v>
      </c>
      <c r="J169" s="73">
        <v>166</v>
      </c>
      <c r="K169" s="73" t="s">
        <v>456</v>
      </c>
      <c r="L169" s="73" t="s">
        <v>371</v>
      </c>
      <c r="M169" s="73" t="s">
        <v>238</v>
      </c>
      <c r="N169" s="73"/>
    </row>
    <row r="170" spans="1:14" x14ac:dyDescent="0.25">
      <c r="A170" s="73">
        <v>167</v>
      </c>
      <c r="B170" s="73">
        <v>167</v>
      </c>
      <c r="C170" s="73" t="s">
        <v>718</v>
      </c>
      <c r="D170" s="73" t="s">
        <v>919</v>
      </c>
      <c r="E170" s="73" t="s">
        <v>890</v>
      </c>
      <c r="F170" s="73"/>
      <c r="I170" s="73">
        <v>167</v>
      </c>
      <c r="J170" s="73">
        <v>167</v>
      </c>
      <c r="K170" s="73" t="s">
        <v>492</v>
      </c>
      <c r="L170" s="73" t="s">
        <v>374</v>
      </c>
      <c r="M170" s="73" t="s">
        <v>360</v>
      </c>
      <c r="N170" s="73"/>
    </row>
    <row r="171" spans="1:14" x14ac:dyDescent="0.25">
      <c r="A171" s="73">
        <v>168</v>
      </c>
      <c r="B171" s="73">
        <v>168</v>
      </c>
      <c r="C171" s="73" t="s">
        <v>719</v>
      </c>
      <c r="D171" s="73" t="s">
        <v>919</v>
      </c>
      <c r="E171" s="73" t="s">
        <v>890</v>
      </c>
      <c r="F171" s="73"/>
      <c r="I171" s="73">
        <v>168</v>
      </c>
      <c r="J171" s="73">
        <v>168</v>
      </c>
      <c r="K171" s="73" t="s">
        <v>509</v>
      </c>
      <c r="L171" s="73" t="s">
        <v>374</v>
      </c>
      <c r="M171" s="73" t="s">
        <v>364</v>
      </c>
      <c r="N171" s="73"/>
    </row>
    <row r="172" spans="1:14" x14ac:dyDescent="0.25">
      <c r="A172" s="73">
        <v>169</v>
      </c>
      <c r="B172" s="73">
        <v>169</v>
      </c>
      <c r="C172" s="73" t="s">
        <v>720</v>
      </c>
      <c r="D172" s="73" t="s">
        <v>919</v>
      </c>
      <c r="E172" s="73" t="s">
        <v>341</v>
      </c>
      <c r="F172" s="73"/>
      <c r="I172" s="73">
        <v>169</v>
      </c>
      <c r="J172" s="73">
        <v>169</v>
      </c>
      <c r="K172" s="73" t="s">
        <v>472</v>
      </c>
      <c r="L172" s="73" t="s">
        <v>376</v>
      </c>
      <c r="M172" s="73" t="s">
        <v>355</v>
      </c>
      <c r="N172" s="73"/>
    </row>
    <row r="173" spans="1:14" x14ac:dyDescent="0.25">
      <c r="A173" s="73">
        <v>170</v>
      </c>
      <c r="B173" s="73">
        <v>170</v>
      </c>
      <c r="C173" s="73" t="s">
        <v>721</v>
      </c>
      <c r="D173" s="73" t="s">
        <v>920</v>
      </c>
      <c r="E173" s="73" t="s">
        <v>297</v>
      </c>
      <c r="F173" s="73"/>
      <c r="I173" s="73">
        <v>170</v>
      </c>
      <c r="J173" s="73">
        <v>170</v>
      </c>
      <c r="K173" s="73" t="s">
        <v>396</v>
      </c>
      <c r="L173" s="73" t="s">
        <v>371</v>
      </c>
      <c r="M173" s="73" t="s">
        <v>272</v>
      </c>
      <c r="N173" s="73"/>
    </row>
    <row r="174" spans="1:14" x14ac:dyDescent="0.25">
      <c r="A174" s="73">
        <v>171</v>
      </c>
      <c r="B174" s="73">
        <v>171</v>
      </c>
      <c r="C174" s="73" t="s">
        <v>722</v>
      </c>
      <c r="D174" s="73" t="s">
        <v>920</v>
      </c>
      <c r="E174" s="73" t="s">
        <v>21</v>
      </c>
      <c r="F174" s="73"/>
      <c r="I174" s="73">
        <v>171</v>
      </c>
      <c r="J174" s="73">
        <v>171</v>
      </c>
      <c r="K174" s="73" t="s">
        <v>444</v>
      </c>
      <c r="L174" s="73" t="s">
        <v>374</v>
      </c>
      <c r="M174" s="73" t="s">
        <v>348</v>
      </c>
      <c r="N174" s="73"/>
    </row>
    <row r="175" spans="1:14" x14ac:dyDescent="0.25">
      <c r="A175" s="73">
        <v>172</v>
      </c>
      <c r="B175" s="73">
        <v>172</v>
      </c>
      <c r="C175" s="73" t="s">
        <v>723</v>
      </c>
      <c r="D175" s="73" t="s">
        <v>920</v>
      </c>
      <c r="E175" s="73" t="s">
        <v>297</v>
      </c>
      <c r="F175" s="73"/>
      <c r="I175" s="73">
        <v>172</v>
      </c>
      <c r="J175" s="73">
        <v>172</v>
      </c>
      <c r="K175" s="73" t="s">
        <v>538</v>
      </c>
      <c r="L175" s="73" t="s">
        <v>374</v>
      </c>
      <c r="M175" s="73" t="s">
        <v>274</v>
      </c>
      <c r="N175" s="73"/>
    </row>
    <row r="176" spans="1:14" x14ac:dyDescent="0.25">
      <c r="A176" s="73">
        <v>173</v>
      </c>
      <c r="B176" s="73">
        <v>173</v>
      </c>
      <c r="C176" s="73" t="s">
        <v>724</v>
      </c>
      <c r="D176" s="73" t="s">
        <v>920</v>
      </c>
      <c r="E176" s="73" t="s">
        <v>297</v>
      </c>
      <c r="F176" s="73"/>
      <c r="I176" s="73">
        <v>173</v>
      </c>
      <c r="J176" s="73">
        <v>173</v>
      </c>
      <c r="K176" s="73" t="s">
        <v>544</v>
      </c>
      <c r="L176" s="73" t="s">
        <v>374</v>
      </c>
      <c r="M176" s="73" t="s">
        <v>369</v>
      </c>
      <c r="N176" s="73"/>
    </row>
    <row r="177" spans="1:14" x14ac:dyDescent="0.25">
      <c r="A177" s="73">
        <v>174</v>
      </c>
      <c r="B177" s="73">
        <v>174</v>
      </c>
      <c r="C177" s="73" t="s">
        <v>725</v>
      </c>
      <c r="D177" s="73" t="s">
        <v>920</v>
      </c>
      <c r="E177" s="73" t="s">
        <v>297</v>
      </c>
      <c r="F177" s="73"/>
      <c r="I177" s="73">
        <v>174</v>
      </c>
      <c r="J177" s="73">
        <v>174</v>
      </c>
      <c r="K177" s="73" t="s">
        <v>1057</v>
      </c>
      <c r="L177" s="73" t="s">
        <v>1058</v>
      </c>
      <c r="M177" s="73" t="s">
        <v>1059</v>
      </c>
      <c r="N177" s="73"/>
    </row>
    <row r="178" spans="1:14" x14ac:dyDescent="0.25">
      <c r="A178" s="73">
        <v>175</v>
      </c>
      <c r="B178" s="73">
        <v>175</v>
      </c>
      <c r="C178" s="73" t="s">
        <v>726</v>
      </c>
      <c r="D178" s="73" t="s">
        <v>920</v>
      </c>
      <c r="E178" s="73" t="s">
        <v>21</v>
      </c>
      <c r="F178" s="73"/>
      <c r="I178" s="73">
        <v>175</v>
      </c>
      <c r="J178" s="73">
        <v>175</v>
      </c>
      <c r="K178" s="73" t="s">
        <v>1060</v>
      </c>
      <c r="L178" s="73" t="s">
        <v>1058</v>
      </c>
      <c r="M178" s="73" t="s">
        <v>368</v>
      </c>
      <c r="N178" s="73"/>
    </row>
    <row r="179" spans="1:14" x14ac:dyDescent="0.25">
      <c r="A179" s="73">
        <v>176</v>
      </c>
      <c r="B179" s="73">
        <v>176</v>
      </c>
      <c r="C179" s="73" t="s">
        <v>727</v>
      </c>
      <c r="D179" s="73" t="s">
        <v>921</v>
      </c>
      <c r="E179" s="73" t="s">
        <v>891</v>
      </c>
      <c r="F179" s="73"/>
      <c r="I179" s="73">
        <v>176</v>
      </c>
      <c r="J179" s="73">
        <v>176</v>
      </c>
      <c r="K179" s="73" t="s">
        <v>1061</v>
      </c>
      <c r="L179" s="73" t="s">
        <v>1058</v>
      </c>
      <c r="M179" s="73" t="s">
        <v>1059</v>
      </c>
      <c r="N179" s="73"/>
    </row>
    <row r="180" spans="1:14" x14ac:dyDescent="0.25">
      <c r="A180" s="73">
        <v>177</v>
      </c>
      <c r="B180" s="73">
        <v>177</v>
      </c>
      <c r="C180" s="73" t="s">
        <v>728</v>
      </c>
      <c r="D180" s="73" t="s">
        <v>921</v>
      </c>
      <c r="E180" s="73" t="s">
        <v>891</v>
      </c>
      <c r="F180" s="73"/>
      <c r="I180" s="73">
        <v>177</v>
      </c>
      <c r="J180" s="73">
        <v>177</v>
      </c>
      <c r="K180" s="73" t="s">
        <v>1062</v>
      </c>
      <c r="L180" s="73" t="s">
        <v>1058</v>
      </c>
      <c r="M180" s="73" t="s">
        <v>1059</v>
      </c>
      <c r="N180" s="73"/>
    </row>
    <row r="181" spans="1:14" x14ac:dyDescent="0.25">
      <c r="A181" s="73">
        <v>178</v>
      </c>
      <c r="B181" s="73">
        <v>178</v>
      </c>
      <c r="C181" s="73" t="s">
        <v>729</v>
      </c>
      <c r="D181" s="73" t="s">
        <v>921</v>
      </c>
      <c r="E181" s="73" t="s">
        <v>891</v>
      </c>
      <c r="F181" s="73"/>
      <c r="I181" s="73">
        <v>178</v>
      </c>
      <c r="J181" s="73">
        <v>178</v>
      </c>
      <c r="K181" s="73" t="s">
        <v>1063</v>
      </c>
      <c r="L181" s="73" t="s">
        <v>1058</v>
      </c>
      <c r="M181" s="73" t="s">
        <v>1059</v>
      </c>
      <c r="N181" s="73"/>
    </row>
    <row r="182" spans="1:14" x14ac:dyDescent="0.25">
      <c r="A182" s="73">
        <v>179</v>
      </c>
      <c r="B182" s="73">
        <v>179</v>
      </c>
      <c r="C182" s="73" t="s">
        <v>730</v>
      </c>
      <c r="D182" s="73" t="s">
        <v>921</v>
      </c>
      <c r="E182" s="73" t="s">
        <v>891</v>
      </c>
      <c r="F182" s="73"/>
      <c r="I182" s="73">
        <v>179</v>
      </c>
      <c r="J182" s="73">
        <v>179</v>
      </c>
      <c r="K182" s="73" t="s">
        <v>1064</v>
      </c>
      <c r="L182" s="73" t="s">
        <v>1058</v>
      </c>
      <c r="M182" s="73" t="s">
        <v>367</v>
      </c>
      <c r="N182" s="73"/>
    </row>
    <row r="183" spans="1:14" x14ac:dyDescent="0.25">
      <c r="A183" s="73">
        <v>180</v>
      </c>
      <c r="B183" s="73">
        <v>180</v>
      </c>
      <c r="C183" s="73" t="s">
        <v>731</v>
      </c>
      <c r="D183" s="73" t="s">
        <v>921</v>
      </c>
      <c r="E183" s="73" t="s">
        <v>891</v>
      </c>
      <c r="F183" s="73"/>
      <c r="I183" s="73">
        <v>180</v>
      </c>
      <c r="J183" s="73">
        <v>180</v>
      </c>
      <c r="K183" s="73" t="s">
        <v>1065</v>
      </c>
      <c r="L183" s="73" t="s">
        <v>1058</v>
      </c>
      <c r="M183" s="73" t="s">
        <v>343</v>
      </c>
      <c r="N183" s="73"/>
    </row>
    <row r="184" spans="1:14" x14ac:dyDescent="0.25">
      <c r="A184" s="73">
        <v>181</v>
      </c>
      <c r="B184" s="73">
        <v>181</v>
      </c>
      <c r="C184" s="73" t="s">
        <v>732</v>
      </c>
      <c r="D184" s="73" t="s">
        <v>921</v>
      </c>
      <c r="E184" s="73" t="s">
        <v>891</v>
      </c>
      <c r="F184" s="73"/>
      <c r="I184" s="73">
        <v>181</v>
      </c>
      <c r="J184" s="73">
        <v>181</v>
      </c>
      <c r="K184" s="73" t="s">
        <v>1066</v>
      </c>
      <c r="L184" s="73" t="s">
        <v>1058</v>
      </c>
      <c r="M184" s="73" t="s">
        <v>368</v>
      </c>
      <c r="N184" s="73"/>
    </row>
    <row r="185" spans="1:14" x14ac:dyDescent="0.25">
      <c r="A185" s="73">
        <v>182</v>
      </c>
      <c r="B185" s="73">
        <v>182</v>
      </c>
      <c r="C185" s="73" t="s">
        <v>733</v>
      </c>
      <c r="D185" s="73" t="s">
        <v>921</v>
      </c>
      <c r="E185" s="73" t="s">
        <v>297</v>
      </c>
      <c r="F185" s="73"/>
      <c r="I185" s="73">
        <v>182</v>
      </c>
      <c r="J185" s="73">
        <v>182</v>
      </c>
      <c r="K185" s="73" t="s">
        <v>1067</v>
      </c>
      <c r="L185" s="73" t="s">
        <v>1058</v>
      </c>
      <c r="M185" s="73" t="s">
        <v>343</v>
      </c>
      <c r="N185" s="73"/>
    </row>
    <row r="186" spans="1:14" x14ac:dyDescent="0.25">
      <c r="A186" s="73">
        <v>183</v>
      </c>
      <c r="B186" s="73">
        <v>183</v>
      </c>
      <c r="C186" s="73" t="s">
        <v>734</v>
      </c>
      <c r="D186" s="73" t="s">
        <v>921</v>
      </c>
      <c r="E186" s="73" t="s">
        <v>297</v>
      </c>
      <c r="F186" s="73"/>
      <c r="I186" s="73">
        <v>183</v>
      </c>
      <c r="J186" s="73">
        <v>183</v>
      </c>
      <c r="K186" s="73" t="s">
        <v>1068</v>
      </c>
      <c r="L186" s="73" t="s">
        <v>1058</v>
      </c>
      <c r="M186" s="73" t="s">
        <v>1059</v>
      </c>
      <c r="N186" s="73"/>
    </row>
    <row r="187" spans="1:14" x14ac:dyDescent="0.25">
      <c r="A187" s="73">
        <v>184</v>
      </c>
      <c r="B187" s="73">
        <v>184</v>
      </c>
      <c r="C187" s="73" t="s">
        <v>735</v>
      </c>
      <c r="D187" s="73" t="s">
        <v>921</v>
      </c>
      <c r="E187" s="73" t="s">
        <v>297</v>
      </c>
      <c r="F187" s="73"/>
      <c r="I187" s="73">
        <v>184</v>
      </c>
      <c r="J187" s="73">
        <v>184</v>
      </c>
      <c r="K187" s="73" t="s">
        <v>1069</v>
      </c>
      <c r="L187" s="73" t="s">
        <v>1058</v>
      </c>
      <c r="M187" s="73" t="s">
        <v>1059</v>
      </c>
      <c r="N187" s="73"/>
    </row>
    <row r="188" spans="1:14" x14ac:dyDescent="0.25">
      <c r="A188" s="73">
        <v>185</v>
      </c>
      <c r="B188" s="73">
        <v>185</v>
      </c>
      <c r="C188" s="73" t="s">
        <v>736</v>
      </c>
      <c r="D188" s="73" t="s">
        <v>921</v>
      </c>
      <c r="E188" s="73" t="s">
        <v>297</v>
      </c>
      <c r="F188" s="73"/>
      <c r="I188" s="73">
        <v>185</v>
      </c>
      <c r="J188" s="73">
        <v>185</v>
      </c>
      <c r="K188" s="73" t="s">
        <v>1070</v>
      </c>
      <c r="L188" s="73" t="s">
        <v>1058</v>
      </c>
      <c r="M188" s="73" t="s">
        <v>352</v>
      </c>
      <c r="N188" s="73"/>
    </row>
    <row r="189" spans="1:14" x14ac:dyDescent="0.25">
      <c r="A189" s="73">
        <v>186</v>
      </c>
      <c r="B189" s="73">
        <v>186</v>
      </c>
      <c r="C189" s="73" t="s">
        <v>737</v>
      </c>
      <c r="D189" s="73" t="s">
        <v>921</v>
      </c>
      <c r="E189" s="73" t="s">
        <v>297</v>
      </c>
      <c r="F189" s="73"/>
      <c r="I189" s="73">
        <v>186</v>
      </c>
      <c r="J189" s="73">
        <v>186</v>
      </c>
      <c r="K189" s="73" t="s">
        <v>1071</v>
      </c>
      <c r="L189" s="73" t="s">
        <v>1058</v>
      </c>
      <c r="M189" s="73" t="s">
        <v>343</v>
      </c>
      <c r="N189" s="73"/>
    </row>
    <row r="190" spans="1:14" x14ac:dyDescent="0.25">
      <c r="A190" s="73">
        <v>187</v>
      </c>
      <c r="B190" s="73">
        <v>187</v>
      </c>
      <c r="C190" s="73" t="s">
        <v>738</v>
      </c>
      <c r="D190" s="73" t="s">
        <v>921</v>
      </c>
      <c r="E190" s="73" t="s">
        <v>297</v>
      </c>
      <c r="F190" s="73"/>
      <c r="I190" s="73">
        <v>187</v>
      </c>
      <c r="J190" s="73">
        <v>187</v>
      </c>
      <c r="K190" s="73" t="s">
        <v>1072</v>
      </c>
      <c r="L190" s="73" t="s">
        <v>1058</v>
      </c>
      <c r="M190" s="73" t="s">
        <v>351</v>
      </c>
      <c r="N190" s="73"/>
    </row>
    <row r="191" spans="1:14" x14ac:dyDescent="0.25">
      <c r="A191" s="73">
        <v>188</v>
      </c>
      <c r="B191" s="73">
        <v>188</v>
      </c>
      <c r="C191" s="73" t="s">
        <v>511</v>
      </c>
      <c r="D191" s="73" t="s">
        <v>372</v>
      </c>
      <c r="E191" s="73" t="s">
        <v>299</v>
      </c>
      <c r="F191" s="73"/>
      <c r="I191" s="73">
        <v>188</v>
      </c>
      <c r="J191" s="73">
        <v>188</v>
      </c>
      <c r="K191" s="73" t="s">
        <v>1073</v>
      </c>
      <c r="L191" s="73" t="s">
        <v>1029</v>
      </c>
      <c r="M191" s="73" t="s">
        <v>351</v>
      </c>
      <c r="N191" s="73"/>
    </row>
    <row r="192" spans="1:14" x14ac:dyDescent="0.25">
      <c r="A192" s="73">
        <v>189</v>
      </c>
      <c r="B192" s="73">
        <v>189</v>
      </c>
      <c r="C192" s="73" t="s">
        <v>512</v>
      </c>
      <c r="D192" s="73" t="s">
        <v>372</v>
      </c>
      <c r="E192" s="73" t="s">
        <v>299</v>
      </c>
      <c r="F192" s="73"/>
      <c r="I192" s="73">
        <v>189</v>
      </c>
      <c r="J192" s="73">
        <v>189</v>
      </c>
      <c r="K192" s="73" t="s">
        <v>1074</v>
      </c>
      <c r="L192" s="73" t="s">
        <v>1058</v>
      </c>
      <c r="M192" s="73" t="s">
        <v>343</v>
      </c>
      <c r="N192" s="73"/>
    </row>
    <row r="193" spans="1:14" x14ac:dyDescent="0.25">
      <c r="A193" s="73">
        <v>190</v>
      </c>
      <c r="B193" s="73">
        <v>190</v>
      </c>
      <c r="C193" s="73" t="s">
        <v>513</v>
      </c>
      <c r="D193" s="73" t="s">
        <v>372</v>
      </c>
      <c r="E193" s="73" t="s">
        <v>299</v>
      </c>
      <c r="F193" s="73"/>
      <c r="I193" s="73">
        <v>190</v>
      </c>
      <c r="J193" s="73">
        <v>190</v>
      </c>
      <c r="K193" s="73" t="s">
        <v>1075</v>
      </c>
      <c r="L193" s="73" t="s">
        <v>1058</v>
      </c>
      <c r="M193" s="73" t="s">
        <v>1076</v>
      </c>
      <c r="N193" s="73"/>
    </row>
    <row r="194" spans="1:14" x14ac:dyDescent="0.25">
      <c r="A194" s="73">
        <v>191</v>
      </c>
      <c r="B194" s="73">
        <v>191</v>
      </c>
      <c r="C194" s="73" t="s">
        <v>409</v>
      </c>
      <c r="D194" s="73" t="s">
        <v>372</v>
      </c>
      <c r="E194" s="73" t="s">
        <v>343</v>
      </c>
      <c r="F194" s="73"/>
      <c r="I194" s="73">
        <v>191</v>
      </c>
      <c r="J194" s="73">
        <v>191</v>
      </c>
      <c r="K194" s="73" t="s">
        <v>1077</v>
      </c>
      <c r="L194" s="73" t="s">
        <v>1058</v>
      </c>
      <c r="M194" s="73" t="s">
        <v>1076</v>
      </c>
      <c r="N194" s="73"/>
    </row>
    <row r="195" spans="1:14" x14ac:dyDescent="0.25">
      <c r="A195" s="73">
        <v>192</v>
      </c>
      <c r="B195" s="73">
        <v>192</v>
      </c>
      <c r="C195" s="73" t="s">
        <v>514</v>
      </c>
      <c r="D195" s="73" t="s">
        <v>372</v>
      </c>
      <c r="E195" s="73" t="s">
        <v>299</v>
      </c>
      <c r="F195" s="73"/>
      <c r="I195" s="73">
        <v>192</v>
      </c>
      <c r="J195" s="73">
        <v>192</v>
      </c>
      <c r="K195" s="73" t="s">
        <v>1078</v>
      </c>
      <c r="L195" s="73" t="s">
        <v>1079</v>
      </c>
      <c r="M195" s="73" t="s">
        <v>25</v>
      </c>
      <c r="N195" s="73"/>
    </row>
    <row r="196" spans="1:14" x14ac:dyDescent="0.25">
      <c r="A196" s="73">
        <v>193</v>
      </c>
      <c r="B196" s="73">
        <v>193</v>
      </c>
      <c r="C196" s="73" t="s">
        <v>515</v>
      </c>
      <c r="D196" s="73" t="s">
        <v>372</v>
      </c>
      <c r="E196" s="73" t="s">
        <v>299</v>
      </c>
      <c r="F196" s="73"/>
      <c r="I196" s="73">
        <v>193</v>
      </c>
      <c r="J196" s="73">
        <v>193</v>
      </c>
      <c r="K196" s="73" t="s">
        <v>134</v>
      </c>
      <c r="L196" s="73" t="s">
        <v>1079</v>
      </c>
      <c r="M196" s="73" t="s">
        <v>886</v>
      </c>
      <c r="N196" s="73"/>
    </row>
    <row r="197" spans="1:14" x14ac:dyDescent="0.25">
      <c r="A197" s="73">
        <v>194</v>
      </c>
      <c r="B197" s="73">
        <v>194</v>
      </c>
      <c r="C197" s="73" t="s">
        <v>516</v>
      </c>
      <c r="D197" s="73" t="s">
        <v>372</v>
      </c>
      <c r="E197" s="73" t="s">
        <v>299</v>
      </c>
      <c r="F197" s="73"/>
      <c r="I197" s="73">
        <v>194</v>
      </c>
      <c r="J197" s="73">
        <v>194</v>
      </c>
      <c r="K197" s="73" t="s">
        <v>151</v>
      </c>
      <c r="L197" s="73" t="s">
        <v>1079</v>
      </c>
      <c r="M197" s="73" t="s">
        <v>170</v>
      </c>
      <c r="N197" s="73"/>
    </row>
    <row r="198" spans="1:14" x14ac:dyDescent="0.25">
      <c r="A198" s="73">
        <v>195</v>
      </c>
      <c r="B198" s="73">
        <v>195</v>
      </c>
      <c r="C198" s="73" t="s">
        <v>517</v>
      </c>
      <c r="D198" s="73" t="s">
        <v>372</v>
      </c>
      <c r="E198" s="73" t="s">
        <v>299</v>
      </c>
      <c r="F198" s="73"/>
      <c r="I198" s="73">
        <v>195</v>
      </c>
      <c r="J198" s="73">
        <v>195</v>
      </c>
      <c r="K198" s="73" t="s">
        <v>136</v>
      </c>
      <c r="L198" s="73" t="s">
        <v>1079</v>
      </c>
      <c r="M198" s="73" t="s">
        <v>886</v>
      </c>
      <c r="N198" s="73"/>
    </row>
    <row r="199" spans="1:14" x14ac:dyDescent="0.25">
      <c r="A199" s="73">
        <v>196</v>
      </c>
      <c r="B199" s="73">
        <v>196</v>
      </c>
      <c r="C199" s="73" t="s">
        <v>410</v>
      </c>
      <c r="D199" s="73" t="s">
        <v>372</v>
      </c>
      <c r="E199" s="73" t="s">
        <v>343</v>
      </c>
      <c r="F199" s="73"/>
      <c r="I199" s="73">
        <v>196</v>
      </c>
      <c r="J199" s="73">
        <v>196</v>
      </c>
      <c r="K199" s="73" t="s">
        <v>1080</v>
      </c>
      <c r="L199" s="73" t="s">
        <v>1079</v>
      </c>
      <c r="M199" s="73" t="s">
        <v>887</v>
      </c>
      <c r="N199" s="73"/>
    </row>
    <row r="200" spans="1:14" x14ac:dyDescent="0.25">
      <c r="A200" s="73">
        <v>197</v>
      </c>
      <c r="B200" s="73">
        <v>197</v>
      </c>
      <c r="C200" s="73" t="s">
        <v>518</v>
      </c>
      <c r="D200" s="73" t="s">
        <v>372</v>
      </c>
      <c r="E200" s="73" t="s">
        <v>299</v>
      </c>
      <c r="F200" s="73"/>
      <c r="I200" s="73">
        <v>197</v>
      </c>
      <c r="J200" s="73">
        <v>197</v>
      </c>
      <c r="K200" s="73" t="s">
        <v>138</v>
      </c>
      <c r="L200" s="73" t="s">
        <v>1079</v>
      </c>
      <c r="M200" s="73" t="s">
        <v>886</v>
      </c>
      <c r="N200" s="73"/>
    </row>
    <row r="201" spans="1:14" x14ac:dyDescent="0.25">
      <c r="A201" s="73">
        <v>198</v>
      </c>
      <c r="B201" s="73">
        <v>198</v>
      </c>
      <c r="C201" s="73" t="s">
        <v>519</v>
      </c>
      <c r="D201" s="73" t="s">
        <v>372</v>
      </c>
      <c r="E201" s="73" t="s">
        <v>299</v>
      </c>
      <c r="F201" s="73"/>
      <c r="I201" s="73">
        <v>198</v>
      </c>
      <c r="J201" s="73">
        <v>198</v>
      </c>
      <c r="K201" s="73" t="s">
        <v>1081</v>
      </c>
      <c r="L201" s="73" t="s">
        <v>1079</v>
      </c>
      <c r="M201" s="73" t="s">
        <v>1082</v>
      </c>
      <c r="N201" s="73"/>
    </row>
    <row r="202" spans="1:14" x14ac:dyDescent="0.25">
      <c r="A202" s="73">
        <v>199</v>
      </c>
      <c r="B202" s="73">
        <v>199</v>
      </c>
      <c r="C202" s="73" t="s">
        <v>520</v>
      </c>
      <c r="D202" s="73" t="s">
        <v>372</v>
      </c>
      <c r="E202" s="73" t="s">
        <v>299</v>
      </c>
      <c r="F202" s="73"/>
      <c r="I202" s="73">
        <v>199</v>
      </c>
      <c r="J202" s="73">
        <v>199</v>
      </c>
      <c r="K202" s="73" t="s">
        <v>140</v>
      </c>
      <c r="L202" s="73" t="s">
        <v>1079</v>
      </c>
      <c r="M202" s="73" t="s">
        <v>886</v>
      </c>
      <c r="N202" s="73"/>
    </row>
    <row r="203" spans="1:14" x14ac:dyDescent="0.25">
      <c r="A203" s="73">
        <v>200</v>
      </c>
      <c r="B203" s="73">
        <v>200</v>
      </c>
      <c r="C203" s="73" t="s">
        <v>425</v>
      </c>
      <c r="D203" s="73" t="s">
        <v>372</v>
      </c>
      <c r="E203" s="73" t="s">
        <v>250</v>
      </c>
      <c r="F203" s="73"/>
      <c r="I203" s="73">
        <v>200</v>
      </c>
      <c r="J203" s="73">
        <v>200</v>
      </c>
      <c r="K203" s="73" t="s">
        <v>1083</v>
      </c>
      <c r="L203" s="73" t="s">
        <v>1079</v>
      </c>
      <c r="M203" s="73" t="s">
        <v>297</v>
      </c>
      <c r="N203" s="73"/>
    </row>
    <row r="204" spans="1:14" x14ac:dyDescent="0.25">
      <c r="A204" s="73">
        <v>201</v>
      </c>
      <c r="B204" s="73">
        <v>201</v>
      </c>
      <c r="C204" s="73" t="s">
        <v>480</v>
      </c>
      <c r="D204" s="73" t="s">
        <v>372</v>
      </c>
      <c r="E204" s="73" t="s">
        <v>358</v>
      </c>
      <c r="F204" s="73"/>
      <c r="I204" s="73">
        <v>201</v>
      </c>
      <c r="J204" s="73">
        <v>201</v>
      </c>
      <c r="K204" s="73" t="s">
        <v>152</v>
      </c>
      <c r="L204" s="73" t="s">
        <v>1084</v>
      </c>
      <c r="M204" s="73" t="s">
        <v>170</v>
      </c>
      <c r="N204" s="73"/>
    </row>
    <row r="205" spans="1:14" x14ac:dyDescent="0.25">
      <c r="A205" s="73">
        <v>202</v>
      </c>
      <c r="B205" s="73">
        <v>202</v>
      </c>
      <c r="C205" s="73" t="s">
        <v>504</v>
      </c>
      <c r="D205" s="73" t="s">
        <v>372</v>
      </c>
      <c r="E205" s="73" t="s">
        <v>364</v>
      </c>
      <c r="F205" s="73"/>
      <c r="I205" s="73">
        <v>202</v>
      </c>
      <c r="J205" s="73">
        <v>202</v>
      </c>
      <c r="K205" s="73" t="s">
        <v>141</v>
      </c>
      <c r="L205" s="73" t="s">
        <v>1079</v>
      </c>
      <c r="M205" s="73" t="s">
        <v>886</v>
      </c>
      <c r="N205" s="73"/>
    </row>
    <row r="206" spans="1:14" x14ac:dyDescent="0.25">
      <c r="A206" s="73">
        <v>203</v>
      </c>
      <c r="B206" s="73">
        <v>203</v>
      </c>
      <c r="C206" s="73" t="s">
        <v>411</v>
      </c>
      <c r="D206" s="73" t="s">
        <v>372</v>
      </c>
      <c r="E206" s="73" t="s">
        <v>343</v>
      </c>
      <c r="F206" s="73"/>
      <c r="I206" s="73">
        <v>203</v>
      </c>
      <c r="J206" s="73">
        <v>203</v>
      </c>
      <c r="K206" s="73" t="s">
        <v>153</v>
      </c>
      <c r="L206" s="73" t="s">
        <v>1084</v>
      </c>
      <c r="M206" s="73" t="s">
        <v>170</v>
      </c>
      <c r="N206" s="73"/>
    </row>
    <row r="207" spans="1:14" x14ac:dyDescent="0.25">
      <c r="A207" s="73">
        <v>204</v>
      </c>
      <c r="B207" s="73">
        <v>204</v>
      </c>
      <c r="C207" s="73" t="s">
        <v>521</v>
      </c>
      <c r="D207" s="73" t="s">
        <v>372</v>
      </c>
      <c r="E207" s="73" t="s">
        <v>299</v>
      </c>
      <c r="F207" s="73"/>
      <c r="I207" s="73">
        <v>204</v>
      </c>
      <c r="J207" s="73">
        <v>204</v>
      </c>
      <c r="K207" s="73" t="s">
        <v>137</v>
      </c>
      <c r="L207" s="73" t="s">
        <v>1079</v>
      </c>
      <c r="M207" s="73" t="s">
        <v>886</v>
      </c>
      <c r="N207" s="73"/>
    </row>
    <row r="208" spans="1:14" x14ac:dyDescent="0.25">
      <c r="A208" s="73">
        <v>205</v>
      </c>
      <c r="B208" s="73">
        <v>205</v>
      </c>
      <c r="C208" s="73" t="s">
        <v>493</v>
      </c>
      <c r="D208" s="73" t="s">
        <v>372</v>
      </c>
      <c r="E208" s="73" t="s">
        <v>297</v>
      </c>
      <c r="F208" s="73"/>
      <c r="I208" s="73">
        <v>205</v>
      </c>
      <c r="J208" s="73">
        <v>205</v>
      </c>
      <c r="K208" s="73" t="s">
        <v>139</v>
      </c>
      <c r="L208" s="73" t="s">
        <v>1079</v>
      </c>
      <c r="M208" s="73" t="s">
        <v>886</v>
      </c>
      <c r="N208" s="73"/>
    </row>
    <row r="209" spans="1:14" x14ac:dyDescent="0.25">
      <c r="A209" s="73">
        <v>206</v>
      </c>
      <c r="B209" s="73">
        <v>206</v>
      </c>
      <c r="C209" s="73" t="s">
        <v>412</v>
      </c>
      <c r="D209" s="73" t="s">
        <v>372</v>
      </c>
      <c r="E209" s="73" t="s">
        <v>343</v>
      </c>
      <c r="F209" s="73"/>
      <c r="I209" s="73">
        <v>206</v>
      </c>
      <c r="J209" s="73">
        <v>206</v>
      </c>
      <c r="K209" s="73" t="s">
        <v>154</v>
      </c>
      <c r="L209" s="73" t="s">
        <v>1079</v>
      </c>
      <c r="M209" s="73" t="s">
        <v>170</v>
      </c>
      <c r="N209" s="73"/>
    </row>
    <row r="210" spans="1:14" x14ac:dyDescent="0.25">
      <c r="A210" s="73">
        <v>207</v>
      </c>
      <c r="B210" s="73">
        <v>207</v>
      </c>
      <c r="C210" s="73" t="s">
        <v>413</v>
      </c>
      <c r="D210" s="73" t="s">
        <v>372</v>
      </c>
      <c r="E210" s="73" t="s">
        <v>343</v>
      </c>
      <c r="F210" s="73"/>
      <c r="I210" s="73">
        <v>207</v>
      </c>
      <c r="J210" s="73">
        <v>207</v>
      </c>
      <c r="K210" s="73" t="s">
        <v>133</v>
      </c>
      <c r="L210" s="73" t="s">
        <v>1079</v>
      </c>
      <c r="M210" s="73" t="s">
        <v>886</v>
      </c>
      <c r="N210" s="73"/>
    </row>
    <row r="211" spans="1:14" x14ac:dyDescent="0.25">
      <c r="A211" s="73">
        <v>208</v>
      </c>
      <c r="B211" s="73">
        <v>208</v>
      </c>
      <c r="C211" s="73" t="s">
        <v>389</v>
      </c>
      <c r="D211" s="73" t="s">
        <v>372</v>
      </c>
      <c r="E211" s="73" t="s">
        <v>336</v>
      </c>
      <c r="F211" s="73"/>
      <c r="I211" s="73">
        <v>208</v>
      </c>
      <c r="J211" s="73">
        <v>208</v>
      </c>
      <c r="K211" s="73" t="s">
        <v>135</v>
      </c>
      <c r="L211" s="73" t="s">
        <v>1079</v>
      </c>
      <c r="M211" s="73" t="s">
        <v>886</v>
      </c>
      <c r="N211" s="73"/>
    </row>
    <row r="212" spans="1:14" x14ac:dyDescent="0.25">
      <c r="A212" s="73">
        <v>209</v>
      </c>
      <c r="B212" s="73">
        <v>209</v>
      </c>
      <c r="C212" s="73" t="s">
        <v>414</v>
      </c>
      <c r="D212" s="73" t="s">
        <v>372</v>
      </c>
      <c r="E212" s="73" t="s">
        <v>343</v>
      </c>
      <c r="F212" s="73"/>
      <c r="I212" s="73">
        <v>209</v>
      </c>
      <c r="J212" s="73">
        <v>209</v>
      </c>
      <c r="K212" s="73" t="s">
        <v>155</v>
      </c>
      <c r="L212" s="73" t="s">
        <v>1079</v>
      </c>
      <c r="M212" s="73" t="s">
        <v>170</v>
      </c>
      <c r="N212" s="73"/>
    </row>
    <row r="213" spans="1:14" x14ac:dyDescent="0.25">
      <c r="A213" s="73">
        <v>210</v>
      </c>
      <c r="B213" s="73">
        <v>210</v>
      </c>
      <c r="C213" s="73" t="s">
        <v>510</v>
      </c>
      <c r="D213" s="73" t="s">
        <v>372</v>
      </c>
      <c r="E213" s="73" t="s">
        <v>365</v>
      </c>
      <c r="F213" s="73"/>
      <c r="I213" s="73">
        <v>210</v>
      </c>
      <c r="J213" s="73">
        <v>210</v>
      </c>
      <c r="K213" s="73" t="s">
        <v>156</v>
      </c>
      <c r="L213" s="73" t="s">
        <v>1079</v>
      </c>
      <c r="M213" s="73" t="s">
        <v>170</v>
      </c>
      <c r="N213" s="73"/>
    </row>
    <row r="214" spans="1:14" x14ac:dyDescent="0.25">
      <c r="A214" s="73">
        <v>211</v>
      </c>
      <c r="B214" s="73">
        <v>211</v>
      </c>
      <c r="C214" s="73" t="s">
        <v>494</v>
      </c>
      <c r="D214" s="73" t="s">
        <v>372</v>
      </c>
      <c r="E214" s="73" t="s">
        <v>297</v>
      </c>
      <c r="F214" s="73"/>
      <c r="I214" s="73">
        <v>211</v>
      </c>
      <c r="J214" s="73">
        <v>211</v>
      </c>
      <c r="K214" s="73" t="s">
        <v>157</v>
      </c>
      <c r="L214" s="73" t="s">
        <v>1079</v>
      </c>
      <c r="M214" s="73" t="s">
        <v>170</v>
      </c>
      <c r="N214" s="73"/>
    </row>
    <row r="215" spans="1:14" x14ac:dyDescent="0.25">
      <c r="A215" s="73">
        <v>212</v>
      </c>
      <c r="B215" s="73">
        <v>212</v>
      </c>
      <c r="C215" s="73" t="s">
        <v>495</v>
      </c>
      <c r="D215" s="73" t="s">
        <v>372</v>
      </c>
      <c r="E215" s="73" t="s">
        <v>297</v>
      </c>
      <c r="F215" s="73"/>
      <c r="I215" s="73">
        <v>212</v>
      </c>
      <c r="J215" s="73">
        <v>212</v>
      </c>
      <c r="K215" s="73" t="s">
        <v>149</v>
      </c>
      <c r="L215" s="73" t="s">
        <v>1079</v>
      </c>
      <c r="M215" s="73" t="s">
        <v>170</v>
      </c>
      <c r="N215" s="73"/>
    </row>
    <row r="216" spans="1:14" x14ac:dyDescent="0.25">
      <c r="A216" s="73">
        <v>213</v>
      </c>
      <c r="B216" s="73">
        <v>213</v>
      </c>
      <c r="C216" s="73" t="s">
        <v>496</v>
      </c>
      <c r="D216" s="73" t="s">
        <v>378</v>
      </c>
      <c r="E216" s="73" t="s">
        <v>297</v>
      </c>
      <c r="F216" s="73"/>
      <c r="I216" s="73">
        <v>213</v>
      </c>
      <c r="J216" s="73">
        <v>213</v>
      </c>
      <c r="K216" s="73" t="s">
        <v>158</v>
      </c>
      <c r="L216" s="73" t="s">
        <v>1079</v>
      </c>
      <c r="M216" s="73" t="s">
        <v>170</v>
      </c>
      <c r="N216" s="73"/>
    </row>
    <row r="217" spans="1:14" x14ac:dyDescent="0.25">
      <c r="A217" s="73">
        <v>214</v>
      </c>
      <c r="B217" s="73">
        <v>214</v>
      </c>
      <c r="C217" s="73" t="s">
        <v>415</v>
      </c>
      <c r="D217" s="73" t="s">
        <v>372</v>
      </c>
      <c r="E217" s="73" t="s">
        <v>343</v>
      </c>
      <c r="F217" s="73"/>
      <c r="I217" s="73">
        <v>214</v>
      </c>
      <c r="J217" s="73">
        <v>214</v>
      </c>
      <c r="K217" s="73" t="s">
        <v>150</v>
      </c>
      <c r="L217" s="73" t="s">
        <v>1079</v>
      </c>
      <c r="M217" s="73" t="s">
        <v>170</v>
      </c>
      <c r="N217" s="73"/>
    </row>
    <row r="218" spans="1:14" x14ac:dyDescent="0.25">
      <c r="A218" s="73">
        <v>215</v>
      </c>
      <c r="B218" s="73">
        <v>215</v>
      </c>
      <c r="C218" s="73" t="s">
        <v>416</v>
      </c>
      <c r="D218" s="73" t="s">
        <v>378</v>
      </c>
      <c r="E218" s="73" t="s">
        <v>343</v>
      </c>
      <c r="F218" s="73"/>
      <c r="I218" s="73">
        <v>215</v>
      </c>
      <c r="J218" s="73">
        <v>215</v>
      </c>
      <c r="K218" s="73" t="s">
        <v>1085</v>
      </c>
      <c r="L218" s="73" t="s">
        <v>1079</v>
      </c>
      <c r="M218" s="73" t="s">
        <v>170</v>
      </c>
      <c r="N218" s="73"/>
    </row>
    <row r="219" spans="1:14" x14ac:dyDescent="0.25">
      <c r="A219" s="73">
        <v>216</v>
      </c>
      <c r="B219" s="73">
        <v>216</v>
      </c>
      <c r="C219" s="73" t="s">
        <v>451</v>
      </c>
      <c r="D219" s="73" t="s">
        <v>372</v>
      </c>
      <c r="E219" s="73" t="s">
        <v>352</v>
      </c>
      <c r="F219" s="73"/>
      <c r="I219" s="73">
        <v>216</v>
      </c>
      <c r="J219" s="73">
        <v>216</v>
      </c>
      <c r="K219" s="73" t="s">
        <v>1086</v>
      </c>
      <c r="L219" s="73" t="s">
        <v>1079</v>
      </c>
      <c r="M219" s="73" t="s">
        <v>170</v>
      </c>
      <c r="N219" s="73"/>
    </row>
    <row r="220" spans="1:14" x14ac:dyDescent="0.25">
      <c r="A220" s="73">
        <v>217</v>
      </c>
      <c r="B220" s="73">
        <v>217</v>
      </c>
      <c r="C220" s="73" t="s">
        <v>426</v>
      </c>
      <c r="D220" s="73" t="s">
        <v>372</v>
      </c>
      <c r="E220" s="73" t="s">
        <v>250</v>
      </c>
      <c r="F220" s="73"/>
      <c r="I220" s="73">
        <v>217</v>
      </c>
      <c r="J220" s="73">
        <v>217</v>
      </c>
      <c r="K220" s="73" t="s">
        <v>1087</v>
      </c>
      <c r="L220" s="73" t="s">
        <v>1079</v>
      </c>
      <c r="M220" s="73" t="s">
        <v>170</v>
      </c>
      <c r="N220" s="73"/>
    </row>
    <row r="221" spans="1:14" x14ac:dyDescent="0.25">
      <c r="A221" s="73">
        <v>218</v>
      </c>
      <c r="B221" s="73">
        <v>218</v>
      </c>
      <c r="C221" s="73" t="s">
        <v>497</v>
      </c>
      <c r="D221" s="73" t="s">
        <v>383</v>
      </c>
      <c r="E221" s="73" t="s">
        <v>297</v>
      </c>
      <c r="F221" s="73"/>
      <c r="I221" s="73">
        <v>218</v>
      </c>
      <c r="J221" s="73">
        <v>218</v>
      </c>
      <c r="K221" s="73" t="s">
        <v>1088</v>
      </c>
      <c r="L221" s="73" t="s">
        <v>1029</v>
      </c>
      <c r="M221" s="73" t="s">
        <v>877</v>
      </c>
      <c r="N221" s="73"/>
    </row>
    <row r="222" spans="1:14" x14ac:dyDescent="0.25">
      <c r="A222" s="73">
        <v>219</v>
      </c>
      <c r="B222" s="73">
        <v>219</v>
      </c>
      <c r="C222" s="73" t="s">
        <v>498</v>
      </c>
      <c r="D222" s="73" t="s">
        <v>372</v>
      </c>
      <c r="E222" s="73" t="s">
        <v>297</v>
      </c>
      <c r="F222" s="73"/>
      <c r="I222" s="73">
        <v>219</v>
      </c>
      <c r="J222" s="73">
        <v>219</v>
      </c>
      <c r="K222" s="73" t="s">
        <v>1089</v>
      </c>
      <c r="L222" s="73" t="s">
        <v>1029</v>
      </c>
      <c r="M222" s="73" t="s">
        <v>53</v>
      </c>
      <c r="N222" s="73"/>
    </row>
    <row r="223" spans="1:14" x14ac:dyDescent="0.25">
      <c r="A223" s="73">
        <v>220</v>
      </c>
      <c r="B223" s="73">
        <v>220</v>
      </c>
      <c r="C223" s="73" t="s">
        <v>390</v>
      </c>
      <c r="D223" s="73" t="s">
        <v>372</v>
      </c>
      <c r="E223" s="73" t="s">
        <v>336</v>
      </c>
      <c r="F223" s="73"/>
      <c r="I223" s="73">
        <v>220</v>
      </c>
      <c r="J223" s="73">
        <v>220</v>
      </c>
      <c r="K223" s="73" t="s">
        <v>1090</v>
      </c>
      <c r="L223" s="73" t="s">
        <v>1029</v>
      </c>
      <c r="M223" s="73" t="s">
        <v>877</v>
      </c>
      <c r="N223" s="73"/>
    </row>
    <row r="224" spans="1:14" x14ac:dyDescent="0.25">
      <c r="A224" s="73">
        <v>221</v>
      </c>
      <c r="B224" s="73">
        <v>221</v>
      </c>
      <c r="C224" s="73" t="s">
        <v>739</v>
      </c>
      <c r="D224" s="73" t="s">
        <v>922</v>
      </c>
      <c r="E224" s="73" t="s">
        <v>250</v>
      </c>
      <c r="F224" s="73"/>
      <c r="I224" s="73">
        <v>221</v>
      </c>
      <c r="J224" s="73">
        <v>221</v>
      </c>
      <c r="K224" s="73" t="s">
        <v>1091</v>
      </c>
      <c r="L224" s="73" t="s">
        <v>1029</v>
      </c>
      <c r="M224" s="73" t="s">
        <v>53</v>
      </c>
      <c r="N224" s="73"/>
    </row>
    <row r="225" spans="1:14" x14ac:dyDescent="0.25">
      <c r="A225" s="73">
        <v>222</v>
      </c>
      <c r="B225" s="73">
        <v>222</v>
      </c>
      <c r="C225" s="73" t="s">
        <v>740</v>
      </c>
      <c r="D225" s="73" t="s">
        <v>922</v>
      </c>
      <c r="E225" s="73" t="s">
        <v>250</v>
      </c>
      <c r="F225" s="73"/>
      <c r="I225" s="73">
        <v>222</v>
      </c>
      <c r="J225" s="73">
        <v>222</v>
      </c>
      <c r="K225" s="73" t="s">
        <v>1092</v>
      </c>
      <c r="L225" s="73" t="s">
        <v>1029</v>
      </c>
      <c r="M225" s="73" t="s">
        <v>53</v>
      </c>
      <c r="N225" s="73"/>
    </row>
    <row r="226" spans="1:14" x14ac:dyDescent="0.25">
      <c r="A226" s="73">
        <v>223</v>
      </c>
      <c r="B226" s="73">
        <v>223</v>
      </c>
      <c r="C226" s="73" t="s">
        <v>741</v>
      </c>
      <c r="D226" s="73" t="s">
        <v>922</v>
      </c>
      <c r="E226" s="73" t="s">
        <v>250</v>
      </c>
      <c r="F226" s="73"/>
      <c r="I226" s="73">
        <v>223</v>
      </c>
      <c r="J226" s="73">
        <v>223</v>
      </c>
      <c r="K226" s="73" t="s">
        <v>1093</v>
      </c>
      <c r="L226" s="73" t="s">
        <v>1029</v>
      </c>
      <c r="M226" s="73" t="s">
        <v>53</v>
      </c>
      <c r="N226" s="73"/>
    </row>
    <row r="227" spans="1:14" x14ac:dyDescent="0.25">
      <c r="A227" s="73">
        <v>224</v>
      </c>
      <c r="B227" s="73">
        <v>224</v>
      </c>
      <c r="C227" s="73" t="s">
        <v>742</v>
      </c>
      <c r="D227" s="73" t="s">
        <v>922</v>
      </c>
      <c r="E227" s="73" t="s">
        <v>351</v>
      </c>
      <c r="F227" s="73"/>
      <c r="I227" s="73">
        <v>224</v>
      </c>
      <c r="J227" s="73">
        <v>224</v>
      </c>
      <c r="K227" s="73" t="s">
        <v>1094</v>
      </c>
      <c r="L227" s="73" t="s">
        <v>1029</v>
      </c>
      <c r="M227" s="73" t="s">
        <v>53</v>
      </c>
      <c r="N227" s="73"/>
    </row>
    <row r="228" spans="1:14" x14ac:dyDescent="0.25">
      <c r="A228" s="73">
        <v>225</v>
      </c>
      <c r="B228" s="73">
        <v>225</v>
      </c>
      <c r="C228" s="73" t="s">
        <v>743</v>
      </c>
      <c r="D228" s="73" t="s">
        <v>923</v>
      </c>
      <c r="E228" s="73" t="s">
        <v>259</v>
      </c>
      <c r="F228" s="73"/>
      <c r="I228" s="73">
        <v>225</v>
      </c>
      <c r="J228" s="73">
        <v>225</v>
      </c>
      <c r="K228" s="73" t="s">
        <v>1095</v>
      </c>
      <c r="L228" s="73" t="s">
        <v>1029</v>
      </c>
      <c r="M228" s="73" t="s">
        <v>53</v>
      </c>
      <c r="N228" s="73"/>
    </row>
    <row r="229" spans="1:14" x14ac:dyDescent="0.25">
      <c r="A229" s="73">
        <v>226</v>
      </c>
      <c r="B229" s="73">
        <v>226</v>
      </c>
      <c r="C229" s="73" t="s">
        <v>744</v>
      </c>
      <c r="D229" s="73" t="s">
        <v>923</v>
      </c>
      <c r="E229" s="73" t="s">
        <v>343</v>
      </c>
      <c r="F229" s="73"/>
      <c r="I229" s="73">
        <v>226</v>
      </c>
      <c r="J229" s="73">
        <v>226</v>
      </c>
      <c r="K229" s="73" t="s">
        <v>1096</v>
      </c>
      <c r="L229" s="73" t="s">
        <v>1029</v>
      </c>
      <c r="M229" s="73" t="s">
        <v>53</v>
      </c>
      <c r="N229" s="73"/>
    </row>
    <row r="230" spans="1:14" x14ac:dyDescent="0.25">
      <c r="A230" s="73">
        <v>227</v>
      </c>
      <c r="B230" s="73">
        <v>227</v>
      </c>
      <c r="C230" s="73" t="s">
        <v>745</v>
      </c>
      <c r="D230" s="73" t="s">
        <v>924</v>
      </c>
      <c r="E230" s="73" t="s">
        <v>95</v>
      </c>
      <c r="F230" s="73"/>
      <c r="I230" s="73">
        <v>227</v>
      </c>
      <c r="J230" s="73">
        <v>227</v>
      </c>
      <c r="K230" s="73" t="s">
        <v>1097</v>
      </c>
      <c r="L230" s="73" t="s">
        <v>1029</v>
      </c>
      <c r="M230" s="73" t="s">
        <v>53</v>
      </c>
      <c r="N230" s="73"/>
    </row>
    <row r="231" spans="1:14" x14ac:dyDescent="0.25">
      <c r="A231" s="73">
        <v>228</v>
      </c>
      <c r="B231" s="73">
        <v>228</v>
      </c>
      <c r="C231" s="73" t="s">
        <v>179</v>
      </c>
      <c r="D231" s="73" t="s">
        <v>924</v>
      </c>
      <c r="E231" s="73" t="s">
        <v>19</v>
      </c>
      <c r="F231" s="73"/>
      <c r="I231" s="73">
        <v>228</v>
      </c>
      <c r="J231" s="73">
        <v>228</v>
      </c>
      <c r="K231" s="73" t="s">
        <v>1098</v>
      </c>
      <c r="L231" s="73" t="s">
        <v>1029</v>
      </c>
      <c r="M231" s="73" t="s">
        <v>877</v>
      </c>
      <c r="N231" s="73"/>
    </row>
    <row r="232" spans="1:14" x14ac:dyDescent="0.25">
      <c r="A232" s="73">
        <v>229</v>
      </c>
      <c r="B232" s="73">
        <v>229</v>
      </c>
      <c r="C232" s="73" t="s">
        <v>746</v>
      </c>
      <c r="D232" s="73"/>
      <c r="E232" s="73"/>
      <c r="F232" s="73"/>
      <c r="I232" s="73">
        <v>229</v>
      </c>
      <c r="J232" s="73">
        <v>229</v>
      </c>
      <c r="K232" s="73" t="s">
        <v>1099</v>
      </c>
      <c r="L232" s="73" t="s">
        <v>1029</v>
      </c>
      <c r="M232" s="73" t="s">
        <v>53</v>
      </c>
      <c r="N232" s="73"/>
    </row>
    <row r="233" spans="1:14" x14ac:dyDescent="0.25">
      <c r="A233" s="73">
        <v>230</v>
      </c>
      <c r="B233" s="73">
        <v>230</v>
      </c>
      <c r="C233" s="73" t="s">
        <v>747</v>
      </c>
      <c r="D233" s="73" t="s">
        <v>924</v>
      </c>
      <c r="E233" s="73" t="s">
        <v>95</v>
      </c>
      <c r="F233" s="73"/>
      <c r="I233" s="73">
        <v>230</v>
      </c>
      <c r="J233" s="73">
        <v>230</v>
      </c>
      <c r="K233" s="73" t="s">
        <v>190</v>
      </c>
      <c r="L233" s="73" t="s">
        <v>1100</v>
      </c>
      <c r="M233" s="73" t="s">
        <v>19</v>
      </c>
      <c r="N233" s="73"/>
    </row>
    <row r="234" spans="1:14" x14ac:dyDescent="0.25">
      <c r="A234" s="73">
        <v>231</v>
      </c>
      <c r="B234" s="73">
        <v>231</v>
      </c>
      <c r="C234" s="73" t="s">
        <v>748</v>
      </c>
      <c r="D234" s="73" t="s">
        <v>924</v>
      </c>
      <c r="E234" s="73" t="s">
        <v>95</v>
      </c>
      <c r="F234" s="73"/>
      <c r="I234" s="73">
        <v>231</v>
      </c>
      <c r="J234" s="73">
        <v>231</v>
      </c>
      <c r="K234" s="73" t="s">
        <v>1101</v>
      </c>
      <c r="L234" s="73" t="s">
        <v>1100</v>
      </c>
      <c r="M234" s="73" t="s">
        <v>96</v>
      </c>
      <c r="N234" s="73"/>
    </row>
    <row r="235" spans="1:14" x14ac:dyDescent="0.25">
      <c r="A235" s="73">
        <v>232</v>
      </c>
      <c r="B235" s="73">
        <v>232</v>
      </c>
      <c r="C235" s="73" t="s">
        <v>749</v>
      </c>
      <c r="D235" s="73" t="s">
        <v>924</v>
      </c>
      <c r="E235" s="73" t="s">
        <v>95</v>
      </c>
      <c r="F235" s="73"/>
      <c r="I235" s="73">
        <v>232</v>
      </c>
      <c r="J235" s="73">
        <v>232</v>
      </c>
      <c r="K235" s="73" t="s">
        <v>1102</v>
      </c>
      <c r="L235" s="73" t="s">
        <v>1100</v>
      </c>
      <c r="M235" s="73" t="s">
        <v>96</v>
      </c>
      <c r="N235" s="73"/>
    </row>
    <row r="236" spans="1:14" x14ac:dyDescent="0.25">
      <c r="A236" s="73">
        <v>233</v>
      </c>
      <c r="B236" s="73">
        <v>233</v>
      </c>
      <c r="C236" s="73" t="s">
        <v>180</v>
      </c>
      <c r="D236" s="73" t="s">
        <v>924</v>
      </c>
      <c r="E236" s="73" t="s">
        <v>19</v>
      </c>
      <c r="F236" s="73"/>
      <c r="I236" s="73">
        <v>233</v>
      </c>
      <c r="J236" s="73">
        <v>233</v>
      </c>
      <c r="K236" s="73" t="s">
        <v>1103</v>
      </c>
      <c r="L236" s="73" t="s">
        <v>1100</v>
      </c>
      <c r="M236" s="73" t="s">
        <v>53</v>
      </c>
      <c r="N236" s="73"/>
    </row>
    <row r="237" spans="1:14" x14ac:dyDescent="0.25">
      <c r="A237" s="73">
        <v>234</v>
      </c>
      <c r="B237" s="73">
        <v>234</v>
      </c>
      <c r="C237" s="73" t="s">
        <v>181</v>
      </c>
      <c r="D237" s="73" t="s">
        <v>924</v>
      </c>
      <c r="E237" s="73" t="s">
        <v>19</v>
      </c>
      <c r="F237" s="73"/>
      <c r="I237" s="73">
        <v>234</v>
      </c>
      <c r="J237" s="73">
        <v>234</v>
      </c>
      <c r="K237" s="73" t="s">
        <v>1104</v>
      </c>
      <c r="L237" s="73" t="s">
        <v>1100</v>
      </c>
      <c r="M237" s="73" t="s">
        <v>53</v>
      </c>
      <c r="N237" s="73"/>
    </row>
    <row r="238" spans="1:14" x14ac:dyDescent="0.25">
      <c r="A238" s="73">
        <v>235</v>
      </c>
      <c r="B238" s="73">
        <v>235</v>
      </c>
      <c r="C238" s="73" t="s">
        <v>182</v>
      </c>
      <c r="D238" s="73" t="s">
        <v>924</v>
      </c>
      <c r="E238" s="73" t="s">
        <v>19</v>
      </c>
      <c r="F238" s="73"/>
      <c r="I238" s="73">
        <v>235</v>
      </c>
      <c r="J238" s="73">
        <v>235</v>
      </c>
      <c r="K238" s="73" t="s">
        <v>191</v>
      </c>
      <c r="L238" s="73" t="s">
        <v>1100</v>
      </c>
      <c r="M238" s="73" t="s">
        <v>19</v>
      </c>
      <c r="N238" s="73"/>
    </row>
    <row r="239" spans="1:14" x14ac:dyDescent="0.25">
      <c r="A239" s="73">
        <v>236</v>
      </c>
      <c r="B239" s="73">
        <v>236</v>
      </c>
      <c r="C239" s="73" t="s">
        <v>750</v>
      </c>
      <c r="D239" s="73" t="s">
        <v>924</v>
      </c>
      <c r="E239" s="73" t="s">
        <v>95</v>
      </c>
      <c r="F239" s="73"/>
      <c r="I239" s="73">
        <v>236</v>
      </c>
      <c r="J239" s="73">
        <v>236</v>
      </c>
      <c r="K239" s="73" t="s">
        <v>1105</v>
      </c>
      <c r="L239" s="73" t="s">
        <v>1100</v>
      </c>
      <c r="M239" s="73" t="s">
        <v>96</v>
      </c>
      <c r="N239" s="73"/>
    </row>
    <row r="240" spans="1:14" x14ac:dyDescent="0.25">
      <c r="A240" s="73">
        <v>237</v>
      </c>
      <c r="B240" s="73">
        <v>237</v>
      </c>
      <c r="C240" s="73" t="s">
        <v>183</v>
      </c>
      <c r="D240" s="73" t="s">
        <v>924</v>
      </c>
      <c r="E240" s="73" t="s">
        <v>19</v>
      </c>
      <c r="F240" s="73"/>
      <c r="I240" s="73">
        <v>237</v>
      </c>
      <c r="J240" s="73">
        <v>237</v>
      </c>
      <c r="K240" s="73" t="s">
        <v>1106</v>
      </c>
      <c r="L240" s="73" t="s">
        <v>1100</v>
      </c>
      <c r="M240" s="73" t="s">
        <v>96</v>
      </c>
      <c r="N240" s="73"/>
    </row>
    <row r="241" spans="1:14" x14ac:dyDescent="0.25">
      <c r="A241" s="73">
        <v>238</v>
      </c>
      <c r="B241" s="73">
        <v>238</v>
      </c>
      <c r="C241" s="73" t="s">
        <v>751</v>
      </c>
      <c r="D241" s="73" t="s">
        <v>924</v>
      </c>
      <c r="E241" s="73" t="s">
        <v>95</v>
      </c>
      <c r="F241" s="73"/>
      <c r="I241" s="73">
        <v>238</v>
      </c>
      <c r="J241" s="73">
        <v>238</v>
      </c>
      <c r="K241" s="73" t="s">
        <v>1107</v>
      </c>
      <c r="L241" s="73" t="s">
        <v>1100</v>
      </c>
      <c r="M241" s="73" t="s">
        <v>96</v>
      </c>
      <c r="N241" s="73"/>
    </row>
    <row r="242" spans="1:14" x14ac:dyDescent="0.25">
      <c r="A242" s="73">
        <v>239</v>
      </c>
      <c r="B242" s="73">
        <v>239</v>
      </c>
      <c r="C242" s="73" t="s">
        <v>752</v>
      </c>
      <c r="D242" s="73" t="s">
        <v>924</v>
      </c>
      <c r="E242" s="73" t="s">
        <v>95</v>
      </c>
      <c r="F242" s="73"/>
      <c r="I242" s="73">
        <v>239</v>
      </c>
      <c r="J242" s="73">
        <v>239</v>
      </c>
      <c r="K242" s="73" t="s">
        <v>1108</v>
      </c>
      <c r="L242" s="73" t="s">
        <v>1100</v>
      </c>
      <c r="M242" s="73" t="s">
        <v>96</v>
      </c>
      <c r="N242" s="73"/>
    </row>
    <row r="243" spans="1:14" x14ac:dyDescent="0.25">
      <c r="A243" s="73">
        <v>240</v>
      </c>
      <c r="B243" s="73">
        <v>240</v>
      </c>
      <c r="C243" s="73" t="s">
        <v>753</v>
      </c>
      <c r="D243" s="73" t="s">
        <v>924</v>
      </c>
      <c r="E243" s="73" t="s">
        <v>95</v>
      </c>
      <c r="F243" s="73"/>
      <c r="I243" s="73">
        <v>240</v>
      </c>
      <c r="J243" s="73">
        <v>240</v>
      </c>
      <c r="K243" s="73" t="s">
        <v>1109</v>
      </c>
      <c r="L243" s="73" t="s">
        <v>1100</v>
      </c>
      <c r="M243" s="73" t="s">
        <v>96</v>
      </c>
      <c r="N243" s="73"/>
    </row>
    <row r="244" spans="1:14" x14ac:dyDescent="0.25">
      <c r="A244" s="73">
        <v>241</v>
      </c>
      <c r="B244" s="73">
        <v>241</v>
      </c>
      <c r="C244" s="73" t="s">
        <v>754</v>
      </c>
      <c r="D244" s="73" t="s">
        <v>924</v>
      </c>
      <c r="E244" s="73" t="s">
        <v>95</v>
      </c>
      <c r="F244" s="73"/>
      <c r="I244" s="73">
        <v>241</v>
      </c>
      <c r="J244" s="73">
        <v>241</v>
      </c>
      <c r="K244" s="73" t="s">
        <v>1110</v>
      </c>
      <c r="L244" s="73" t="s">
        <v>1100</v>
      </c>
      <c r="M244" s="73" t="s">
        <v>96</v>
      </c>
      <c r="N244" s="73"/>
    </row>
    <row r="245" spans="1:14" x14ac:dyDescent="0.25">
      <c r="A245" s="73">
        <v>242</v>
      </c>
      <c r="B245" s="73">
        <v>242</v>
      </c>
      <c r="C245" s="73" t="s">
        <v>746</v>
      </c>
      <c r="D245" s="73"/>
      <c r="E245" s="73"/>
      <c r="F245" s="73"/>
      <c r="I245" s="73">
        <v>242</v>
      </c>
      <c r="J245" s="73">
        <v>242</v>
      </c>
      <c r="K245" s="73" t="s">
        <v>1111</v>
      </c>
      <c r="L245" s="73" t="s">
        <v>1100</v>
      </c>
      <c r="M245" s="73" t="s">
        <v>96</v>
      </c>
      <c r="N245" s="73"/>
    </row>
    <row r="246" spans="1:14" x14ac:dyDescent="0.25">
      <c r="A246" s="73">
        <v>243</v>
      </c>
      <c r="B246" s="73">
        <v>243</v>
      </c>
      <c r="C246" s="73" t="s">
        <v>184</v>
      </c>
      <c r="D246" s="73" t="s">
        <v>924</v>
      </c>
      <c r="E246" s="73" t="s">
        <v>19</v>
      </c>
      <c r="F246" s="73"/>
      <c r="I246" s="73">
        <v>243</v>
      </c>
      <c r="J246" s="73">
        <v>243</v>
      </c>
      <c r="K246" s="73" t="s">
        <v>1112</v>
      </c>
      <c r="L246" s="73" t="s">
        <v>1100</v>
      </c>
      <c r="M246" s="73" t="s">
        <v>96</v>
      </c>
      <c r="N246" s="73"/>
    </row>
    <row r="247" spans="1:14" x14ac:dyDescent="0.25">
      <c r="A247" s="73">
        <v>244</v>
      </c>
      <c r="B247" s="73">
        <v>244</v>
      </c>
      <c r="C247" s="73" t="s">
        <v>185</v>
      </c>
      <c r="D247" s="73" t="s">
        <v>924</v>
      </c>
      <c r="E247" s="73" t="s">
        <v>19</v>
      </c>
      <c r="F247" s="73"/>
      <c r="I247" s="73">
        <v>244</v>
      </c>
      <c r="J247" s="73">
        <v>244</v>
      </c>
      <c r="K247" s="73" t="s">
        <v>1113</v>
      </c>
      <c r="L247" s="73" t="s">
        <v>1100</v>
      </c>
      <c r="M247" s="73" t="s">
        <v>96</v>
      </c>
      <c r="N247" s="73"/>
    </row>
    <row r="248" spans="1:14" x14ac:dyDescent="0.25">
      <c r="A248" s="73">
        <v>245</v>
      </c>
      <c r="B248" s="73">
        <v>245</v>
      </c>
      <c r="C248" s="73" t="s">
        <v>755</v>
      </c>
      <c r="D248" s="73" t="s">
        <v>924</v>
      </c>
      <c r="E248" s="73" t="s">
        <v>95</v>
      </c>
      <c r="F248" s="73"/>
      <c r="I248" s="73">
        <v>245</v>
      </c>
      <c r="J248" s="73">
        <v>245</v>
      </c>
      <c r="K248" s="73" t="s">
        <v>1114</v>
      </c>
      <c r="L248" s="73" t="s">
        <v>1100</v>
      </c>
      <c r="M248" s="73" t="s">
        <v>96</v>
      </c>
      <c r="N248" s="73"/>
    </row>
    <row r="249" spans="1:14" x14ac:dyDescent="0.25">
      <c r="A249" s="73">
        <v>246</v>
      </c>
      <c r="B249" s="73">
        <v>246</v>
      </c>
      <c r="C249" s="73" t="s">
        <v>756</v>
      </c>
      <c r="D249" s="73" t="s">
        <v>924</v>
      </c>
      <c r="E249" s="73" t="s">
        <v>95</v>
      </c>
      <c r="F249" s="73"/>
      <c r="I249" s="73">
        <v>246</v>
      </c>
      <c r="J249" s="73">
        <v>246</v>
      </c>
      <c r="K249" s="73" t="s">
        <v>1115</v>
      </c>
      <c r="L249" s="73" t="s">
        <v>1100</v>
      </c>
      <c r="M249" s="73" t="s">
        <v>980</v>
      </c>
      <c r="N249" s="73"/>
    </row>
    <row r="250" spans="1:14" x14ac:dyDescent="0.25">
      <c r="A250" s="73">
        <v>247</v>
      </c>
      <c r="B250" s="73">
        <v>247</v>
      </c>
      <c r="C250" s="73" t="s">
        <v>757</v>
      </c>
      <c r="D250" s="73" t="s">
        <v>925</v>
      </c>
      <c r="E250" s="73" t="s">
        <v>875</v>
      </c>
      <c r="F250" s="73"/>
      <c r="I250" s="73">
        <v>247</v>
      </c>
      <c r="J250" s="73">
        <v>247</v>
      </c>
      <c r="K250" s="73" t="s">
        <v>1116</v>
      </c>
      <c r="L250" s="73" t="s">
        <v>1100</v>
      </c>
      <c r="M250" s="73" t="s">
        <v>19</v>
      </c>
      <c r="N250" s="73"/>
    </row>
    <row r="251" spans="1:14" x14ac:dyDescent="0.25">
      <c r="A251" s="73">
        <v>248</v>
      </c>
      <c r="B251" s="73">
        <v>248</v>
      </c>
      <c r="C251" s="73" t="s">
        <v>758</v>
      </c>
      <c r="D251" s="73" t="s">
        <v>925</v>
      </c>
      <c r="E251" s="73" t="s">
        <v>50</v>
      </c>
      <c r="F251" s="73"/>
      <c r="I251" s="73">
        <v>248</v>
      </c>
      <c r="J251" s="73">
        <v>248</v>
      </c>
      <c r="K251" s="73" t="s">
        <v>1117</v>
      </c>
      <c r="L251" s="73" t="s">
        <v>1118</v>
      </c>
      <c r="M251" s="73" t="s">
        <v>1119</v>
      </c>
      <c r="N251" s="73"/>
    </row>
    <row r="252" spans="1:14" x14ac:dyDescent="0.25">
      <c r="A252" s="73">
        <v>249</v>
      </c>
      <c r="B252" s="73">
        <v>249</v>
      </c>
      <c r="C252" s="73" t="s">
        <v>82</v>
      </c>
      <c r="D252" s="73" t="s">
        <v>925</v>
      </c>
      <c r="E252" s="73" t="s">
        <v>76</v>
      </c>
      <c r="F252" s="73"/>
      <c r="I252" s="73">
        <v>249</v>
      </c>
      <c r="J252" s="73">
        <v>249</v>
      </c>
      <c r="K252" s="73" t="s">
        <v>1120</v>
      </c>
      <c r="L252" s="73" t="s">
        <v>1118</v>
      </c>
      <c r="M252" s="73" t="s">
        <v>1119</v>
      </c>
      <c r="N252" s="73"/>
    </row>
    <row r="253" spans="1:14" x14ac:dyDescent="0.25">
      <c r="A253" s="73">
        <v>250</v>
      </c>
      <c r="B253" s="73">
        <v>250</v>
      </c>
      <c r="C253" s="73" t="s">
        <v>759</v>
      </c>
      <c r="D253" s="73" t="s">
        <v>925</v>
      </c>
      <c r="E253" s="73" t="s">
        <v>892</v>
      </c>
      <c r="F253" s="73"/>
      <c r="I253" s="73">
        <v>250</v>
      </c>
      <c r="J253" s="73">
        <v>250</v>
      </c>
      <c r="K253" s="73" t="s">
        <v>91</v>
      </c>
      <c r="L253" s="73" t="s">
        <v>1118</v>
      </c>
      <c r="M253" s="73" t="s">
        <v>76</v>
      </c>
      <c r="N253" s="73"/>
    </row>
    <row r="254" spans="1:14" x14ac:dyDescent="0.25">
      <c r="A254" s="73">
        <v>251</v>
      </c>
      <c r="B254" s="73">
        <v>251</v>
      </c>
      <c r="C254" s="73" t="s">
        <v>85</v>
      </c>
      <c r="D254" s="73" t="s">
        <v>925</v>
      </c>
      <c r="E254" s="73" t="s">
        <v>76</v>
      </c>
      <c r="F254" s="73"/>
      <c r="I254" s="73">
        <v>251</v>
      </c>
      <c r="J254" s="73">
        <v>251</v>
      </c>
      <c r="K254" s="73" t="s">
        <v>1121</v>
      </c>
      <c r="L254" s="73" t="s">
        <v>1118</v>
      </c>
      <c r="M254" s="73" t="s">
        <v>52</v>
      </c>
      <c r="N254" s="73"/>
    </row>
    <row r="255" spans="1:14" x14ac:dyDescent="0.25">
      <c r="A255" s="73">
        <v>252</v>
      </c>
      <c r="B255" s="73">
        <v>252</v>
      </c>
      <c r="C255" s="73" t="s">
        <v>760</v>
      </c>
      <c r="D255" s="73" t="s">
        <v>925</v>
      </c>
      <c r="E255" s="73" t="s">
        <v>892</v>
      </c>
      <c r="F255" s="73"/>
      <c r="I255" s="73">
        <v>252</v>
      </c>
      <c r="J255" s="73">
        <v>252</v>
      </c>
      <c r="K255" s="73" t="s">
        <v>1122</v>
      </c>
      <c r="L255" s="73" t="s">
        <v>1118</v>
      </c>
      <c r="M255" s="73" t="s">
        <v>218</v>
      </c>
      <c r="N255" s="73"/>
    </row>
    <row r="256" spans="1:14" x14ac:dyDescent="0.25">
      <c r="A256" s="73">
        <v>253</v>
      </c>
      <c r="B256" s="73">
        <v>253</v>
      </c>
      <c r="C256" s="73" t="s">
        <v>80</v>
      </c>
      <c r="D256" s="73" t="s">
        <v>925</v>
      </c>
      <c r="E256" s="73" t="s">
        <v>76</v>
      </c>
      <c r="F256" s="73"/>
      <c r="I256" s="73">
        <v>253</v>
      </c>
      <c r="J256" s="73">
        <v>253</v>
      </c>
      <c r="K256" s="73" t="s">
        <v>1123</v>
      </c>
      <c r="L256" s="73" t="s">
        <v>1118</v>
      </c>
      <c r="M256" s="73" t="s">
        <v>1119</v>
      </c>
      <c r="N256" s="73"/>
    </row>
    <row r="257" spans="1:14" x14ac:dyDescent="0.25">
      <c r="A257" s="73">
        <v>254</v>
      </c>
      <c r="B257" s="73">
        <v>254</v>
      </c>
      <c r="C257" s="73" t="s">
        <v>761</v>
      </c>
      <c r="D257" s="73" t="s">
        <v>926</v>
      </c>
      <c r="E257" s="73" t="s">
        <v>893</v>
      </c>
      <c r="F257" s="73"/>
      <c r="I257" s="73">
        <v>254</v>
      </c>
      <c r="J257" s="73">
        <v>254</v>
      </c>
      <c r="K257" s="73" t="s">
        <v>1124</v>
      </c>
      <c r="L257" s="73" t="s">
        <v>1118</v>
      </c>
      <c r="M257" s="73" t="s">
        <v>980</v>
      </c>
      <c r="N257" s="73"/>
    </row>
    <row r="258" spans="1:14" x14ac:dyDescent="0.25">
      <c r="A258" s="73">
        <v>255</v>
      </c>
      <c r="B258" s="73">
        <v>255</v>
      </c>
      <c r="C258" s="73" t="s">
        <v>762</v>
      </c>
      <c r="D258" s="73" t="s">
        <v>925</v>
      </c>
      <c r="E258" s="73" t="s">
        <v>893</v>
      </c>
      <c r="F258" s="73"/>
      <c r="I258" s="73">
        <v>255</v>
      </c>
      <c r="J258" s="73">
        <v>255</v>
      </c>
      <c r="K258" s="73" t="s">
        <v>1125</v>
      </c>
      <c r="L258" s="73" t="s">
        <v>1118</v>
      </c>
      <c r="M258" s="73" t="s">
        <v>1119</v>
      </c>
      <c r="N258" s="73"/>
    </row>
    <row r="259" spans="1:14" x14ac:dyDescent="0.25">
      <c r="A259" s="73">
        <v>256</v>
      </c>
      <c r="B259" s="73">
        <v>256</v>
      </c>
      <c r="C259" s="73" t="s">
        <v>763</v>
      </c>
      <c r="D259" s="73" t="s">
        <v>926</v>
      </c>
      <c r="E259" s="73" t="s">
        <v>893</v>
      </c>
      <c r="F259" s="73"/>
      <c r="I259" s="73">
        <v>256</v>
      </c>
      <c r="J259" s="73">
        <v>256</v>
      </c>
      <c r="K259" s="73" t="s">
        <v>1126</v>
      </c>
      <c r="L259" s="73" t="s">
        <v>1118</v>
      </c>
      <c r="M259" s="73" t="s">
        <v>1053</v>
      </c>
      <c r="N259" s="73"/>
    </row>
    <row r="260" spans="1:14" x14ac:dyDescent="0.25">
      <c r="A260" s="73">
        <v>257</v>
      </c>
      <c r="B260" s="73">
        <v>257</v>
      </c>
      <c r="C260" s="73" t="s">
        <v>764</v>
      </c>
      <c r="D260" s="73" t="s">
        <v>925</v>
      </c>
      <c r="E260" s="73" t="s">
        <v>892</v>
      </c>
      <c r="F260" s="73"/>
      <c r="I260" s="73">
        <v>257</v>
      </c>
      <c r="J260" s="73">
        <v>257</v>
      </c>
      <c r="K260" s="73" t="s">
        <v>1127</v>
      </c>
      <c r="L260" s="73" t="s">
        <v>1118</v>
      </c>
      <c r="M260" s="73" t="s">
        <v>1053</v>
      </c>
      <c r="N260" s="73"/>
    </row>
    <row r="261" spans="1:14" x14ac:dyDescent="0.25">
      <c r="A261" s="73">
        <v>258</v>
      </c>
      <c r="B261" s="73">
        <v>258</v>
      </c>
      <c r="C261" s="73" t="s">
        <v>765</v>
      </c>
      <c r="D261" s="73" t="s">
        <v>925</v>
      </c>
      <c r="E261" s="73" t="s">
        <v>892</v>
      </c>
      <c r="F261" s="73"/>
      <c r="I261" s="73">
        <v>258</v>
      </c>
      <c r="J261" s="73">
        <v>258</v>
      </c>
      <c r="K261" s="73" t="s">
        <v>1128</v>
      </c>
      <c r="L261" s="73" t="s">
        <v>1118</v>
      </c>
      <c r="M261" s="73" t="s">
        <v>1053</v>
      </c>
      <c r="N261" s="73"/>
    </row>
    <row r="262" spans="1:14" x14ac:dyDescent="0.25">
      <c r="A262" s="73">
        <v>259</v>
      </c>
      <c r="B262" s="73">
        <v>259</v>
      </c>
      <c r="C262" s="73" t="s">
        <v>766</v>
      </c>
      <c r="D262" s="73" t="s">
        <v>927</v>
      </c>
      <c r="E262" s="73" t="s">
        <v>877</v>
      </c>
      <c r="F262" s="73"/>
      <c r="I262" s="73">
        <v>259</v>
      </c>
      <c r="J262" s="73">
        <v>259</v>
      </c>
      <c r="K262" s="73" t="s">
        <v>58</v>
      </c>
      <c r="L262" s="73" t="s">
        <v>1118</v>
      </c>
      <c r="M262" s="73" t="s">
        <v>76</v>
      </c>
      <c r="N262" s="73"/>
    </row>
    <row r="263" spans="1:14" x14ac:dyDescent="0.25">
      <c r="A263" s="73">
        <v>260</v>
      </c>
      <c r="B263" s="73">
        <v>260</v>
      </c>
      <c r="C263" s="73" t="s">
        <v>81</v>
      </c>
      <c r="D263" s="73" t="s">
        <v>927</v>
      </c>
      <c r="E263" s="73" t="s">
        <v>76</v>
      </c>
      <c r="F263" s="73"/>
      <c r="I263" s="73">
        <v>260</v>
      </c>
      <c r="J263" s="73">
        <v>260</v>
      </c>
      <c r="K263" s="73" t="s">
        <v>90</v>
      </c>
      <c r="L263" s="73" t="s">
        <v>1118</v>
      </c>
      <c r="M263" s="73" t="s">
        <v>76</v>
      </c>
      <c r="N263" s="73"/>
    </row>
    <row r="264" spans="1:14" x14ac:dyDescent="0.25">
      <c r="A264" s="73">
        <v>261</v>
      </c>
      <c r="B264" s="73">
        <v>261</v>
      </c>
      <c r="C264" s="73" t="s">
        <v>767</v>
      </c>
      <c r="D264" s="73" t="s">
        <v>928</v>
      </c>
      <c r="E264" s="73" t="s">
        <v>881</v>
      </c>
      <c r="F264" s="73"/>
      <c r="I264" s="73">
        <v>261</v>
      </c>
      <c r="J264" s="73">
        <v>261</v>
      </c>
      <c r="K264" s="73" t="s">
        <v>56</v>
      </c>
      <c r="L264" s="73" t="s">
        <v>1118</v>
      </c>
      <c r="M264" s="73" t="s">
        <v>76</v>
      </c>
      <c r="N264" s="73"/>
    </row>
    <row r="265" spans="1:14" x14ac:dyDescent="0.25">
      <c r="A265" s="73">
        <v>262</v>
      </c>
      <c r="B265" s="73">
        <v>262</v>
      </c>
      <c r="C265" s="73" t="s">
        <v>768</v>
      </c>
      <c r="D265" s="73" t="s">
        <v>929</v>
      </c>
      <c r="E265" s="73" t="s">
        <v>219</v>
      </c>
      <c r="F265" s="73"/>
      <c r="I265" s="73">
        <v>262</v>
      </c>
      <c r="J265" s="73">
        <v>262</v>
      </c>
      <c r="K265" s="73" t="s">
        <v>89</v>
      </c>
      <c r="L265" s="73" t="s">
        <v>1118</v>
      </c>
      <c r="M265" s="73" t="s">
        <v>76</v>
      </c>
      <c r="N265" s="73"/>
    </row>
    <row r="266" spans="1:14" x14ac:dyDescent="0.25">
      <c r="A266" s="73">
        <v>263</v>
      </c>
      <c r="B266" s="73">
        <v>263</v>
      </c>
      <c r="C266" s="73" t="s">
        <v>769</v>
      </c>
      <c r="D266" s="73" t="s">
        <v>928</v>
      </c>
      <c r="E266" s="73" t="s">
        <v>36</v>
      </c>
      <c r="F266" s="73"/>
      <c r="I266" s="73">
        <v>263</v>
      </c>
      <c r="J266" s="73">
        <v>263</v>
      </c>
      <c r="K266" s="73" t="s">
        <v>1129</v>
      </c>
      <c r="L266" s="73" t="s">
        <v>1118</v>
      </c>
      <c r="M266" s="73" t="s">
        <v>96</v>
      </c>
      <c r="N266" s="73"/>
    </row>
    <row r="267" spans="1:14" x14ac:dyDescent="0.25">
      <c r="A267" s="73">
        <v>264</v>
      </c>
      <c r="B267" s="73">
        <v>264</v>
      </c>
      <c r="C267" s="73" t="s">
        <v>770</v>
      </c>
      <c r="D267" s="73" t="s">
        <v>930</v>
      </c>
      <c r="E267" s="73" t="s">
        <v>102</v>
      </c>
      <c r="F267" s="73"/>
      <c r="I267" s="73">
        <v>264</v>
      </c>
      <c r="J267" s="73">
        <v>264</v>
      </c>
      <c r="K267" s="73" t="s">
        <v>1130</v>
      </c>
      <c r="L267" s="73" t="s">
        <v>1118</v>
      </c>
      <c r="M267" s="73" t="s">
        <v>96</v>
      </c>
      <c r="N267" s="73"/>
    </row>
    <row r="268" spans="1:14" x14ac:dyDescent="0.25">
      <c r="A268" s="73">
        <v>265</v>
      </c>
      <c r="B268" s="73">
        <v>265</v>
      </c>
      <c r="C268" s="73" t="s">
        <v>771</v>
      </c>
      <c r="D268" s="73" t="s">
        <v>927</v>
      </c>
      <c r="E268" s="73" t="s">
        <v>881</v>
      </c>
      <c r="F268" s="73"/>
      <c r="I268" s="73">
        <v>265</v>
      </c>
      <c r="J268" s="73">
        <v>265</v>
      </c>
      <c r="K268" s="73" t="s">
        <v>61</v>
      </c>
      <c r="L268" s="73" t="s">
        <v>1118</v>
      </c>
      <c r="M268" s="73" t="s">
        <v>76</v>
      </c>
      <c r="N268" s="73"/>
    </row>
    <row r="269" spans="1:14" x14ac:dyDescent="0.25">
      <c r="A269" s="73">
        <v>266</v>
      </c>
      <c r="B269" s="73">
        <v>266</v>
      </c>
      <c r="C269" s="73" t="s">
        <v>772</v>
      </c>
      <c r="D269" s="73" t="s">
        <v>927</v>
      </c>
      <c r="E269" s="73" t="s">
        <v>102</v>
      </c>
      <c r="F269" s="73"/>
      <c r="I269" s="73">
        <v>266</v>
      </c>
      <c r="J269" s="73">
        <v>266</v>
      </c>
      <c r="K269" s="73" t="s">
        <v>1131</v>
      </c>
      <c r="L269" s="73" t="s">
        <v>1118</v>
      </c>
      <c r="M269" s="73" t="s">
        <v>96</v>
      </c>
      <c r="N269" s="73"/>
    </row>
    <row r="270" spans="1:14" x14ac:dyDescent="0.25">
      <c r="A270" s="73">
        <v>267</v>
      </c>
      <c r="B270" s="73">
        <v>267</v>
      </c>
      <c r="C270" s="73" t="s">
        <v>773</v>
      </c>
      <c r="D270" s="73" t="s">
        <v>928</v>
      </c>
      <c r="E270" s="73" t="s">
        <v>46</v>
      </c>
      <c r="F270" s="73"/>
      <c r="I270" s="73">
        <v>267</v>
      </c>
      <c r="J270" s="73">
        <v>267</v>
      </c>
      <c r="K270" s="73" t="s">
        <v>1132</v>
      </c>
      <c r="L270" s="73" t="s">
        <v>1118</v>
      </c>
      <c r="M270" s="73" t="s">
        <v>1053</v>
      </c>
      <c r="N270" s="73"/>
    </row>
    <row r="271" spans="1:14" x14ac:dyDescent="0.25">
      <c r="A271" s="73">
        <v>268</v>
      </c>
      <c r="B271" s="73">
        <v>268</v>
      </c>
      <c r="C271" s="73" t="s">
        <v>774</v>
      </c>
      <c r="D271" s="73" t="s">
        <v>930</v>
      </c>
      <c r="E271" s="73" t="s">
        <v>102</v>
      </c>
      <c r="F271" s="73"/>
      <c r="I271" s="73">
        <v>268</v>
      </c>
      <c r="J271" s="73">
        <v>268</v>
      </c>
      <c r="K271" s="73" t="s">
        <v>1133</v>
      </c>
      <c r="L271" s="73" t="s">
        <v>1134</v>
      </c>
      <c r="M271" s="73" t="s">
        <v>252</v>
      </c>
      <c r="N271" s="73"/>
    </row>
    <row r="272" spans="1:14" x14ac:dyDescent="0.25">
      <c r="A272" s="73">
        <v>269</v>
      </c>
      <c r="B272" s="73">
        <v>269</v>
      </c>
      <c r="C272" s="73" t="s">
        <v>775</v>
      </c>
      <c r="D272" s="73" t="s">
        <v>928</v>
      </c>
      <c r="E272" s="73" t="s">
        <v>881</v>
      </c>
      <c r="F272" s="73"/>
      <c r="I272" s="73">
        <v>269</v>
      </c>
      <c r="J272" s="73">
        <v>269</v>
      </c>
      <c r="K272" s="73" t="s">
        <v>1135</v>
      </c>
      <c r="L272" s="73" t="s">
        <v>1134</v>
      </c>
      <c r="M272" s="73" t="s">
        <v>1053</v>
      </c>
      <c r="N272" s="73"/>
    </row>
    <row r="273" spans="1:14" x14ac:dyDescent="0.25">
      <c r="A273" s="73">
        <v>270</v>
      </c>
      <c r="B273" s="73">
        <v>270</v>
      </c>
      <c r="C273" s="73" t="s">
        <v>776</v>
      </c>
      <c r="D273" s="73" t="s">
        <v>927</v>
      </c>
      <c r="E273" s="73" t="s">
        <v>881</v>
      </c>
      <c r="F273" s="73"/>
      <c r="I273" s="73">
        <v>270</v>
      </c>
      <c r="J273" s="73">
        <v>270</v>
      </c>
      <c r="K273" s="73" t="s">
        <v>1136</v>
      </c>
      <c r="L273" s="73" t="s">
        <v>1134</v>
      </c>
      <c r="M273" s="73" t="s">
        <v>1137</v>
      </c>
      <c r="N273" s="73"/>
    </row>
    <row r="274" spans="1:14" x14ac:dyDescent="0.25">
      <c r="A274" s="73">
        <v>271</v>
      </c>
      <c r="B274" s="73">
        <v>271</v>
      </c>
      <c r="C274" s="73" t="s">
        <v>777</v>
      </c>
      <c r="D274" s="73" t="s">
        <v>930</v>
      </c>
      <c r="E274" s="73" t="s">
        <v>102</v>
      </c>
      <c r="F274" s="73"/>
      <c r="I274" s="73">
        <v>271</v>
      </c>
      <c r="J274" s="73">
        <v>271</v>
      </c>
      <c r="K274" s="73" t="s">
        <v>1138</v>
      </c>
      <c r="L274" s="73" t="s">
        <v>1134</v>
      </c>
      <c r="M274" s="73" t="s">
        <v>52</v>
      </c>
      <c r="N274" s="73"/>
    </row>
    <row r="275" spans="1:14" x14ac:dyDescent="0.25">
      <c r="A275" s="73">
        <v>272</v>
      </c>
      <c r="B275" s="73">
        <v>272</v>
      </c>
      <c r="C275" s="73" t="s">
        <v>778</v>
      </c>
      <c r="D275" s="73" t="s">
        <v>928</v>
      </c>
      <c r="E275" s="73" t="s">
        <v>102</v>
      </c>
      <c r="F275" s="73"/>
      <c r="I275" s="73">
        <v>272</v>
      </c>
      <c r="J275" s="73">
        <v>272</v>
      </c>
      <c r="K275" s="73" t="s">
        <v>1139</v>
      </c>
      <c r="L275" s="73" t="s">
        <v>1134</v>
      </c>
      <c r="M275" s="73" t="s">
        <v>1137</v>
      </c>
      <c r="N275" s="73"/>
    </row>
    <row r="276" spans="1:14" x14ac:dyDescent="0.25">
      <c r="A276" s="73">
        <v>273</v>
      </c>
      <c r="B276" s="73">
        <v>273</v>
      </c>
      <c r="C276" s="73" t="s">
        <v>779</v>
      </c>
      <c r="D276" s="73" t="s">
        <v>930</v>
      </c>
      <c r="E276" s="73" t="s">
        <v>102</v>
      </c>
      <c r="F276" s="73"/>
      <c r="I276" s="73">
        <v>273</v>
      </c>
      <c r="J276" s="73">
        <v>273</v>
      </c>
      <c r="K276" s="73" t="s">
        <v>1140</v>
      </c>
      <c r="L276" s="73" t="s">
        <v>1134</v>
      </c>
      <c r="M276" s="73" t="s">
        <v>1137</v>
      </c>
      <c r="N276" s="73"/>
    </row>
    <row r="277" spans="1:14" x14ac:dyDescent="0.25">
      <c r="A277" s="73">
        <v>274</v>
      </c>
      <c r="B277" s="73">
        <v>274</v>
      </c>
      <c r="C277" s="73" t="s">
        <v>780</v>
      </c>
      <c r="D277" s="73" t="s">
        <v>931</v>
      </c>
      <c r="E277" s="73" t="s">
        <v>110</v>
      </c>
      <c r="F277" s="73"/>
      <c r="I277" s="73">
        <v>274</v>
      </c>
      <c r="J277" s="73">
        <v>274</v>
      </c>
      <c r="K277" s="73" t="s">
        <v>1141</v>
      </c>
      <c r="L277" s="73" t="s">
        <v>1134</v>
      </c>
      <c r="M277" s="73" t="s">
        <v>1137</v>
      </c>
      <c r="N277" s="73"/>
    </row>
    <row r="278" spans="1:14" x14ac:dyDescent="0.25">
      <c r="A278" s="73">
        <v>275</v>
      </c>
      <c r="B278" s="73">
        <v>275</v>
      </c>
      <c r="C278" s="73" t="s">
        <v>781</v>
      </c>
      <c r="D278" s="73" t="s">
        <v>932</v>
      </c>
      <c r="E278" s="73" t="s">
        <v>883</v>
      </c>
      <c r="F278" s="73"/>
      <c r="I278" s="73">
        <v>275</v>
      </c>
      <c r="J278" s="73">
        <v>275</v>
      </c>
      <c r="K278" s="73" t="s">
        <v>1142</v>
      </c>
      <c r="L278" s="73" t="s">
        <v>1134</v>
      </c>
      <c r="M278" s="73" t="s">
        <v>1137</v>
      </c>
      <c r="N278" s="73"/>
    </row>
    <row r="279" spans="1:14" x14ac:dyDescent="0.25">
      <c r="A279" s="73">
        <v>276</v>
      </c>
      <c r="B279" s="73">
        <v>276</v>
      </c>
      <c r="C279" s="73" t="s">
        <v>782</v>
      </c>
      <c r="D279" s="73" t="s">
        <v>931</v>
      </c>
      <c r="E279" s="73" t="s">
        <v>110</v>
      </c>
      <c r="F279" s="73"/>
      <c r="I279" s="73">
        <v>276</v>
      </c>
      <c r="J279" s="73">
        <v>276</v>
      </c>
      <c r="K279" s="73" t="s">
        <v>1143</v>
      </c>
      <c r="L279" s="73" t="s">
        <v>1144</v>
      </c>
      <c r="M279" s="73" t="s">
        <v>96</v>
      </c>
      <c r="N279" s="73"/>
    </row>
    <row r="280" spans="1:14" x14ac:dyDescent="0.25">
      <c r="A280" s="73">
        <v>277</v>
      </c>
      <c r="B280" s="73">
        <v>277</v>
      </c>
      <c r="C280" s="73" t="s">
        <v>783</v>
      </c>
      <c r="D280" s="73" t="s">
        <v>932</v>
      </c>
      <c r="E280" s="73" t="s">
        <v>882</v>
      </c>
      <c r="F280" s="73"/>
      <c r="I280" s="73">
        <v>277</v>
      </c>
      <c r="J280" s="73">
        <v>277</v>
      </c>
      <c r="K280" s="73" t="s">
        <v>1145</v>
      </c>
      <c r="L280" s="73" t="s">
        <v>1144</v>
      </c>
      <c r="M280" s="73" t="s">
        <v>895</v>
      </c>
      <c r="N280" s="73"/>
    </row>
    <row r="281" spans="1:14" x14ac:dyDescent="0.25">
      <c r="A281" s="73">
        <v>278</v>
      </c>
      <c r="B281" s="73">
        <v>278</v>
      </c>
      <c r="C281" s="73" t="s">
        <v>784</v>
      </c>
      <c r="D281" s="73" t="s">
        <v>932</v>
      </c>
      <c r="E281" s="73" t="s">
        <v>883</v>
      </c>
      <c r="F281" s="73"/>
      <c r="I281" s="73">
        <v>278</v>
      </c>
      <c r="J281" s="73">
        <v>278</v>
      </c>
      <c r="K281" s="73" t="s">
        <v>1146</v>
      </c>
      <c r="L281" s="73" t="s">
        <v>1144</v>
      </c>
      <c r="M281" s="73" t="s">
        <v>50</v>
      </c>
      <c r="N281" s="73"/>
    </row>
    <row r="282" spans="1:14" x14ac:dyDescent="0.25">
      <c r="A282" s="73">
        <v>279</v>
      </c>
      <c r="B282" s="73">
        <v>279</v>
      </c>
      <c r="C282" s="73" t="s">
        <v>785</v>
      </c>
      <c r="D282" s="73" t="s">
        <v>932</v>
      </c>
      <c r="E282" s="73" t="s">
        <v>883</v>
      </c>
      <c r="F282" s="73"/>
      <c r="I282" s="73">
        <v>279</v>
      </c>
      <c r="J282" s="73">
        <v>279</v>
      </c>
      <c r="K282" s="73" t="s">
        <v>1147</v>
      </c>
      <c r="L282" s="73" t="s">
        <v>1144</v>
      </c>
      <c r="M282" s="73" t="s">
        <v>96</v>
      </c>
      <c r="N282" s="73"/>
    </row>
    <row r="283" spans="1:14" x14ac:dyDescent="0.25">
      <c r="A283" s="73">
        <v>280</v>
      </c>
      <c r="B283" s="73">
        <v>280</v>
      </c>
      <c r="C283" s="73" t="s">
        <v>786</v>
      </c>
      <c r="D283" s="73" t="s">
        <v>932</v>
      </c>
      <c r="E283" s="73" t="s">
        <v>883</v>
      </c>
      <c r="F283" s="73"/>
      <c r="I283" s="73">
        <v>280</v>
      </c>
      <c r="J283" s="73">
        <v>280</v>
      </c>
      <c r="K283" s="73" t="s">
        <v>1148</v>
      </c>
      <c r="L283" s="73" t="s">
        <v>1144</v>
      </c>
      <c r="M283" s="73" t="s">
        <v>1053</v>
      </c>
      <c r="N283" s="73"/>
    </row>
    <row r="284" spans="1:14" x14ac:dyDescent="0.25">
      <c r="A284" s="73">
        <v>281</v>
      </c>
      <c r="B284" s="73">
        <v>281</v>
      </c>
      <c r="C284" s="73" t="s">
        <v>787</v>
      </c>
      <c r="D284" s="73" t="s">
        <v>932</v>
      </c>
      <c r="E284" s="73" t="s">
        <v>883</v>
      </c>
      <c r="F284" s="73"/>
      <c r="I284" s="73">
        <v>281</v>
      </c>
      <c r="J284" s="73">
        <v>281</v>
      </c>
      <c r="K284" s="73" t="s">
        <v>1149</v>
      </c>
      <c r="L284" s="73" t="s">
        <v>1144</v>
      </c>
      <c r="M284" s="73" t="s">
        <v>1053</v>
      </c>
      <c r="N284" s="73"/>
    </row>
    <row r="285" spans="1:14" x14ac:dyDescent="0.25">
      <c r="A285" s="73">
        <v>282</v>
      </c>
      <c r="B285" s="73">
        <v>282</v>
      </c>
      <c r="C285" s="73" t="s">
        <v>788</v>
      </c>
      <c r="D285" s="73" t="s">
        <v>932</v>
      </c>
      <c r="E285" s="73" t="s">
        <v>883</v>
      </c>
      <c r="F285" s="73"/>
      <c r="I285" s="73">
        <v>282</v>
      </c>
      <c r="J285" s="73">
        <v>282</v>
      </c>
      <c r="K285" s="73" t="s">
        <v>1150</v>
      </c>
      <c r="L285" s="73" t="s">
        <v>1144</v>
      </c>
      <c r="M285" s="73" t="s">
        <v>980</v>
      </c>
      <c r="N285" s="73"/>
    </row>
    <row r="286" spans="1:14" x14ac:dyDescent="0.25">
      <c r="A286" s="73">
        <v>283</v>
      </c>
      <c r="B286" s="73">
        <v>283</v>
      </c>
      <c r="C286" s="73" t="s">
        <v>789</v>
      </c>
      <c r="D286" s="73" t="s">
        <v>930</v>
      </c>
      <c r="E286" s="73" t="s">
        <v>102</v>
      </c>
      <c r="F286" s="73"/>
      <c r="I286" s="73">
        <v>283</v>
      </c>
      <c r="J286" s="73">
        <v>283</v>
      </c>
      <c r="K286" s="73" t="s">
        <v>1151</v>
      </c>
      <c r="L286" s="73" t="s">
        <v>1144</v>
      </c>
      <c r="M286" s="73" t="s">
        <v>50</v>
      </c>
      <c r="N286" s="73"/>
    </row>
    <row r="287" spans="1:14" x14ac:dyDescent="0.25">
      <c r="A287" s="73">
        <v>284</v>
      </c>
      <c r="B287" s="73">
        <v>284</v>
      </c>
      <c r="C287" s="73" t="s">
        <v>790</v>
      </c>
      <c r="D287" s="73" t="s">
        <v>930</v>
      </c>
      <c r="E287" s="73" t="s">
        <v>102</v>
      </c>
      <c r="F287" s="73"/>
      <c r="I287" s="73">
        <v>284</v>
      </c>
      <c r="J287" s="73">
        <v>284</v>
      </c>
      <c r="K287" s="73" t="s">
        <v>1152</v>
      </c>
      <c r="L287" s="73" t="s">
        <v>1153</v>
      </c>
      <c r="M287" s="73" t="s">
        <v>895</v>
      </c>
      <c r="N287" s="73"/>
    </row>
    <row r="288" spans="1:14" x14ac:dyDescent="0.25">
      <c r="A288" s="73">
        <v>285</v>
      </c>
      <c r="B288" s="73">
        <v>285</v>
      </c>
      <c r="C288" s="73" t="s">
        <v>791</v>
      </c>
      <c r="D288" s="73" t="s">
        <v>930</v>
      </c>
      <c r="E288" s="73" t="s">
        <v>877</v>
      </c>
      <c r="F288" s="73"/>
      <c r="I288" s="73">
        <v>285</v>
      </c>
      <c r="J288" s="73">
        <v>285</v>
      </c>
      <c r="K288" s="73" t="s">
        <v>1154</v>
      </c>
      <c r="L288" s="73" t="s">
        <v>1153</v>
      </c>
      <c r="M288" s="73" t="s">
        <v>895</v>
      </c>
      <c r="N288" s="73"/>
    </row>
    <row r="289" spans="1:14" x14ac:dyDescent="0.25">
      <c r="A289" s="73">
        <v>286</v>
      </c>
      <c r="B289" s="73">
        <v>286</v>
      </c>
      <c r="C289" s="73" t="s">
        <v>792</v>
      </c>
      <c r="D289" s="73" t="s">
        <v>930</v>
      </c>
      <c r="E289" s="73" t="s">
        <v>102</v>
      </c>
      <c r="F289" s="73"/>
      <c r="I289" s="73">
        <v>286</v>
      </c>
      <c r="J289" s="73">
        <v>286</v>
      </c>
      <c r="K289" s="73" t="s">
        <v>1155</v>
      </c>
      <c r="L289" s="73" t="s">
        <v>1153</v>
      </c>
      <c r="M289" s="73" t="s">
        <v>1053</v>
      </c>
      <c r="N289" s="73"/>
    </row>
    <row r="290" spans="1:14" x14ac:dyDescent="0.25">
      <c r="A290" s="73">
        <v>287</v>
      </c>
      <c r="B290" s="73">
        <v>287</v>
      </c>
      <c r="C290" s="73" t="s">
        <v>793</v>
      </c>
      <c r="D290" s="73" t="s">
        <v>929</v>
      </c>
      <c r="E290" s="73" t="s">
        <v>219</v>
      </c>
      <c r="F290" s="73"/>
      <c r="I290" s="73">
        <v>287</v>
      </c>
      <c r="J290" s="73">
        <v>287</v>
      </c>
      <c r="K290" s="73" t="s">
        <v>1156</v>
      </c>
      <c r="L290" s="73" t="s">
        <v>1153</v>
      </c>
      <c r="M290" s="73" t="s">
        <v>50</v>
      </c>
      <c r="N290" s="73"/>
    </row>
    <row r="291" spans="1:14" x14ac:dyDescent="0.25">
      <c r="A291" s="73">
        <v>288</v>
      </c>
      <c r="B291" s="73">
        <v>288</v>
      </c>
      <c r="C291" s="73" t="s">
        <v>794</v>
      </c>
      <c r="D291" s="73" t="s">
        <v>929</v>
      </c>
      <c r="E291" s="73" t="s">
        <v>894</v>
      </c>
      <c r="F291" s="73"/>
      <c r="I291" s="73">
        <v>288</v>
      </c>
      <c r="J291" s="73">
        <v>288</v>
      </c>
      <c r="K291" s="73" t="s">
        <v>1157</v>
      </c>
      <c r="L291" s="73" t="s">
        <v>1100</v>
      </c>
      <c r="M291" s="73" t="s">
        <v>885</v>
      </c>
      <c r="N291" s="73"/>
    </row>
    <row r="292" spans="1:14" x14ac:dyDescent="0.25">
      <c r="A292" s="73">
        <v>289</v>
      </c>
      <c r="B292" s="73">
        <v>289</v>
      </c>
      <c r="C292" s="73" t="s">
        <v>795</v>
      </c>
      <c r="D292" s="73" t="s">
        <v>930</v>
      </c>
      <c r="E292" s="73" t="s">
        <v>895</v>
      </c>
      <c r="F292" s="73"/>
      <c r="I292" s="73">
        <v>289</v>
      </c>
      <c r="J292" s="73">
        <v>289</v>
      </c>
      <c r="K292" s="73" t="s">
        <v>1158</v>
      </c>
      <c r="L292" s="73" t="s">
        <v>1100</v>
      </c>
      <c r="M292" s="73" t="s">
        <v>885</v>
      </c>
      <c r="N292" s="73"/>
    </row>
    <row r="293" spans="1:14" x14ac:dyDescent="0.25">
      <c r="A293" s="73">
        <v>290</v>
      </c>
      <c r="B293" s="73">
        <v>290</v>
      </c>
      <c r="C293" s="73" t="s">
        <v>796</v>
      </c>
      <c r="D293" s="73" t="s">
        <v>929</v>
      </c>
      <c r="E293" s="73" t="s">
        <v>230</v>
      </c>
      <c r="F293" s="73"/>
      <c r="I293" s="73">
        <v>290</v>
      </c>
      <c r="J293" s="73">
        <v>290</v>
      </c>
      <c r="K293" s="73" t="s">
        <v>1159</v>
      </c>
      <c r="L293" s="73" t="s">
        <v>1100</v>
      </c>
      <c r="M293" s="73" t="s">
        <v>885</v>
      </c>
      <c r="N293" s="73"/>
    </row>
    <row r="294" spans="1:14" x14ac:dyDescent="0.25">
      <c r="A294" s="73">
        <v>291</v>
      </c>
      <c r="B294" s="73">
        <v>291</v>
      </c>
      <c r="C294" s="73" t="s">
        <v>797</v>
      </c>
      <c r="D294" s="73" t="s">
        <v>924</v>
      </c>
      <c r="E294" s="73" t="s">
        <v>894</v>
      </c>
      <c r="F294" s="73"/>
      <c r="I294" s="73">
        <v>291</v>
      </c>
      <c r="J294" s="73">
        <v>291</v>
      </c>
      <c r="K294" s="73" t="s">
        <v>1160</v>
      </c>
      <c r="L294" s="73" t="s">
        <v>1100</v>
      </c>
      <c r="M294" s="73" t="s">
        <v>885</v>
      </c>
      <c r="N294" s="73"/>
    </row>
    <row r="295" spans="1:14" x14ac:dyDescent="0.25">
      <c r="A295" s="73">
        <v>292</v>
      </c>
      <c r="B295" s="73">
        <v>292</v>
      </c>
      <c r="C295" s="73" t="s">
        <v>746</v>
      </c>
      <c r="D295" s="73" t="s">
        <v>929</v>
      </c>
      <c r="E295" s="73" t="s">
        <v>872</v>
      </c>
      <c r="F295" s="73"/>
      <c r="I295" s="73">
        <v>292</v>
      </c>
      <c r="J295" s="73">
        <v>292</v>
      </c>
      <c r="K295" s="73" t="s">
        <v>1161</v>
      </c>
      <c r="L295" s="73" t="s">
        <v>942</v>
      </c>
      <c r="M295" s="73" t="s">
        <v>885</v>
      </c>
      <c r="N295" s="73"/>
    </row>
    <row r="296" spans="1:14" x14ac:dyDescent="0.25">
      <c r="A296" s="73">
        <v>293</v>
      </c>
      <c r="B296" s="73">
        <v>293</v>
      </c>
      <c r="C296" s="73" t="s">
        <v>798</v>
      </c>
      <c r="D296" s="73" t="s">
        <v>929</v>
      </c>
      <c r="E296" s="73" t="s">
        <v>894</v>
      </c>
      <c r="F296" s="73"/>
      <c r="I296" s="73">
        <v>293</v>
      </c>
      <c r="J296" s="73">
        <v>293</v>
      </c>
      <c r="K296" s="73" t="s">
        <v>1162</v>
      </c>
      <c r="L296" s="73" t="s">
        <v>942</v>
      </c>
      <c r="M296" s="73" t="s">
        <v>885</v>
      </c>
      <c r="N296" s="73"/>
    </row>
    <row r="297" spans="1:14" x14ac:dyDescent="0.25">
      <c r="A297" s="73">
        <v>294</v>
      </c>
      <c r="B297" s="73">
        <v>294</v>
      </c>
      <c r="C297" s="73" t="s">
        <v>799</v>
      </c>
      <c r="D297" s="73" t="s">
        <v>929</v>
      </c>
      <c r="E297" s="73" t="s">
        <v>872</v>
      </c>
      <c r="F297" s="73"/>
      <c r="I297" s="73">
        <v>294</v>
      </c>
      <c r="J297" s="73">
        <v>294</v>
      </c>
      <c r="K297" s="73" t="s">
        <v>1163</v>
      </c>
      <c r="L297" s="73" t="s">
        <v>1007</v>
      </c>
      <c r="M297" s="73" t="s">
        <v>96</v>
      </c>
      <c r="N297" s="73"/>
    </row>
    <row r="298" spans="1:14" x14ac:dyDescent="0.25">
      <c r="A298" s="73">
        <v>295</v>
      </c>
      <c r="B298" s="73">
        <v>295</v>
      </c>
      <c r="C298" s="73" t="s">
        <v>800</v>
      </c>
      <c r="D298" s="73" t="s">
        <v>933</v>
      </c>
      <c r="E298" s="73" t="s">
        <v>883</v>
      </c>
      <c r="F298" s="73"/>
      <c r="I298" s="73">
        <v>295</v>
      </c>
      <c r="J298" s="73">
        <v>295</v>
      </c>
      <c r="K298" s="73" t="s">
        <v>1164</v>
      </c>
      <c r="L298" s="73" t="s">
        <v>1165</v>
      </c>
      <c r="M298" s="73" t="s">
        <v>96</v>
      </c>
      <c r="N298" s="73"/>
    </row>
    <row r="299" spans="1:14" x14ac:dyDescent="0.25">
      <c r="A299" s="73">
        <v>296</v>
      </c>
      <c r="B299" s="73">
        <v>296</v>
      </c>
      <c r="C299" s="73" t="s">
        <v>801</v>
      </c>
      <c r="D299" s="73" t="s">
        <v>933</v>
      </c>
      <c r="E299" s="73" t="s">
        <v>883</v>
      </c>
      <c r="F299" s="73"/>
      <c r="I299" s="73">
        <v>296</v>
      </c>
      <c r="J299" s="73">
        <v>296</v>
      </c>
      <c r="K299" s="73" t="s">
        <v>1166</v>
      </c>
      <c r="L299" s="73" t="s">
        <v>1165</v>
      </c>
      <c r="M299" s="73" t="s">
        <v>96</v>
      </c>
      <c r="N299" s="73"/>
    </row>
    <row r="300" spans="1:14" x14ac:dyDescent="0.25">
      <c r="A300" s="73">
        <v>297</v>
      </c>
      <c r="B300" s="73">
        <v>297</v>
      </c>
      <c r="C300" s="73" t="s">
        <v>802</v>
      </c>
      <c r="D300" s="73" t="s">
        <v>933</v>
      </c>
      <c r="E300" s="73" t="s">
        <v>883</v>
      </c>
      <c r="F300" s="73"/>
      <c r="I300" s="73">
        <v>297</v>
      </c>
      <c r="J300" s="73">
        <v>297</v>
      </c>
      <c r="K300" s="73" t="s">
        <v>1167</v>
      </c>
      <c r="L300" s="73" t="s">
        <v>1165</v>
      </c>
      <c r="M300" s="73" t="s">
        <v>96</v>
      </c>
      <c r="N300" s="73"/>
    </row>
    <row r="301" spans="1:14" x14ac:dyDescent="0.25">
      <c r="A301" s="73">
        <v>298</v>
      </c>
      <c r="B301" s="73">
        <v>298</v>
      </c>
      <c r="C301" s="73" t="s">
        <v>803</v>
      </c>
      <c r="D301" s="73" t="s">
        <v>933</v>
      </c>
      <c r="E301" s="73" t="s">
        <v>896</v>
      </c>
      <c r="F301" s="73"/>
      <c r="I301" s="73">
        <v>298</v>
      </c>
      <c r="J301" s="73">
        <v>298</v>
      </c>
      <c r="K301" s="73" t="s">
        <v>1168</v>
      </c>
      <c r="L301" s="73" t="s">
        <v>1165</v>
      </c>
      <c r="M301" s="73" t="s">
        <v>96</v>
      </c>
      <c r="N301" s="73"/>
    </row>
    <row r="302" spans="1:14" x14ac:dyDescent="0.25">
      <c r="A302" s="73">
        <v>299</v>
      </c>
      <c r="B302" s="73">
        <v>299</v>
      </c>
      <c r="C302" s="73" t="s">
        <v>804</v>
      </c>
      <c r="D302" s="73" t="s">
        <v>933</v>
      </c>
      <c r="E302" s="73" t="s">
        <v>883</v>
      </c>
      <c r="F302" s="73"/>
      <c r="I302" s="73">
        <v>299</v>
      </c>
      <c r="J302" s="73">
        <v>299</v>
      </c>
      <c r="K302" s="73" t="s">
        <v>1169</v>
      </c>
      <c r="L302" s="73" t="s">
        <v>1165</v>
      </c>
      <c r="M302" s="73" t="s">
        <v>96</v>
      </c>
      <c r="N302" s="73"/>
    </row>
    <row r="303" spans="1:14" x14ac:dyDescent="0.25">
      <c r="A303" s="73">
        <v>300</v>
      </c>
      <c r="B303" s="73">
        <v>300</v>
      </c>
      <c r="C303" s="73" t="s">
        <v>805</v>
      </c>
      <c r="D303" s="73" t="s">
        <v>933</v>
      </c>
      <c r="E303" s="73" t="s">
        <v>883</v>
      </c>
      <c r="F303" s="73"/>
      <c r="I303" s="73">
        <v>300</v>
      </c>
      <c r="J303" s="73">
        <v>300</v>
      </c>
      <c r="K303" s="73" t="s">
        <v>1170</v>
      </c>
      <c r="L303" s="73" t="s">
        <v>1171</v>
      </c>
      <c r="M303" s="73" t="s">
        <v>96</v>
      </c>
      <c r="N303" s="73"/>
    </row>
    <row r="304" spans="1:14" x14ac:dyDescent="0.25">
      <c r="A304" s="73">
        <v>301</v>
      </c>
      <c r="B304" s="73">
        <v>301</v>
      </c>
      <c r="C304" s="73" t="s">
        <v>806</v>
      </c>
      <c r="D304" s="73" t="s">
        <v>933</v>
      </c>
      <c r="E304" s="73" t="s">
        <v>883</v>
      </c>
      <c r="F304" s="73"/>
      <c r="I304" s="73">
        <v>301</v>
      </c>
      <c r="J304" s="73">
        <v>301</v>
      </c>
      <c r="K304" s="73" t="s">
        <v>1172</v>
      </c>
      <c r="L304" s="73" t="s">
        <v>1173</v>
      </c>
      <c r="M304" s="73" t="s">
        <v>96</v>
      </c>
      <c r="N304" s="73"/>
    </row>
    <row r="305" spans="1:14" x14ac:dyDescent="0.25">
      <c r="A305" s="73">
        <v>302</v>
      </c>
      <c r="B305" s="73">
        <v>302</v>
      </c>
      <c r="C305" s="73" t="s">
        <v>807</v>
      </c>
      <c r="D305" s="73" t="s">
        <v>933</v>
      </c>
      <c r="E305" s="73" t="s">
        <v>46</v>
      </c>
      <c r="F305" s="73"/>
      <c r="I305" s="73">
        <v>302</v>
      </c>
      <c r="J305" s="73">
        <v>302</v>
      </c>
      <c r="K305" s="73" t="s">
        <v>1174</v>
      </c>
      <c r="L305" s="73" t="s">
        <v>1165</v>
      </c>
      <c r="M305" s="73" t="s">
        <v>96</v>
      </c>
      <c r="N305" s="73"/>
    </row>
    <row r="306" spans="1:14" x14ac:dyDescent="0.25">
      <c r="A306" s="73">
        <v>303</v>
      </c>
      <c r="B306" s="73">
        <v>303</v>
      </c>
      <c r="C306" s="73" t="s">
        <v>808</v>
      </c>
      <c r="D306" s="73" t="s">
        <v>924</v>
      </c>
      <c r="E306" s="73" t="s">
        <v>34</v>
      </c>
      <c r="F306" s="73"/>
      <c r="I306" s="73">
        <v>303</v>
      </c>
      <c r="J306" s="73">
        <v>303</v>
      </c>
      <c r="K306" s="73" t="s">
        <v>1175</v>
      </c>
      <c r="L306" s="73" t="s">
        <v>1165</v>
      </c>
      <c r="M306" s="73" t="s">
        <v>96</v>
      </c>
      <c r="N306" s="73"/>
    </row>
    <row r="307" spans="1:14" x14ac:dyDescent="0.25">
      <c r="A307" s="73">
        <v>304</v>
      </c>
      <c r="B307" s="73">
        <v>304</v>
      </c>
      <c r="C307" s="73" t="s">
        <v>809</v>
      </c>
      <c r="D307" s="73" t="s">
        <v>924</v>
      </c>
      <c r="E307" s="73" t="s">
        <v>34</v>
      </c>
      <c r="F307" s="73"/>
      <c r="I307" s="73">
        <v>304</v>
      </c>
      <c r="J307" s="73">
        <v>304</v>
      </c>
      <c r="K307" s="73" t="s">
        <v>60</v>
      </c>
      <c r="L307" s="73" t="s">
        <v>1007</v>
      </c>
      <c r="M307" s="73" t="s">
        <v>76</v>
      </c>
      <c r="N307" s="73"/>
    </row>
    <row r="308" spans="1:14" x14ac:dyDescent="0.25">
      <c r="A308" s="73">
        <v>305</v>
      </c>
      <c r="B308" s="73">
        <v>305</v>
      </c>
      <c r="C308" s="73" t="s">
        <v>810</v>
      </c>
      <c r="D308" s="73" t="s">
        <v>924</v>
      </c>
      <c r="E308" s="73" t="s">
        <v>46</v>
      </c>
      <c r="F308" s="73"/>
      <c r="I308" s="73">
        <v>305</v>
      </c>
      <c r="J308" s="73">
        <v>305</v>
      </c>
      <c r="K308" s="73" t="s">
        <v>1176</v>
      </c>
      <c r="L308" s="73" t="s">
        <v>1007</v>
      </c>
      <c r="M308" s="73" t="s">
        <v>96</v>
      </c>
      <c r="N308" s="73"/>
    </row>
    <row r="309" spans="1:14" x14ac:dyDescent="0.25">
      <c r="A309" s="73">
        <v>306</v>
      </c>
      <c r="B309" s="73">
        <v>306</v>
      </c>
      <c r="C309" s="73" t="s">
        <v>811</v>
      </c>
      <c r="D309" s="73" t="s">
        <v>924</v>
      </c>
      <c r="E309" s="73" t="s">
        <v>46</v>
      </c>
      <c r="F309" s="73"/>
      <c r="I309" s="73">
        <v>306</v>
      </c>
      <c r="J309" s="73">
        <v>306</v>
      </c>
      <c r="K309" s="73" t="s">
        <v>1177</v>
      </c>
      <c r="L309" s="73" t="s">
        <v>1165</v>
      </c>
      <c r="M309" s="73" t="s">
        <v>96</v>
      </c>
      <c r="N309" s="73"/>
    </row>
    <row r="310" spans="1:14" x14ac:dyDescent="0.25">
      <c r="A310" s="73">
        <v>307</v>
      </c>
      <c r="B310" s="73">
        <v>307</v>
      </c>
      <c r="C310" s="73" t="s">
        <v>812</v>
      </c>
      <c r="D310" s="73" t="s">
        <v>926</v>
      </c>
      <c r="E310" s="73" t="s">
        <v>893</v>
      </c>
      <c r="F310" s="73"/>
      <c r="I310" s="73">
        <v>307</v>
      </c>
      <c r="J310" s="73">
        <v>307</v>
      </c>
      <c r="K310" s="73" t="s">
        <v>1178</v>
      </c>
      <c r="L310" s="73" t="s">
        <v>1007</v>
      </c>
      <c r="M310" s="73" t="s">
        <v>96</v>
      </c>
      <c r="N310" s="73"/>
    </row>
    <row r="311" spans="1:14" x14ac:dyDescent="0.25">
      <c r="A311" s="73">
        <v>308</v>
      </c>
      <c r="B311" s="73">
        <v>308</v>
      </c>
      <c r="C311" s="73" t="s">
        <v>813</v>
      </c>
      <c r="D311" s="73" t="s">
        <v>926</v>
      </c>
      <c r="E311" s="73" t="s">
        <v>893</v>
      </c>
      <c r="F311" s="73"/>
      <c r="I311" s="73">
        <v>308</v>
      </c>
      <c r="J311" s="73">
        <v>308</v>
      </c>
      <c r="K311" s="73" t="s">
        <v>1179</v>
      </c>
      <c r="L311" s="73" t="s">
        <v>1165</v>
      </c>
      <c r="M311" s="73" t="s">
        <v>96</v>
      </c>
      <c r="N311" s="73"/>
    </row>
    <row r="312" spans="1:14" x14ac:dyDescent="0.25">
      <c r="A312" s="73">
        <v>309</v>
      </c>
      <c r="B312" s="73">
        <v>309</v>
      </c>
      <c r="C312" s="73" t="s">
        <v>814</v>
      </c>
      <c r="D312" s="73" t="s">
        <v>926</v>
      </c>
      <c r="E312" s="73" t="s">
        <v>893</v>
      </c>
      <c r="F312" s="73"/>
      <c r="I312" s="73">
        <v>309</v>
      </c>
      <c r="J312" s="73">
        <v>309</v>
      </c>
      <c r="K312" s="73" t="s">
        <v>1180</v>
      </c>
      <c r="L312" s="73" t="s">
        <v>1165</v>
      </c>
      <c r="M312" s="73" t="s">
        <v>102</v>
      </c>
      <c r="N312" s="73"/>
    </row>
    <row r="313" spans="1:14" x14ac:dyDescent="0.25">
      <c r="A313" s="73">
        <v>310</v>
      </c>
      <c r="B313" s="73">
        <v>310</v>
      </c>
      <c r="C313" s="73" t="s">
        <v>815</v>
      </c>
      <c r="D313" s="73" t="s">
        <v>926</v>
      </c>
      <c r="E313" s="73" t="s">
        <v>893</v>
      </c>
      <c r="F313" s="73"/>
      <c r="I313" s="73">
        <v>310</v>
      </c>
      <c r="J313" s="73">
        <v>310</v>
      </c>
      <c r="K313" s="73" t="s">
        <v>1181</v>
      </c>
      <c r="L313" s="73" t="s">
        <v>1165</v>
      </c>
      <c r="M313" s="73" t="s">
        <v>96</v>
      </c>
      <c r="N313" s="73"/>
    </row>
    <row r="314" spans="1:14" x14ac:dyDescent="0.25">
      <c r="A314" s="73">
        <v>311</v>
      </c>
      <c r="B314" s="73">
        <v>311</v>
      </c>
      <c r="C314" s="73" t="s">
        <v>816</v>
      </c>
      <c r="D314" s="73" t="s">
        <v>915</v>
      </c>
      <c r="E314" s="73" t="s">
        <v>890</v>
      </c>
      <c r="F314" s="73"/>
      <c r="I314" s="73">
        <v>311</v>
      </c>
      <c r="J314" s="73">
        <v>311</v>
      </c>
      <c r="K314" s="73" t="s">
        <v>1182</v>
      </c>
      <c r="L314" s="73" t="s">
        <v>1165</v>
      </c>
      <c r="M314" s="73" t="s">
        <v>102</v>
      </c>
      <c r="N314" s="73"/>
    </row>
    <row r="315" spans="1:14" x14ac:dyDescent="0.25">
      <c r="A315" s="73">
        <v>312</v>
      </c>
      <c r="B315" s="73">
        <v>312</v>
      </c>
      <c r="C315" s="73" t="s">
        <v>817</v>
      </c>
      <c r="D315" s="73" t="s">
        <v>915</v>
      </c>
      <c r="E315" s="73" t="s">
        <v>890</v>
      </c>
      <c r="F315" s="73"/>
      <c r="I315" s="73">
        <v>312</v>
      </c>
      <c r="J315" s="73">
        <v>312</v>
      </c>
      <c r="K315" s="73" t="s">
        <v>1183</v>
      </c>
      <c r="L315" s="73" t="s">
        <v>1007</v>
      </c>
      <c r="M315" s="73" t="s">
        <v>218</v>
      </c>
      <c r="N315" s="73"/>
    </row>
    <row r="316" spans="1:14" x14ac:dyDescent="0.25">
      <c r="A316" s="73">
        <v>313</v>
      </c>
      <c r="B316" s="73">
        <v>313</v>
      </c>
      <c r="C316" s="73" t="s">
        <v>818</v>
      </c>
      <c r="D316" s="73" t="s">
        <v>915</v>
      </c>
      <c r="E316" s="73" t="s">
        <v>890</v>
      </c>
      <c r="F316" s="73"/>
      <c r="I316" s="73">
        <v>313</v>
      </c>
      <c r="J316" s="73">
        <v>313</v>
      </c>
      <c r="K316" s="73" t="s">
        <v>1184</v>
      </c>
      <c r="L316" s="73" t="s">
        <v>1165</v>
      </c>
      <c r="M316" s="73" t="s">
        <v>877</v>
      </c>
      <c r="N316" s="73"/>
    </row>
    <row r="317" spans="1:14" x14ac:dyDescent="0.25">
      <c r="A317" s="73">
        <v>314</v>
      </c>
      <c r="B317" s="73">
        <v>314</v>
      </c>
      <c r="C317" s="73" t="s">
        <v>819</v>
      </c>
      <c r="D317" s="73" t="s">
        <v>915</v>
      </c>
      <c r="E317" s="73" t="s">
        <v>343</v>
      </c>
      <c r="F317" s="73"/>
      <c r="I317" s="73">
        <v>314</v>
      </c>
      <c r="J317" s="73">
        <v>314</v>
      </c>
      <c r="K317" s="73" t="s">
        <v>1185</v>
      </c>
      <c r="L317" s="73" t="s">
        <v>1186</v>
      </c>
      <c r="M317" s="73" t="s">
        <v>34</v>
      </c>
      <c r="N317" s="73"/>
    </row>
    <row r="318" spans="1:14" x14ac:dyDescent="0.25">
      <c r="A318" s="73">
        <v>315</v>
      </c>
      <c r="B318" s="73">
        <v>315</v>
      </c>
      <c r="C318" s="73" t="s">
        <v>820</v>
      </c>
      <c r="D318" s="73" t="s">
        <v>915</v>
      </c>
      <c r="E318" s="73" t="s">
        <v>890</v>
      </c>
      <c r="F318" s="73"/>
      <c r="I318" s="73">
        <v>315</v>
      </c>
      <c r="J318" s="73">
        <v>315</v>
      </c>
      <c r="K318" s="73" t="s">
        <v>1187</v>
      </c>
      <c r="L318" s="73" t="s">
        <v>1165</v>
      </c>
      <c r="M318" s="73" t="s">
        <v>96</v>
      </c>
      <c r="N318" s="73"/>
    </row>
    <row r="319" spans="1:14" x14ac:dyDescent="0.25">
      <c r="A319" s="73">
        <v>316</v>
      </c>
      <c r="B319" s="73">
        <v>316</v>
      </c>
      <c r="C319" s="73" t="s">
        <v>821</v>
      </c>
      <c r="D319" s="73" t="s">
        <v>915</v>
      </c>
      <c r="E319" s="73" t="s">
        <v>890</v>
      </c>
      <c r="F319" s="73"/>
      <c r="I319" s="73">
        <v>316</v>
      </c>
      <c r="J319" s="73">
        <v>316</v>
      </c>
      <c r="K319" s="73" t="s">
        <v>1188</v>
      </c>
      <c r="L319" s="73" t="s">
        <v>1165</v>
      </c>
      <c r="M319" s="73" t="s">
        <v>96</v>
      </c>
      <c r="N319" s="73"/>
    </row>
    <row r="320" spans="1:14" x14ac:dyDescent="0.25">
      <c r="A320" s="73">
        <v>317</v>
      </c>
      <c r="B320" s="73">
        <v>317</v>
      </c>
      <c r="C320" s="73" t="s">
        <v>165</v>
      </c>
      <c r="D320" s="73" t="s">
        <v>915</v>
      </c>
      <c r="E320" s="73" t="s">
        <v>170</v>
      </c>
      <c r="F320" s="73"/>
      <c r="I320" s="73">
        <v>317</v>
      </c>
      <c r="J320" s="73">
        <v>317</v>
      </c>
      <c r="K320" s="73" t="s">
        <v>1189</v>
      </c>
      <c r="L320" s="73" t="s">
        <v>1007</v>
      </c>
      <c r="M320" s="73" t="s">
        <v>96</v>
      </c>
      <c r="N320" s="73"/>
    </row>
    <row r="321" spans="1:14" x14ac:dyDescent="0.25">
      <c r="A321" s="73">
        <v>318</v>
      </c>
      <c r="B321" s="73">
        <v>318</v>
      </c>
      <c r="C321" s="73" t="s">
        <v>166</v>
      </c>
      <c r="D321" s="73" t="s">
        <v>915</v>
      </c>
      <c r="E321" s="73" t="s">
        <v>170</v>
      </c>
      <c r="F321" s="73"/>
      <c r="I321" s="73">
        <v>318</v>
      </c>
      <c r="J321" s="73">
        <v>318</v>
      </c>
      <c r="K321" s="73" t="s">
        <v>457</v>
      </c>
      <c r="L321" s="73" t="s">
        <v>382</v>
      </c>
      <c r="M321" s="73" t="s">
        <v>238</v>
      </c>
      <c r="N321" s="73"/>
    </row>
    <row r="322" spans="1:14" x14ac:dyDescent="0.25">
      <c r="A322" s="73">
        <v>319</v>
      </c>
      <c r="B322" s="73">
        <v>319</v>
      </c>
      <c r="C322" s="73" t="s">
        <v>167</v>
      </c>
      <c r="D322" s="73" t="s">
        <v>915</v>
      </c>
      <c r="E322" s="73" t="s">
        <v>170</v>
      </c>
      <c r="F322" s="73"/>
      <c r="I322" s="73">
        <v>319</v>
      </c>
      <c r="J322" s="73">
        <v>319</v>
      </c>
      <c r="K322" s="73" t="s">
        <v>458</v>
      </c>
      <c r="L322" s="73" t="s">
        <v>382</v>
      </c>
      <c r="M322" s="73" t="s">
        <v>238</v>
      </c>
      <c r="N322" s="73"/>
    </row>
    <row r="323" spans="1:14" x14ac:dyDescent="0.25">
      <c r="A323" s="73">
        <v>320</v>
      </c>
      <c r="B323" s="73">
        <v>320</v>
      </c>
      <c r="C323" s="73" t="s">
        <v>822</v>
      </c>
      <c r="D323" s="73" t="s">
        <v>934</v>
      </c>
      <c r="E323" s="73" t="s">
        <v>897</v>
      </c>
      <c r="F323" s="73"/>
      <c r="I323" s="73">
        <v>320</v>
      </c>
      <c r="J323" s="73">
        <v>320</v>
      </c>
      <c r="K323" s="73" t="s">
        <v>459</v>
      </c>
      <c r="L323" s="73" t="s">
        <v>382</v>
      </c>
      <c r="M323" s="73" t="s">
        <v>238</v>
      </c>
      <c r="N323" s="73"/>
    </row>
    <row r="324" spans="1:14" x14ac:dyDescent="0.25">
      <c r="A324" s="73">
        <v>321</v>
      </c>
      <c r="B324" s="73">
        <v>321</v>
      </c>
      <c r="C324" s="73" t="s">
        <v>823</v>
      </c>
      <c r="D324" s="73" t="s">
        <v>934</v>
      </c>
      <c r="E324" s="73" t="s">
        <v>890</v>
      </c>
      <c r="F324" s="73"/>
      <c r="I324" s="73">
        <v>321</v>
      </c>
      <c r="J324" s="73">
        <v>321</v>
      </c>
      <c r="K324" s="73" t="s">
        <v>460</v>
      </c>
      <c r="L324" s="73" t="s">
        <v>382</v>
      </c>
      <c r="M324" s="73" t="s">
        <v>238</v>
      </c>
      <c r="N324" s="73"/>
    </row>
    <row r="325" spans="1:14" x14ac:dyDescent="0.25">
      <c r="A325" s="73">
        <v>322</v>
      </c>
      <c r="B325" s="73">
        <v>322</v>
      </c>
      <c r="C325" s="73" t="s">
        <v>824</v>
      </c>
      <c r="D325" s="73" t="s">
        <v>934</v>
      </c>
      <c r="E325" s="73" t="s">
        <v>877</v>
      </c>
      <c r="F325" s="73"/>
      <c r="I325" s="73">
        <v>322</v>
      </c>
      <c r="J325" s="73">
        <v>322</v>
      </c>
      <c r="K325" s="73" t="s">
        <v>461</v>
      </c>
      <c r="L325" s="73" t="s">
        <v>382</v>
      </c>
      <c r="M325" s="73" t="s">
        <v>238</v>
      </c>
      <c r="N325" s="73"/>
    </row>
    <row r="326" spans="1:14" x14ac:dyDescent="0.25">
      <c r="A326" s="73">
        <v>323</v>
      </c>
      <c r="B326" s="73">
        <v>323</v>
      </c>
      <c r="C326" s="73" t="s">
        <v>825</v>
      </c>
      <c r="D326" s="73" t="s">
        <v>934</v>
      </c>
      <c r="E326" s="73" t="s">
        <v>897</v>
      </c>
      <c r="F326" s="73"/>
      <c r="I326" s="73">
        <v>323</v>
      </c>
      <c r="J326" s="73">
        <v>323</v>
      </c>
      <c r="K326" s="73" t="s">
        <v>454</v>
      </c>
      <c r="L326" s="73" t="s">
        <v>382</v>
      </c>
      <c r="M326" s="73" t="s">
        <v>255</v>
      </c>
      <c r="N326" s="73"/>
    </row>
    <row r="327" spans="1:14" x14ac:dyDescent="0.25">
      <c r="A327" s="73">
        <v>324</v>
      </c>
      <c r="B327" s="73">
        <v>324</v>
      </c>
      <c r="C327" s="73" t="s">
        <v>826</v>
      </c>
      <c r="D327" s="73" t="s">
        <v>934</v>
      </c>
      <c r="E327" s="73" t="s">
        <v>897</v>
      </c>
      <c r="F327" s="73"/>
      <c r="I327" s="73">
        <v>324</v>
      </c>
      <c r="J327" s="73">
        <v>324</v>
      </c>
      <c r="K327" s="73" t="s">
        <v>420</v>
      </c>
      <c r="L327" s="73" t="s">
        <v>375</v>
      </c>
      <c r="M327" s="73" t="s">
        <v>343</v>
      </c>
      <c r="N327" s="73"/>
    </row>
    <row r="328" spans="1:14" x14ac:dyDescent="0.25">
      <c r="A328" s="73">
        <v>325</v>
      </c>
      <c r="B328" s="73">
        <v>325</v>
      </c>
      <c r="C328" s="73" t="s">
        <v>827</v>
      </c>
      <c r="D328" s="73" t="s">
        <v>934</v>
      </c>
      <c r="E328" s="73" t="s">
        <v>897</v>
      </c>
      <c r="F328" s="73"/>
      <c r="I328" s="73">
        <v>325</v>
      </c>
      <c r="J328" s="73">
        <v>325</v>
      </c>
      <c r="K328" s="73" t="s">
        <v>476</v>
      </c>
      <c r="L328" s="73" t="s">
        <v>375</v>
      </c>
      <c r="M328" s="73" t="s">
        <v>357</v>
      </c>
      <c r="N328" s="73"/>
    </row>
    <row r="329" spans="1:14" x14ac:dyDescent="0.25">
      <c r="A329" s="73">
        <v>326</v>
      </c>
      <c r="B329" s="73">
        <v>326</v>
      </c>
      <c r="C329" s="73" t="s">
        <v>828</v>
      </c>
      <c r="D329" s="73" t="s">
        <v>934</v>
      </c>
      <c r="E329" s="73" t="s">
        <v>890</v>
      </c>
      <c r="F329" s="73"/>
      <c r="I329" s="73">
        <v>326</v>
      </c>
      <c r="J329" s="73">
        <v>326</v>
      </c>
      <c r="K329" s="73" t="s">
        <v>533</v>
      </c>
      <c r="L329" s="73" t="s">
        <v>375</v>
      </c>
      <c r="M329" s="73" t="s">
        <v>299</v>
      </c>
      <c r="N329" s="73"/>
    </row>
    <row r="330" spans="1:14" x14ac:dyDescent="0.25">
      <c r="A330" s="73">
        <v>327</v>
      </c>
      <c r="B330" s="73">
        <v>327</v>
      </c>
      <c r="C330" s="73" t="s">
        <v>829</v>
      </c>
      <c r="D330" s="73" t="s">
        <v>934</v>
      </c>
      <c r="E330" s="73" t="s">
        <v>297</v>
      </c>
      <c r="F330" s="73"/>
      <c r="I330" s="73">
        <v>327</v>
      </c>
      <c r="J330" s="73">
        <v>327</v>
      </c>
      <c r="K330" s="73" t="s">
        <v>462</v>
      </c>
      <c r="L330" s="73" t="s">
        <v>375</v>
      </c>
      <c r="M330" s="73" t="s">
        <v>238</v>
      </c>
      <c r="N330" s="73"/>
    </row>
    <row r="331" spans="1:14" x14ac:dyDescent="0.25">
      <c r="A331" s="73">
        <v>328</v>
      </c>
      <c r="B331" s="73">
        <v>328</v>
      </c>
      <c r="C331" s="73" t="s">
        <v>168</v>
      </c>
      <c r="D331" s="73" t="s">
        <v>934</v>
      </c>
      <c r="E331" s="73" t="s">
        <v>170</v>
      </c>
      <c r="F331" s="73"/>
      <c r="I331" s="73">
        <v>328</v>
      </c>
      <c r="J331" s="73">
        <v>328</v>
      </c>
      <c r="K331" s="73" t="s">
        <v>421</v>
      </c>
      <c r="L331" s="73" t="s">
        <v>375</v>
      </c>
      <c r="M331" s="73" t="s">
        <v>343</v>
      </c>
      <c r="N331" s="73"/>
    </row>
    <row r="332" spans="1:14" x14ac:dyDescent="0.25">
      <c r="A332" s="73">
        <v>329</v>
      </c>
      <c r="B332" s="73">
        <v>329</v>
      </c>
      <c r="C332" s="73" t="s">
        <v>830</v>
      </c>
      <c r="D332" s="73" t="s">
        <v>934</v>
      </c>
      <c r="E332" s="73" t="s">
        <v>890</v>
      </c>
      <c r="F332" s="73"/>
      <c r="I332" s="73">
        <v>329</v>
      </c>
      <c r="J332" s="73">
        <v>329</v>
      </c>
      <c r="K332" s="73" t="s">
        <v>536</v>
      </c>
      <c r="L332" s="73" t="s">
        <v>375</v>
      </c>
      <c r="M332" s="73" t="s">
        <v>286</v>
      </c>
      <c r="N332" s="73"/>
    </row>
    <row r="333" spans="1:14" x14ac:dyDescent="0.25">
      <c r="A333" s="73">
        <v>330</v>
      </c>
      <c r="B333" s="73">
        <v>330</v>
      </c>
      <c r="C333" s="73" t="s">
        <v>831</v>
      </c>
      <c r="D333" s="73" t="s">
        <v>934</v>
      </c>
      <c r="E333" s="73" t="s">
        <v>898</v>
      </c>
      <c r="F333" s="73"/>
      <c r="I333" s="73">
        <v>330</v>
      </c>
      <c r="J333" s="73">
        <v>330</v>
      </c>
      <c r="K333" s="73" t="s">
        <v>477</v>
      </c>
      <c r="L333" s="73" t="s">
        <v>375</v>
      </c>
      <c r="M333" s="73" t="s">
        <v>357</v>
      </c>
      <c r="N333" s="73"/>
    </row>
    <row r="334" spans="1:14" x14ac:dyDescent="0.25">
      <c r="A334" s="73">
        <v>331</v>
      </c>
      <c r="B334" s="73">
        <v>331</v>
      </c>
      <c r="C334" s="73" t="s">
        <v>832</v>
      </c>
      <c r="D334" s="73" t="s">
        <v>934</v>
      </c>
      <c r="E334" s="73" t="s">
        <v>898</v>
      </c>
      <c r="F334" s="73"/>
      <c r="I334" s="73">
        <v>331</v>
      </c>
      <c r="J334" s="73">
        <v>331</v>
      </c>
      <c r="K334" s="73" t="s">
        <v>478</v>
      </c>
      <c r="L334" s="73" t="s">
        <v>375</v>
      </c>
      <c r="M334" s="73" t="s">
        <v>357</v>
      </c>
      <c r="N334" s="73"/>
    </row>
    <row r="335" spans="1:14" x14ac:dyDescent="0.25">
      <c r="A335" s="73">
        <v>332</v>
      </c>
      <c r="B335" s="73">
        <v>332</v>
      </c>
      <c r="C335" s="73" t="s">
        <v>833</v>
      </c>
      <c r="D335" s="73" t="s">
        <v>935</v>
      </c>
      <c r="E335" s="73" t="s">
        <v>898</v>
      </c>
      <c r="F335" s="73"/>
      <c r="I335" s="73">
        <v>332</v>
      </c>
      <c r="J335" s="73">
        <v>332</v>
      </c>
      <c r="K335" s="73" t="s">
        <v>479</v>
      </c>
      <c r="L335" s="73" t="s">
        <v>375</v>
      </c>
      <c r="M335" s="73" t="s">
        <v>357</v>
      </c>
      <c r="N335" s="73"/>
    </row>
    <row r="336" spans="1:14" x14ac:dyDescent="0.25">
      <c r="A336" s="73">
        <v>333</v>
      </c>
      <c r="B336" s="73">
        <v>333</v>
      </c>
      <c r="C336" s="73" t="s">
        <v>834</v>
      </c>
      <c r="D336" s="73" t="s">
        <v>934</v>
      </c>
      <c r="E336" s="73" t="s">
        <v>343</v>
      </c>
      <c r="F336" s="73"/>
      <c r="I336" s="73">
        <v>333</v>
      </c>
      <c r="J336" s="73">
        <v>333</v>
      </c>
      <c r="K336" s="73" t="s">
        <v>468</v>
      </c>
      <c r="L336" s="73" t="s">
        <v>375</v>
      </c>
      <c r="M336" s="73" t="s">
        <v>354</v>
      </c>
      <c r="N336" s="73"/>
    </row>
    <row r="337" spans="1:14" x14ac:dyDescent="0.25">
      <c r="A337" s="73">
        <v>334</v>
      </c>
      <c r="B337" s="73">
        <v>334</v>
      </c>
      <c r="C337" s="73" t="s">
        <v>835</v>
      </c>
      <c r="D337" s="73" t="s">
        <v>935</v>
      </c>
      <c r="E337" s="73" t="s">
        <v>890</v>
      </c>
      <c r="F337" s="73"/>
      <c r="I337" s="73">
        <v>334</v>
      </c>
      <c r="J337" s="73">
        <v>334</v>
      </c>
      <c r="K337" s="73" t="s">
        <v>500</v>
      </c>
      <c r="L337" s="73" t="s">
        <v>375</v>
      </c>
      <c r="M337" s="73" t="s">
        <v>361</v>
      </c>
      <c r="N337" s="73"/>
    </row>
    <row r="338" spans="1:14" x14ac:dyDescent="0.25">
      <c r="A338" s="73">
        <v>335</v>
      </c>
      <c r="B338" s="73">
        <v>335</v>
      </c>
      <c r="C338" s="73" t="s">
        <v>836</v>
      </c>
      <c r="D338" s="73" t="s">
        <v>934</v>
      </c>
      <c r="E338" s="73" t="s">
        <v>890</v>
      </c>
      <c r="F338" s="73"/>
      <c r="I338" s="73">
        <v>335</v>
      </c>
      <c r="J338" s="73">
        <v>335</v>
      </c>
      <c r="K338" s="73" t="s">
        <v>545</v>
      </c>
      <c r="L338" s="73" t="s">
        <v>386</v>
      </c>
      <c r="M338" s="73" t="s">
        <v>223</v>
      </c>
      <c r="N338" s="73"/>
    </row>
    <row r="339" spans="1:14" x14ac:dyDescent="0.25">
      <c r="A339" s="73">
        <v>336</v>
      </c>
      <c r="B339" s="73">
        <v>336</v>
      </c>
      <c r="C339" s="73" t="s">
        <v>837</v>
      </c>
      <c r="D339" s="73" t="s">
        <v>934</v>
      </c>
      <c r="E339" s="73" t="s">
        <v>890</v>
      </c>
      <c r="F339" s="73"/>
      <c r="I339" s="73">
        <v>336</v>
      </c>
      <c r="J339" s="73">
        <v>336</v>
      </c>
      <c r="K339" s="73" t="s">
        <v>502</v>
      </c>
      <c r="L339" s="73" t="s">
        <v>375</v>
      </c>
      <c r="M339" s="73" t="s">
        <v>362</v>
      </c>
      <c r="N339" s="73"/>
    </row>
    <row r="340" spans="1:14" x14ac:dyDescent="0.25">
      <c r="A340" s="73">
        <v>337</v>
      </c>
      <c r="B340" s="73">
        <v>337</v>
      </c>
      <c r="C340" s="73" t="s">
        <v>838</v>
      </c>
      <c r="D340" s="73" t="s">
        <v>934</v>
      </c>
      <c r="E340" s="73" t="s">
        <v>297</v>
      </c>
      <c r="F340" s="73"/>
      <c r="I340" s="73">
        <v>337</v>
      </c>
      <c r="J340" s="73">
        <v>337</v>
      </c>
      <c r="K340" s="73" t="s">
        <v>453</v>
      </c>
      <c r="L340" s="73" t="s">
        <v>371</v>
      </c>
      <c r="M340" s="73" t="s">
        <v>353</v>
      </c>
      <c r="N340" s="73"/>
    </row>
    <row r="341" spans="1:14" x14ac:dyDescent="0.25">
      <c r="A341" s="73">
        <v>338</v>
      </c>
      <c r="B341" s="73">
        <v>338</v>
      </c>
      <c r="C341" s="73" t="s">
        <v>839</v>
      </c>
      <c r="D341" s="73" t="s">
        <v>934</v>
      </c>
      <c r="E341" s="73" t="s">
        <v>890</v>
      </c>
      <c r="F341" s="73"/>
      <c r="I341" s="73">
        <v>338</v>
      </c>
      <c r="J341" s="73">
        <v>338</v>
      </c>
      <c r="K341" s="73" t="s">
        <v>537</v>
      </c>
      <c r="L341" s="73" t="s">
        <v>375</v>
      </c>
      <c r="M341" s="73" t="s">
        <v>367</v>
      </c>
      <c r="N341" s="73"/>
    </row>
    <row r="342" spans="1:14" x14ac:dyDescent="0.25">
      <c r="A342" s="73">
        <v>339</v>
      </c>
      <c r="B342" s="73">
        <v>339</v>
      </c>
      <c r="C342" s="73" t="s">
        <v>840</v>
      </c>
      <c r="D342" s="73" t="s">
        <v>936</v>
      </c>
      <c r="E342" s="73" t="s">
        <v>890</v>
      </c>
      <c r="F342" s="73"/>
      <c r="I342" s="73">
        <v>339</v>
      </c>
      <c r="J342" s="73">
        <v>339</v>
      </c>
      <c r="K342" s="73" t="s">
        <v>400</v>
      </c>
      <c r="L342" s="73" t="s">
        <v>376</v>
      </c>
      <c r="M342" s="73" t="s">
        <v>339</v>
      </c>
      <c r="N342" s="73"/>
    </row>
    <row r="343" spans="1:14" x14ac:dyDescent="0.25">
      <c r="A343" s="73">
        <v>340</v>
      </c>
      <c r="B343" s="73">
        <v>340</v>
      </c>
      <c r="C343" s="73" t="s">
        <v>841</v>
      </c>
      <c r="D343" s="73" t="s">
        <v>936</v>
      </c>
      <c r="E343" s="73" t="s">
        <v>888</v>
      </c>
      <c r="F343" s="73"/>
      <c r="I343" s="73">
        <v>340</v>
      </c>
      <c r="J343" s="73">
        <v>340</v>
      </c>
      <c r="K343" s="73" t="s">
        <v>401</v>
      </c>
      <c r="L343" s="73" t="s">
        <v>376</v>
      </c>
      <c r="M343" s="73" t="s">
        <v>339</v>
      </c>
      <c r="N343" s="73"/>
    </row>
    <row r="344" spans="1:14" x14ac:dyDescent="0.25">
      <c r="A344" s="73">
        <v>341</v>
      </c>
      <c r="B344" s="73">
        <v>341</v>
      </c>
      <c r="C344" s="73" t="s">
        <v>842</v>
      </c>
      <c r="D344" s="73" t="s">
        <v>936</v>
      </c>
      <c r="E344" s="73" t="s">
        <v>889</v>
      </c>
      <c r="F344" s="73"/>
      <c r="I344" s="73">
        <v>341</v>
      </c>
      <c r="J344" s="73">
        <v>341</v>
      </c>
      <c r="K344" s="73" t="s">
        <v>487</v>
      </c>
      <c r="L344" s="73" t="s">
        <v>371</v>
      </c>
      <c r="M344" s="73" t="s">
        <v>358</v>
      </c>
      <c r="N344" s="73"/>
    </row>
    <row r="345" spans="1:14" x14ac:dyDescent="0.25">
      <c r="A345" s="73">
        <v>342</v>
      </c>
      <c r="B345" s="73">
        <v>342</v>
      </c>
      <c r="C345" s="73" t="s">
        <v>843</v>
      </c>
      <c r="D345" s="73" t="s">
        <v>936</v>
      </c>
      <c r="E345" s="73" t="s">
        <v>877</v>
      </c>
      <c r="F345" s="73"/>
      <c r="I345" s="73">
        <v>342</v>
      </c>
      <c r="J345" s="73">
        <v>342</v>
      </c>
      <c r="K345" s="73" t="s">
        <v>539</v>
      </c>
      <c r="L345" s="73" t="s">
        <v>376</v>
      </c>
      <c r="M345" s="73" t="s">
        <v>274</v>
      </c>
      <c r="N345" s="73"/>
    </row>
    <row r="346" spans="1:14" x14ac:dyDescent="0.25">
      <c r="A346" s="73">
        <v>343</v>
      </c>
      <c r="B346" s="73">
        <v>343</v>
      </c>
      <c r="C346" s="73" t="s">
        <v>844</v>
      </c>
      <c r="D346" s="73" t="s">
        <v>936</v>
      </c>
      <c r="E346" s="73" t="s">
        <v>236</v>
      </c>
      <c r="F346" s="73"/>
      <c r="I346" s="73">
        <v>343</v>
      </c>
      <c r="J346" s="73">
        <v>343</v>
      </c>
      <c r="K346" s="73" t="s">
        <v>405</v>
      </c>
      <c r="L346" s="73" t="s">
        <v>376</v>
      </c>
      <c r="M346" s="73" t="s">
        <v>341</v>
      </c>
      <c r="N346" s="73"/>
    </row>
    <row r="347" spans="1:14" x14ac:dyDescent="0.25">
      <c r="A347" s="73">
        <v>344</v>
      </c>
      <c r="B347" s="73">
        <v>344</v>
      </c>
      <c r="C347" s="73" t="s">
        <v>845</v>
      </c>
      <c r="D347" s="73" t="s">
        <v>936</v>
      </c>
      <c r="E347" s="73" t="s">
        <v>877</v>
      </c>
      <c r="F347" s="73"/>
      <c r="I347" s="73">
        <v>344</v>
      </c>
      <c r="J347" s="73">
        <v>344</v>
      </c>
      <c r="K347" s="73" t="s">
        <v>422</v>
      </c>
      <c r="L347" s="73" t="s">
        <v>371</v>
      </c>
      <c r="M347" s="73" t="s">
        <v>343</v>
      </c>
      <c r="N347" s="73"/>
    </row>
    <row r="348" spans="1:14" x14ac:dyDescent="0.25">
      <c r="A348" s="73">
        <v>345</v>
      </c>
      <c r="B348" s="73">
        <v>345</v>
      </c>
      <c r="C348" s="73" t="s">
        <v>846</v>
      </c>
      <c r="D348" s="73" t="s">
        <v>936</v>
      </c>
      <c r="E348" s="73" t="s">
        <v>889</v>
      </c>
      <c r="F348" s="73"/>
      <c r="I348" s="73">
        <v>345</v>
      </c>
      <c r="J348" s="73">
        <v>345</v>
      </c>
      <c r="K348" s="73" t="s">
        <v>441</v>
      </c>
      <c r="L348" s="73" t="s">
        <v>375</v>
      </c>
      <c r="M348" s="73" t="s">
        <v>264</v>
      </c>
      <c r="N348" s="73"/>
    </row>
    <row r="349" spans="1:14" x14ac:dyDescent="0.25">
      <c r="A349" s="73">
        <v>346</v>
      </c>
      <c r="B349" s="73">
        <v>346</v>
      </c>
      <c r="C349" s="73" t="s">
        <v>847</v>
      </c>
      <c r="D349" s="73" t="s">
        <v>936</v>
      </c>
      <c r="E349" s="73" t="s">
        <v>877</v>
      </c>
      <c r="F349" s="73"/>
      <c r="I349" s="73">
        <v>346</v>
      </c>
      <c r="J349" s="73">
        <v>346</v>
      </c>
      <c r="K349" s="73" t="s">
        <v>435</v>
      </c>
      <c r="L349" s="73" t="s">
        <v>373</v>
      </c>
      <c r="M349" s="73" t="s">
        <v>346</v>
      </c>
      <c r="N349" s="73"/>
    </row>
    <row r="350" spans="1:14" x14ac:dyDescent="0.25">
      <c r="A350" s="73">
        <v>347</v>
      </c>
      <c r="B350" s="73">
        <v>347</v>
      </c>
      <c r="C350" s="73" t="s">
        <v>848</v>
      </c>
      <c r="D350" s="73" t="s">
        <v>921</v>
      </c>
      <c r="E350" s="73" t="s">
        <v>891</v>
      </c>
      <c r="F350" s="73"/>
      <c r="I350" s="73">
        <v>347</v>
      </c>
      <c r="J350" s="73">
        <v>347</v>
      </c>
      <c r="K350" s="73" t="s">
        <v>399</v>
      </c>
      <c r="L350" s="73" t="s">
        <v>375</v>
      </c>
      <c r="M350" s="73" t="s">
        <v>338</v>
      </c>
      <c r="N350" s="73"/>
    </row>
    <row r="351" spans="1:14" x14ac:dyDescent="0.25">
      <c r="A351" s="73">
        <v>348</v>
      </c>
      <c r="B351" s="73">
        <v>348</v>
      </c>
      <c r="C351" s="73" t="s">
        <v>849</v>
      </c>
      <c r="D351" s="73" t="s">
        <v>924</v>
      </c>
      <c r="E351" s="73" t="s">
        <v>891</v>
      </c>
      <c r="F351" s="73"/>
      <c r="I351" s="73">
        <v>348</v>
      </c>
      <c r="J351" s="73">
        <v>348</v>
      </c>
      <c r="K351" s="73" t="s">
        <v>463</v>
      </c>
      <c r="L351" s="73" t="s">
        <v>375</v>
      </c>
      <c r="M351" s="73" t="s">
        <v>238</v>
      </c>
      <c r="N351" s="73"/>
    </row>
    <row r="352" spans="1:14" x14ac:dyDescent="0.25">
      <c r="A352" s="73">
        <v>349</v>
      </c>
      <c r="B352" s="73">
        <v>349</v>
      </c>
      <c r="C352" s="73" t="s">
        <v>850</v>
      </c>
      <c r="D352" s="73" t="s">
        <v>924</v>
      </c>
      <c r="E352" s="73" t="s">
        <v>891</v>
      </c>
      <c r="F352" s="73"/>
      <c r="I352" s="73">
        <v>349</v>
      </c>
      <c r="J352" s="73">
        <v>349</v>
      </c>
      <c r="K352" s="73" t="s">
        <v>449</v>
      </c>
      <c r="L352" s="73" t="s">
        <v>375</v>
      </c>
      <c r="M352" s="73" t="s">
        <v>351</v>
      </c>
      <c r="N352" s="73"/>
    </row>
    <row r="353" spans="1:14" x14ac:dyDescent="0.25">
      <c r="A353" s="73">
        <v>350</v>
      </c>
      <c r="B353" s="73">
        <v>350</v>
      </c>
      <c r="C353" s="73" t="s">
        <v>851</v>
      </c>
      <c r="D353" s="73" t="s">
        <v>936</v>
      </c>
      <c r="E353" s="73" t="s">
        <v>877</v>
      </c>
      <c r="F353" s="73"/>
      <c r="I353" s="73">
        <v>350</v>
      </c>
      <c r="J353" s="73">
        <v>350</v>
      </c>
      <c r="K353" s="73" t="s">
        <v>450</v>
      </c>
      <c r="L353" s="73" t="s">
        <v>375</v>
      </c>
      <c r="M353" s="73" t="s">
        <v>351</v>
      </c>
      <c r="N353" s="73"/>
    </row>
    <row r="354" spans="1:14" x14ac:dyDescent="0.25">
      <c r="A354" s="73">
        <v>351</v>
      </c>
      <c r="B354" s="73">
        <v>351</v>
      </c>
      <c r="C354" s="73" t="s">
        <v>852</v>
      </c>
      <c r="D354" s="73" t="s">
        <v>936</v>
      </c>
      <c r="E354" s="73" t="s">
        <v>885</v>
      </c>
      <c r="F354" s="73"/>
      <c r="I354" s="73">
        <v>351</v>
      </c>
      <c r="J354" s="73">
        <v>351</v>
      </c>
      <c r="K354" s="73" t="s">
        <v>550</v>
      </c>
      <c r="L354" s="73" t="s">
        <v>375</v>
      </c>
      <c r="M354" s="73" t="s">
        <v>370</v>
      </c>
      <c r="N354" s="73"/>
    </row>
    <row r="355" spans="1:14" x14ac:dyDescent="0.25">
      <c r="A355" s="73">
        <v>352</v>
      </c>
      <c r="B355" s="73">
        <v>352</v>
      </c>
      <c r="C355" s="73" t="s">
        <v>853</v>
      </c>
      <c r="D355" s="73" t="s">
        <v>936</v>
      </c>
      <c r="E355" s="73" t="s">
        <v>259</v>
      </c>
      <c r="F355" s="73"/>
      <c r="I355" s="73">
        <v>352</v>
      </c>
      <c r="J355" s="73">
        <v>352</v>
      </c>
      <c r="K355" s="73" t="s">
        <v>490</v>
      </c>
      <c r="L355" s="73" t="s">
        <v>375</v>
      </c>
      <c r="M355" s="73" t="s">
        <v>359</v>
      </c>
      <c r="N355" s="73"/>
    </row>
    <row r="356" spans="1:14" x14ac:dyDescent="0.25">
      <c r="A356" s="73">
        <v>353</v>
      </c>
      <c r="B356" s="73">
        <v>353</v>
      </c>
      <c r="C356" s="73" t="s">
        <v>423</v>
      </c>
      <c r="D356" s="73" t="s">
        <v>380</v>
      </c>
      <c r="E356" s="73" t="s">
        <v>344</v>
      </c>
      <c r="F356" s="73"/>
      <c r="I356" s="73">
        <v>353</v>
      </c>
      <c r="J356" s="73">
        <v>353</v>
      </c>
      <c r="K356" s="73" t="s">
        <v>551</v>
      </c>
      <c r="L356" s="73" t="s">
        <v>375</v>
      </c>
      <c r="M356" s="73" t="s">
        <v>370</v>
      </c>
      <c r="N356" s="73"/>
    </row>
    <row r="357" spans="1:14" x14ac:dyDescent="0.25">
      <c r="A357" s="73">
        <v>354</v>
      </c>
      <c r="B357" s="73">
        <v>354</v>
      </c>
      <c r="C357" s="73" t="s">
        <v>436</v>
      </c>
      <c r="D357" s="73" t="s">
        <v>380</v>
      </c>
      <c r="E357" s="73" t="s">
        <v>347</v>
      </c>
      <c r="F357" s="73"/>
      <c r="I357" s="73">
        <v>354</v>
      </c>
      <c r="J357" s="73">
        <v>354</v>
      </c>
      <c r="K357" s="73" t="s">
        <v>464</v>
      </c>
      <c r="L357" s="73" t="s">
        <v>375</v>
      </c>
      <c r="M357" s="73" t="s">
        <v>238</v>
      </c>
      <c r="N357" s="73"/>
    </row>
    <row r="358" spans="1:14" x14ac:dyDescent="0.25">
      <c r="A358" s="73">
        <v>355</v>
      </c>
      <c r="B358" s="73">
        <v>355</v>
      </c>
      <c r="C358" s="73" t="s">
        <v>424</v>
      </c>
      <c r="D358" s="73" t="s">
        <v>379</v>
      </c>
      <c r="E358" s="73" t="s">
        <v>344</v>
      </c>
      <c r="F358" s="73"/>
      <c r="I358" s="73">
        <v>355</v>
      </c>
      <c r="J358" s="73">
        <v>355</v>
      </c>
      <c r="K358" s="73" t="s">
        <v>465</v>
      </c>
      <c r="L358" s="73" t="s">
        <v>375</v>
      </c>
      <c r="M358" s="73" t="s">
        <v>238</v>
      </c>
      <c r="N358" s="73"/>
    </row>
    <row r="359" spans="1:14" x14ac:dyDescent="0.25">
      <c r="A359" s="73">
        <v>356</v>
      </c>
      <c r="B359" s="73">
        <v>356</v>
      </c>
      <c r="C359" s="73" t="s">
        <v>427</v>
      </c>
      <c r="D359" s="73" t="s">
        <v>377</v>
      </c>
      <c r="E359" s="73" t="s">
        <v>250</v>
      </c>
      <c r="F359" s="73"/>
      <c r="I359" s="73">
        <v>356</v>
      </c>
      <c r="J359" s="73">
        <v>356</v>
      </c>
      <c r="K359" s="73" t="s">
        <v>466</v>
      </c>
      <c r="L359" s="73" t="s">
        <v>375</v>
      </c>
      <c r="M359" s="73" t="s">
        <v>238</v>
      </c>
      <c r="N359" s="73"/>
    </row>
    <row r="360" spans="1:14" x14ac:dyDescent="0.25">
      <c r="A360" s="73">
        <v>357</v>
      </c>
      <c r="B360" s="73">
        <v>357</v>
      </c>
      <c r="C360" s="73" t="s">
        <v>522</v>
      </c>
      <c r="D360" s="73" t="s">
        <v>384</v>
      </c>
      <c r="E360" s="73" t="s">
        <v>299</v>
      </c>
      <c r="F360" s="73"/>
      <c r="I360" s="73">
        <v>357</v>
      </c>
      <c r="J360" s="73">
        <v>357</v>
      </c>
      <c r="K360" s="73" t="s">
        <v>402</v>
      </c>
      <c r="L360" s="73" t="s">
        <v>376</v>
      </c>
      <c r="M360" s="73" t="s">
        <v>339</v>
      </c>
      <c r="N360" s="73"/>
    </row>
    <row r="361" spans="1:14" x14ac:dyDescent="0.25">
      <c r="A361" s="73">
        <v>358</v>
      </c>
      <c r="B361" s="73">
        <v>358</v>
      </c>
      <c r="C361" s="73" t="s">
        <v>541</v>
      </c>
      <c r="D361" s="73" t="s">
        <v>379</v>
      </c>
      <c r="E361" s="73" t="s">
        <v>368</v>
      </c>
      <c r="F361" s="73"/>
      <c r="I361" s="73">
        <v>358</v>
      </c>
      <c r="J361" s="73">
        <v>358</v>
      </c>
      <c r="K361" s="73" t="s">
        <v>540</v>
      </c>
      <c r="L361" s="73" t="s">
        <v>376</v>
      </c>
      <c r="M361" s="73" t="s">
        <v>274</v>
      </c>
      <c r="N361" s="73"/>
    </row>
    <row r="362" spans="1:14" x14ac:dyDescent="0.25">
      <c r="A362" s="73">
        <v>359</v>
      </c>
      <c r="B362" s="73">
        <v>359</v>
      </c>
      <c r="C362" s="73" t="s">
        <v>437</v>
      </c>
      <c r="D362" s="73" t="s">
        <v>380</v>
      </c>
      <c r="E362" s="73" t="s">
        <v>347</v>
      </c>
      <c r="F362" s="73"/>
      <c r="I362" s="73">
        <v>359</v>
      </c>
      <c r="J362" s="73">
        <v>359</v>
      </c>
      <c r="K362" s="73" t="s">
        <v>403</v>
      </c>
      <c r="L362" s="73" t="s">
        <v>376</v>
      </c>
      <c r="M362" s="73" t="s">
        <v>339</v>
      </c>
      <c r="N362" s="73"/>
    </row>
    <row r="363" spans="1:14" x14ac:dyDescent="0.25">
      <c r="A363" s="73">
        <v>360</v>
      </c>
      <c r="B363" s="73">
        <v>360</v>
      </c>
      <c r="C363" s="73" t="s">
        <v>428</v>
      </c>
      <c r="D363" s="73" t="s">
        <v>379</v>
      </c>
      <c r="E363" s="73" t="s">
        <v>250</v>
      </c>
      <c r="F363" s="73"/>
      <c r="I363" s="73">
        <v>360</v>
      </c>
      <c r="J363" s="73">
        <v>360</v>
      </c>
      <c r="K363" s="73" t="s">
        <v>1190</v>
      </c>
      <c r="L363" s="73" t="s">
        <v>1191</v>
      </c>
      <c r="M363" s="73" t="s">
        <v>1076</v>
      </c>
      <c r="N363" s="73"/>
    </row>
    <row r="364" spans="1:14" x14ac:dyDescent="0.25">
      <c r="A364" s="73">
        <v>361</v>
      </c>
      <c r="B364" s="73">
        <v>361</v>
      </c>
      <c r="C364" s="73" t="s">
        <v>438</v>
      </c>
      <c r="D364" s="73" t="s">
        <v>379</v>
      </c>
      <c r="E364" s="73" t="s">
        <v>347</v>
      </c>
      <c r="F364" s="73"/>
      <c r="I364" s="73">
        <v>361</v>
      </c>
      <c r="J364" s="73">
        <v>361</v>
      </c>
      <c r="K364" s="73" t="s">
        <v>406</v>
      </c>
      <c r="L364" s="73" t="s">
        <v>375</v>
      </c>
      <c r="M364" s="73" t="s">
        <v>341</v>
      </c>
      <c r="N364" s="73"/>
    </row>
    <row r="365" spans="1:14" x14ac:dyDescent="0.25">
      <c r="A365" s="73">
        <v>362</v>
      </c>
      <c r="B365" s="73">
        <v>362</v>
      </c>
      <c r="C365" s="73" t="s">
        <v>542</v>
      </c>
      <c r="D365" s="73" t="s">
        <v>379</v>
      </c>
      <c r="E365" s="73" t="s">
        <v>368</v>
      </c>
      <c r="F365" s="73"/>
      <c r="I365" s="73">
        <v>362</v>
      </c>
      <c r="J365" s="73">
        <v>362</v>
      </c>
      <c r="K365" s="73" t="s">
        <v>1192</v>
      </c>
      <c r="L365" s="73" t="s">
        <v>1191</v>
      </c>
      <c r="M365" s="73" t="s">
        <v>1076</v>
      </c>
      <c r="N365" s="73"/>
    </row>
    <row r="366" spans="1:14" x14ac:dyDescent="0.25">
      <c r="A366" s="73">
        <v>363</v>
      </c>
      <c r="B366" s="73">
        <v>363</v>
      </c>
      <c r="C366" s="73" t="s">
        <v>439</v>
      </c>
      <c r="D366" s="73" t="s">
        <v>381</v>
      </c>
      <c r="E366" s="73" t="s">
        <v>347</v>
      </c>
      <c r="F366" s="73"/>
      <c r="I366" s="73">
        <v>363</v>
      </c>
      <c r="J366" s="73">
        <v>363</v>
      </c>
      <c r="K366" s="73" t="s">
        <v>1193</v>
      </c>
      <c r="L366" s="73" t="s">
        <v>1191</v>
      </c>
      <c r="M366" s="73" t="s">
        <v>343</v>
      </c>
      <c r="N366" s="73"/>
    </row>
    <row r="367" spans="1:14" x14ac:dyDescent="0.25">
      <c r="A367" s="73">
        <v>364</v>
      </c>
      <c r="B367" s="73">
        <v>364</v>
      </c>
      <c r="C367" s="73" t="s">
        <v>546</v>
      </c>
      <c r="D367" s="73" t="s">
        <v>379</v>
      </c>
      <c r="E367" s="73" t="s">
        <v>370</v>
      </c>
      <c r="F367" s="73"/>
      <c r="I367" s="73">
        <v>364</v>
      </c>
      <c r="J367" s="73">
        <v>364</v>
      </c>
      <c r="K367" s="73" t="s">
        <v>1194</v>
      </c>
      <c r="L367" s="73" t="s">
        <v>1191</v>
      </c>
      <c r="M367" s="73" t="s">
        <v>343</v>
      </c>
      <c r="N367" s="73"/>
    </row>
    <row r="368" spans="1:14" x14ac:dyDescent="0.25">
      <c r="A368" s="73">
        <v>365</v>
      </c>
      <c r="B368" s="73">
        <v>365</v>
      </c>
      <c r="C368" s="73" t="s">
        <v>430</v>
      </c>
      <c r="D368" s="73" t="s">
        <v>379</v>
      </c>
      <c r="E368" s="73" t="s">
        <v>345</v>
      </c>
      <c r="F368" s="73"/>
      <c r="I368" s="73">
        <v>365</v>
      </c>
      <c r="J368" s="73">
        <v>365</v>
      </c>
      <c r="K368" s="73" t="s">
        <v>1195</v>
      </c>
      <c r="L368" s="73" t="s">
        <v>1191</v>
      </c>
      <c r="M368" s="73" t="s">
        <v>343</v>
      </c>
      <c r="N368" s="73"/>
    </row>
    <row r="369" spans="1:14" x14ac:dyDescent="0.25">
      <c r="A369" s="73">
        <v>366</v>
      </c>
      <c r="B369" s="73">
        <v>366</v>
      </c>
      <c r="C369" s="73" t="s">
        <v>446</v>
      </c>
      <c r="D369" s="73" t="s">
        <v>379</v>
      </c>
      <c r="E369" s="73" t="s">
        <v>350</v>
      </c>
      <c r="F369" s="73"/>
      <c r="I369" s="73">
        <v>366</v>
      </c>
      <c r="J369" s="73">
        <v>366</v>
      </c>
      <c r="K369" s="73" t="s">
        <v>1196</v>
      </c>
      <c r="L369" s="73" t="s">
        <v>1191</v>
      </c>
      <c r="M369" s="73" t="s">
        <v>1076</v>
      </c>
      <c r="N369" s="73"/>
    </row>
    <row r="370" spans="1:14" x14ac:dyDescent="0.25">
      <c r="A370" s="73">
        <v>367</v>
      </c>
      <c r="B370" s="73">
        <v>367</v>
      </c>
      <c r="C370" s="73" t="s">
        <v>447</v>
      </c>
      <c r="D370" s="73" t="s">
        <v>379</v>
      </c>
      <c r="E370" s="73" t="s">
        <v>350</v>
      </c>
      <c r="F370" s="73"/>
      <c r="I370" s="73">
        <v>367</v>
      </c>
      <c r="J370" s="73">
        <v>367</v>
      </c>
      <c r="K370" s="73" t="s">
        <v>1197</v>
      </c>
      <c r="L370" s="73" t="s">
        <v>1191</v>
      </c>
      <c r="M370" s="73" t="s">
        <v>353</v>
      </c>
      <c r="N370" s="73"/>
    </row>
    <row r="371" spans="1:14" x14ac:dyDescent="0.25">
      <c r="A371" s="73">
        <v>368</v>
      </c>
      <c r="B371" s="73">
        <v>368</v>
      </c>
      <c r="C371" s="73" t="s">
        <v>501</v>
      </c>
      <c r="D371" s="73" t="s">
        <v>379</v>
      </c>
      <c r="E371" s="73" t="s">
        <v>362</v>
      </c>
      <c r="F371" s="73"/>
      <c r="I371" s="73">
        <v>368</v>
      </c>
      <c r="J371" s="73">
        <v>368</v>
      </c>
      <c r="K371" s="73" t="s">
        <v>1198</v>
      </c>
      <c r="L371" s="73" t="s">
        <v>1191</v>
      </c>
      <c r="M371" s="73" t="s">
        <v>1076</v>
      </c>
      <c r="N371" s="73"/>
    </row>
    <row r="372" spans="1:14" x14ac:dyDescent="0.25">
      <c r="A372" s="73">
        <v>369</v>
      </c>
      <c r="B372" s="73">
        <v>369</v>
      </c>
      <c r="C372" s="73" t="s">
        <v>448</v>
      </c>
      <c r="D372" s="73" t="s">
        <v>379</v>
      </c>
      <c r="E372" s="73" t="s">
        <v>350</v>
      </c>
      <c r="F372" s="73"/>
      <c r="I372" s="73">
        <v>369</v>
      </c>
      <c r="J372" s="73">
        <v>369</v>
      </c>
      <c r="K372" s="73" t="s">
        <v>1199</v>
      </c>
      <c r="L372" s="73" t="s">
        <v>1191</v>
      </c>
      <c r="M372" s="73" t="s">
        <v>1076</v>
      </c>
      <c r="N372" s="73"/>
    </row>
    <row r="373" spans="1:14" x14ac:dyDescent="0.25">
      <c r="A373" s="73">
        <v>370</v>
      </c>
      <c r="B373" s="73">
        <v>370</v>
      </c>
      <c r="C373" s="73" t="s">
        <v>407</v>
      </c>
      <c r="D373" s="73" t="s">
        <v>377</v>
      </c>
      <c r="E373" s="73" t="s">
        <v>342</v>
      </c>
      <c r="F373" s="73"/>
      <c r="I373" s="73">
        <v>370</v>
      </c>
      <c r="J373" s="73">
        <v>370</v>
      </c>
      <c r="K373" s="73" t="s">
        <v>1200</v>
      </c>
      <c r="L373" s="73" t="s">
        <v>1191</v>
      </c>
      <c r="M373" s="73" t="s">
        <v>1201</v>
      </c>
      <c r="N373" s="73"/>
    </row>
    <row r="374" spans="1:14" x14ac:dyDescent="0.25">
      <c r="A374" s="73">
        <v>371</v>
      </c>
      <c r="B374" s="73">
        <v>371</v>
      </c>
      <c r="C374" s="73" t="s">
        <v>547</v>
      </c>
      <c r="D374" s="73" t="s">
        <v>379</v>
      </c>
      <c r="E374" s="73" t="s">
        <v>370</v>
      </c>
      <c r="F374" s="73"/>
      <c r="I374" s="73">
        <v>371</v>
      </c>
      <c r="J374" s="73">
        <v>371</v>
      </c>
      <c r="K374" s="73" t="s">
        <v>1202</v>
      </c>
      <c r="L374" s="73" t="s">
        <v>1191</v>
      </c>
      <c r="M374" s="73" t="s">
        <v>1076</v>
      </c>
      <c r="N374" s="73"/>
    </row>
    <row r="375" spans="1:14" x14ac:dyDescent="0.25">
      <c r="A375" s="73">
        <v>372</v>
      </c>
      <c r="B375" s="73">
        <v>372</v>
      </c>
      <c r="C375" s="73" t="s">
        <v>534</v>
      </c>
      <c r="D375" s="73" t="s">
        <v>379</v>
      </c>
      <c r="E375" s="73" t="s">
        <v>366</v>
      </c>
      <c r="F375" s="73"/>
      <c r="I375" s="73">
        <v>372</v>
      </c>
      <c r="J375" s="73">
        <v>372</v>
      </c>
      <c r="K375" s="73" t="s">
        <v>1203</v>
      </c>
      <c r="L375" s="73" t="s">
        <v>1191</v>
      </c>
      <c r="M375" s="73" t="s">
        <v>901</v>
      </c>
      <c r="N375" s="73"/>
    </row>
    <row r="376" spans="1:14" x14ac:dyDescent="0.25">
      <c r="A376" s="73">
        <v>373</v>
      </c>
      <c r="B376" s="73">
        <v>373</v>
      </c>
      <c r="C376" s="73" t="s">
        <v>431</v>
      </c>
      <c r="D376" s="73" t="s">
        <v>379</v>
      </c>
      <c r="E376" s="73" t="s">
        <v>345</v>
      </c>
      <c r="F376" s="73"/>
      <c r="I376" s="73">
        <v>373</v>
      </c>
      <c r="J376" s="73">
        <v>373</v>
      </c>
      <c r="K376" s="73" t="s">
        <v>1204</v>
      </c>
      <c r="L376" s="73" t="s">
        <v>1191</v>
      </c>
      <c r="M376" s="73" t="s">
        <v>901</v>
      </c>
      <c r="N376" s="73"/>
    </row>
    <row r="377" spans="1:14" x14ac:dyDescent="0.25">
      <c r="A377" s="73">
        <v>374</v>
      </c>
      <c r="B377" s="73">
        <v>374</v>
      </c>
      <c r="C377" s="73" t="s">
        <v>432</v>
      </c>
      <c r="D377" s="73" t="s">
        <v>379</v>
      </c>
      <c r="E377" s="73" t="s">
        <v>345</v>
      </c>
      <c r="F377" s="73"/>
      <c r="I377" s="73">
        <v>374</v>
      </c>
      <c r="J377" s="73">
        <v>374</v>
      </c>
      <c r="K377" s="73" t="s">
        <v>1205</v>
      </c>
      <c r="L377" s="73" t="s">
        <v>1191</v>
      </c>
      <c r="M377" s="73" t="s">
        <v>901</v>
      </c>
      <c r="N377" s="73"/>
    </row>
    <row r="378" spans="1:14" x14ac:dyDescent="0.25">
      <c r="A378" s="73">
        <v>375</v>
      </c>
      <c r="B378" s="73">
        <v>375</v>
      </c>
      <c r="C378" s="73" t="s">
        <v>433</v>
      </c>
      <c r="D378" s="73" t="s">
        <v>379</v>
      </c>
      <c r="E378" s="73" t="s">
        <v>345</v>
      </c>
      <c r="F378" s="73"/>
      <c r="I378" s="73">
        <v>375</v>
      </c>
      <c r="J378" s="73">
        <v>375</v>
      </c>
      <c r="K378" s="73" t="s">
        <v>1206</v>
      </c>
      <c r="L378" s="73" t="s">
        <v>1191</v>
      </c>
      <c r="M378" s="73" t="s">
        <v>368</v>
      </c>
      <c r="N378" s="73"/>
    </row>
    <row r="379" spans="1:14" x14ac:dyDescent="0.25">
      <c r="A379" s="73">
        <v>376</v>
      </c>
      <c r="B379" s="73">
        <v>376</v>
      </c>
      <c r="C379" s="73" t="s">
        <v>429</v>
      </c>
      <c r="D379" s="73" t="s">
        <v>379</v>
      </c>
      <c r="E379" s="73" t="s">
        <v>250</v>
      </c>
      <c r="F379" s="73"/>
      <c r="I379" s="73">
        <v>376</v>
      </c>
      <c r="J379" s="73">
        <v>376</v>
      </c>
      <c r="K379" s="73" t="s">
        <v>1207</v>
      </c>
      <c r="L379" s="73" t="s">
        <v>1058</v>
      </c>
      <c r="M379" s="73" t="s">
        <v>368</v>
      </c>
      <c r="N379" s="73"/>
    </row>
    <row r="380" spans="1:14" x14ac:dyDescent="0.25">
      <c r="A380" s="73">
        <v>377</v>
      </c>
      <c r="B380" s="73">
        <v>377</v>
      </c>
      <c r="C380" s="73" t="s">
        <v>535</v>
      </c>
      <c r="D380" s="73" t="s">
        <v>379</v>
      </c>
      <c r="E380" s="73" t="s">
        <v>366</v>
      </c>
      <c r="F380" s="73"/>
      <c r="I380" s="73">
        <v>377</v>
      </c>
      <c r="J380" s="73">
        <v>377</v>
      </c>
      <c r="K380" s="73" t="s">
        <v>1208</v>
      </c>
      <c r="L380" s="73" t="s">
        <v>1191</v>
      </c>
      <c r="M380" s="73" t="s">
        <v>368</v>
      </c>
      <c r="N380" s="73"/>
    </row>
    <row r="381" spans="1:14" x14ac:dyDescent="0.25">
      <c r="A381" s="73">
        <v>378</v>
      </c>
      <c r="B381" s="73">
        <v>378</v>
      </c>
      <c r="C381" s="73" t="s">
        <v>854</v>
      </c>
      <c r="D381" s="73" t="s">
        <v>937</v>
      </c>
      <c r="E381" s="73" t="s">
        <v>343</v>
      </c>
      <c r="F381" s="73"/>
      <c r="I381" s="73">
        <v>378</v>
      </c>
      <c r="J381" s="73">
        <v>378</v>
      </c>
      <c r="K381" s="73" t="s">
        <v>1209</v>
      </c>
      <c r="L381" s="73" t="s">
        <v>1191</v>
      </c>
      <c r="M381" s="73" t="s">
        <v>238</v>
      </c>
      <c r="N381" s="73"/>
    </row>
    <row r="382" spans="1:14" x14ac:dyDescent="0.25">
      <c r="A382" s="73">
        <v>379</v>
      </c>
      <c r="B382" s="73">
        <v>379</v>
      </c>
      <c r="C382" s="73" t="s">
        <v>855</v>
      </c>
      <c r="D382" s="73" t="s">
        <v>938</v>
      </c>
      <c r="E382" s="73" t="s">
        <v>342</v>
      </c>
      <c r="F382" s="73"/>
      <c r="I382" s="73">
        <v>379</v>
      </c>
      <c r="J382" s="73">
        <v>379</v>
      </c>
      <c r="K382" s="73" t="s">
        <v>1210</v>
      </c>
      <c r="L382" s="73" t="s">
        <v>1191</v>
      </c>
      <c r="M382" s="73" t="s">
        <v>1076</v>
      </c>
      <c r="N382" s="73"/>
    </row>
    <row r="383" spans="1:14" x14ac:dyDescent="0.25">
      <c r="A383" s="73">
        <v>380</v>
      </c>
      <c r="B383" s="73">
        <v>380</v>
      </c>
      <c r="C383" s="73" t="s">
        <v>856</v>
      </c>
      <c r="D383" s="73" t="s">
        <v>937</v>
      </c>
      <c r="E383" s="73" t="s">
        <v>299</v>
      </c>
      <c r="F383" s="73"/>
      <c r="I383" s="73">
        <v>380</v>
      </c>
      <c r="J383" s="73">
        <v>380</v>
      </c>
      <c r="K383" s="73" t="s">
        <v>1211</v>
      </c>
      <c r="L383" s="73" t="s">
        <v>1191</v>
      </c>
      <c r="M383" s="73" t="s">
        <v>1076</v>
      </c>
      <c r="N383" s="73"/>
    </row>
    <row r="384" spans="1:14" x14ac:dyDescent="0.25">
      <c r="A384" s="73">
        <v>381</v>
      </c>
      <c r="B384" s="73">
        <v>381</v>
      </c>
      <c r="C384" s="73" t="s">
        <v>857</v>
      </c>
      <c r="D384" s="73" t="s">
        <v>937</v>
      </c>
      <c r="E384" s="73" t="s">
        <v>299</v>
      </c>
      <c r="F384" s="73"/>
      <c r="I384" s="73">
        <v>381</v>
      </c>
      <c r="J384" s="73">
        <v>381</v>
      </c>
      <c r="K384" s="73" t="s">
        <v>1212</v>
      </c>
      <c r="L384" s="73" t="s">
        <v>1191</v>
      </c>
      <c r="M384" s="73" t="s">
        <v>1213</v>
      </c>
      <c r="N384" s="73"/>
    </row>
    <row r="385" spans="1:14" x14ac:dyDescent="0.25">
      <c r="A385" s="73">
        <v>382</v>
      </c>
      <c r="B385" s="73">
        <v>382</v>
      </c>
      <c r="C385" s="73" t="s">
        <v>858</v>
      </c>
      <c r="D385" s="73" t="s">
        <v>937</v>
      </c>
      <c r="E385" s="73" t="s">
        <v>899</v>
      </c>
      <c r="F385" s="73"/>
      <c r="I385" s="73">
        <v>382</v>
      </c>
      <c r="J385" s="73">
        <v>382</v>
      </c>
      <c r="K385" s="73" t="s">
        <v>1214</v>
      </c>
      <c r="L385" s="73" t="s">
        <v>1191</v>
      </c>
      <c r="M385" s="73" t="s">
        <v>238</v>
      </c>
      <c r="N385" s="73"/>
    </row>
    <row r="386" spans="1:14" x14ac:dyDescent="0.25">
      <c r="A386" s="73">
        <v>383</v>
      </c>
      <c r="B386" s="73">
        <v>383</v>
      </c>
      <c r="C386" s="73" t="s">
        <v>859</v>
      </c>
      <c r="D386" s="73" t="s">
        <v>937</v>
      </c>
      <c r="E386" s="73" t="s">
        <v>345</v>
      </c>
      <c r="F386" s="73"/>
      <c r="I386" s="73">
        <v>383</v>
      </c>
      <c r="J386" s="73">
        <v>383</v>
      </c>
      <c r="K386" s="73" t="s">
        <v>1215</v>
      </c>
      <c r="L386" s="73" t="s">
        <v>1191</v>
      </c>
      <c r="M386" s="73" t="s">
        <v>368</v>
      </c>
      <c r="N386" s="73"/>
    </row>
    <row r="387" spans="1:14" x14ac:dyDescent="0.25">
      <c r="A387" s="73">
        <v>384</v>
      </c>
      <c r="B387" s="73">
        <v>384</v>
      </c>
      <c r="C387" s="73" t="s">
        <v>860</v>
      </c>
      <c r="D387" s="73" t="s">
        <v>937</v>
      </c>
      <c r="E387" s="73" t="s">
        <v>343</v>
      </c>
      <c r="F387" s="73"/>
      <c r="I387" s="73">
        <v>384</v>
      </c>
      <c r="J387" s="73">
        <v>384</v>
      </c>
      <c r="K387" s="73" t="s">
        <v>1216</v>
      </c>
      <c r="L387" s="73" t="s">
        <v>1191</v>
      </c>
      <c r="M387" s="73" t="s">
        <v>1213</v>
      </c>
      <c r="N387" s="73"/>
    </row>
    <row r="388" spans="1:14" x14ac:dyDescent="0.25">
      <c r="A388" s="73">
        <v>385</v>
      </c>
      <c r="B388" s="73">
        <v>385</v>
      </c>
      <c r="C388" s="73" t="s">
        <v>417</v>
      </c>
      <c r="D388" s="73" t="s">
        <v>379</v>
      </c>
      <c r="E388" s="73" t="s">
        <v>343</v>
      </c>
      <c r="F388" s="73"/>
      <c r="I388" s="73">
        <v>385</v>
      </c>
      <c r="J388" s="73">
        <v>385</v>
      </c>
      <c r="K388" s="73" t="s">
        <v>1217</v>
      </c>
      <c r="L388" s="73" t="s">
        <v>1191</v>
      </c>
      <c r="M388" s="73" t="s">
        <v>238</v>
      </c>
      <c r="N388" s="73"/>
    </row>
    <row r="389" spans="1:14" x14ac:dyDescent="0.25">
      <c r="A389" s="73">
        <v>386</v>
      </c>
      <c r="B389" s="73">
        <v>386</v>
      </c>
      <c r="C389" s="73" t="s">
        <v>418</v>
      </c>
      <c r="D389" s="73" t="s">
        <v>372</v>
      </c>
      <c r="E389" s="73" t="s">
        <v>343</v>
      </c>
      <c r="F389" s="73"/>
      <c r="I389" s="73">
        <v>386</v>
      </c>
      <c r="J389" s="73">
        <v>386</v>
      </c>
      <c r="K389" s="73" t="s">
        <v>1218</v>
      </c>
      <c r="L389" s="73" t="s">
        <v>1191</v>
      </c>
      <c r="M389" s="73" t="s">
        <v>238</v>
      </c>
      <c r="N389" s="73"/>
    </row>
    <row r="390" spans="1:14" x14ac:dyDescent="0.25">
      <c r="A390" s="73">
        <v>387</v>
      </c>
      <c r="B390" s="73">
        <v>387</v>
      </c>
      <c r="C390" s="73" t="s">
        <v>861</v>
      </c>
      <c r="D390" s="73" t="s">
        <v>937</v>
      </c>
      <c r="E390" s="73" t="s">
        <v>345</v>
      </c>
      <c r="F390" s="73"/>
      <c r="I390" s="73">
        <v>387</v>
      </c>
      <c r="J390" s="73">
        <v>387</v>
      </c>
      <c r="K390" s="73" t="s">
        <v>1219</v>
      </c>
      <c r="L390" s="73" t="s">
        <v>1191</v>
      </c>
      <c r="M390" s="73" t="s">
        <v>238</v>
      </c>
      <c r="N390" s="73"/>
    </row>
    <row r="391" spans="1:14" x14ac:dyDescent="0.25">
      <c r="A391" s="73">
        <v>388</v>
      </c>
      <c r="B391" s="73">
        <v>388</v>
      </c>
      <c r="C391" s="73" t="s">
        <v>862</v>
      </c>
      <c r="D391" s="73" t="s">
        <v>937</v>
      </c>
      <c r="E391" s="73" t="s">
        <v>345</v>
      </c>
      <c r="F391" s="73"/>
      <c r="I391" s="73">
        <v>388</v>
      </c>
      <c r="J391" s="73">
        <v>388</v>
      </c>
      <c r="K391" s="73" t="s">
        <v>1220</v>
      </c>
      <c r="L391" s="73" t="s">
        <v>1191</v>
      </c>
      <c r="M391" s="73" t="s">
        <v>341</v>
      </c>
      <c r="N391" s="73"/>
    </row>
    <row r="392" spans="1:14" x14ac:dyDescent="0.25">
      <c r="A392" s="73">
        <v>389</v>
      </c>
      <c r="B392" s="73">
        <v>389</v>
      </c>
      <c r="C392" s="73" t="s">
        <v>863</v>
      </c>
      <c r="D392" s="73" t="s">
        <v>937</v>
      </c>
      <c r="E392" s="73" t="s">
        <v>900</v>
      </c>
      <c r="F392" s="73"/>
      <c r="I392" s="73">
        <v>389</v>
      </c>
      <c r="J392" s="73">
        <v>389</v>
      </c>
      <c r="K392" s="73" t="s">
        <v>1221</v>
      </c>
      <c r="L392" s="73" t="s">
        <v>1191</v>
      </c>
      <c r="M392" s="73" t="s">
        <v>368</v>
      </c>
      <c r="N392" s="73"/>
    </row>
    <row r="393" spans="1:14" x14ac:dyDescent="0.25">
      <c r="A393" s="73">
        <v>390</v>
      </c>
      <c r="B393" s="73">
        <v>390</v>
      </c>
      <c r="C393" s="73" t="s">
        <v>864</v>
      </c>
      <c r="D393" s="73" t="s">
        <v>937</v>
      </c>
      <c r="E393" s="73" t="s">
        <v>900</v>
      </c>
      <c r="F393" s="73"/>
      <c r="I393" s="73">
        <v>390</v>
      </c>
      <c r="J393" s="73">
        <v>390</v>
      </c>
      <c r="K393" s="73" t="s">
        <v>1222</v>
      </c>
      <c r="L393" s="73" t="s">
        <v>1084</v>
      </c>
      <c r="M393" s="73" t="s">
        <v>884</v>
      </c>
      <c r="N393" s="73"/>
    </row>
    <row r="394" spans="1:14" x14ac:dyDescent="0.25">
      <c r="A394" s="73">
        <v>391</v>
      </c>
      <c r="B394" s="73">
        <v>391</v>
      </c>
      <c r="C394" s="73" t="s">
        <v>865</v>
      </c>
      <c r="D394" s="73" t="s">
        <v>937</v>
      </c>
      <c r="E394" s="73" t="s">
        <v>900</v>
      </c>
      <c r="F394" s="73"/>
      <c r="I394" s="73">
        <v>391</v>
      </c>
      <c r="J394" s="73">
        <v>391</v>
      </c>
      <c r="K394" s="73" t="s">
        <v>1223</v>
      </c>
      <c r="L394" s="73" t="s">
        <v>1084</v>
      </c>
      <c r="M394" s="73" t="s">
        <v>884</v>
      </c>
      <c r="N394" s="73"/>
    </row>
    <row r="395" spans="1:14" x14ac:dyDescent="0.25">
      <c r="A395" s="73">
        <v>392</v>
      </c>
      <c r="B395" s="73">
        <v>392</v>
      </c>
      <c r="C395" s="73" t="s">
        <v>866</v>
      </c>
      <c r="D395" s="73" t="s">
        <v>937</v>
      </c>
      <c r="E395" s="73" t="s">
        <v>343</v>
      </c>
      <c r="F395" s="73"/>
      <c r="I395" s="73">
        <v>392</v>
      </c>
      <c r="J395" s="73">
        <v>392</v>
      </c>
      <c r="K395" s="73" t="s">
        <v>1224</v>
      </c>
      <c r="L395" s="73" t="s">
        <v>1084</v>
      </c>
      <c r="M395" s="73" t="s">
        <v>884</v>
      </c>
      <c r="N395" s="73"/>
    </row>
    <row r="396" spans="1:14" x14ac:dyDescent="0.25">
      <c r="A396" s="73">
        <v>393</v>
      </c>
      <c r="B396" s="73">
        <v>393</v>
      </c>
      <c r="C396" s="73" t="s">
        <v>867</v>
      </c>
      <c r="D396" s="73" t="s">
        <v>937</v>
      </c>
      <c r="E396" s="73" t="s">
        <v>343</v>
      </c>
      <c r="F396" s="73"/>
      <c r="I396" s="73">
        <v>393</v>
      </c>
      <c r="J396" s="73">
        <v>393</v>
      </c>
      <c r="K396" s="73" t="s">
        <v>1225</v>
      </c>
      <c r="L396" s="73" t="s">
        <v>1084</v>
      </c>
      <c r="M396" s="73" t="s">
        <v>884</v>
      </c>
      <c r="N396" s="73"/>
    </row>
    <row r="397" spans="1:14" x14ac:dyDescent="0.25">
      <c r="A397" s="73">
        <v>394</v>
      </c>
      <c r="B397" s="73">
        <v>394</v>
      </c>
      <c r="C397" s="73" t="s">
        <v>419</v>
      </c>
      <c r="D397" s="73" t="s">
        <v>379</v>
      </c>
      <c r="E397" s="73" t="s">
        <v>343</v>
      </c>
      <c r="F397" s="73"/>
      <c r="I397" s="73">
        <v>394</v>
      </c>
      <c r="J397" s="73">
        <v>394</v>
      </c>
      <c r="K397" s="73" t="s">
        <v>1226</v>
      </c>
      <c r="L397" s="73" t="s">
        <v>1084</v>
      </c>
      <c r="M397" s="73" t="s">
        <v>884</v>
      </c>
      <c r="N397" s="73"/>
    </row>
    <row r="398" spans="1:14" x14ac:dyDescent="0.25">
      <c r="A398" s="73">
        <v>395</v>
      </c>
      <c r="B398" s="73">
        <v>395</v>
      </c>
      <c r="C398" s="73" t="s">
        <v>868</v>
      </c>
      <c r="D398" s="73" t="s">
        <v>937</v>
      </c>
      <c r="E398" s="73" t="s">
        <v>901</v>
      </c>
      <c r="F398" s="73"/>
      <c r="I398" s="73">
        <v>395</v>
      </c>
      <c r="J398" s="73">
        <v>395</v>
      </c>
      <c r="K398" s="73" t="s">
        <v>1227</v>
      </c>
      <c r="L398" s="73" t="s">
        <v>1084</v>
      </c>
      <c r="M398" s="73" t="s">
        <v>884</v>
      </c>
      <c r="N398" s="73"/>
    </row>
    <row r="399" spans="1:14" x14ac:dyDescent="0.25">
      <c r="A399" s="73">
        <v>396</v>
      </c>
      <c r="B399" s="73">
        <v>396</v>
      </c>
      <c r="C399" s="73" t="s">
        <v>869</v>
      </c>
      <c r="D399" s="73" t="s">
        <v>937</v>
      </c>
      <c r="E399" s="73" t="s">
        <v>901</v>
      </c>
      <c r="F399" s="73"/>
      <c r="I399" s="73">
        <v>396</v>
      </c>
      <c r="J399" s="73">
        <v>396</v>
      </c>
      <c r="K399" s="73" t="s">
        <v>159</v>
      </c>
      <c r="L399" s="73" t="s">
        <v>1084</v>
      </c>
      <c r="M399" s="73" t="s">
        <v>170</v>
      </c>
      <c r="N399" s="73"/>
    </row>
    <row r="400" spans="1:14" x14ac:dyDescent="0.25">
      <c r="A400" s="73">
        <v>397</v>
      </c>
      <c r="B400" s="73">
        <v>397</v>
      </c>
      <c r="C400" s="73" t="s">
        <v>870</v>
      </c>
      <c r="D400" s="73" t="s">
        <v>937</v>
      </c>
      <c r="E400" s="73" t="s">
        <v>357</v>
      </c>
      <c r="F400" s="73"/>
      <c r="I400" s="73">
        <v>397</v>
      </c>
      <c r="J400" s="73">
        <v>397</v>
      </c>
      <c r="K400" s="73" t="s">
        <v>5</v>
      </c>
      <c r="L400" s="73" t="s">
        <v>1084</v>
      </c>
      <c r="M400" s="73" t="s">
        <v>4</v>
      </c>
      <c r="N400" s="73"/>
    </row>
    <row r="401" spans="9:14" x14ac:dyDescent="0.25">
      <c r="I401" s="73">
        <v>398</v>
      </c>
      <c r="J401" s="73">
        <v>398</v>
      </c>
      <c r="K401" s="73" t="s">
        <v>160</v>
      </c>
      <c r="L401" s="73" t="s">
        <v>1084</v>
      </c>
      <c r="M401" s="73" t="s">
        <v>170</v>
      </c>
      <c r="N401" s="73"/>
    </row>
    <row r="402" spans="9:14" x14ac:dyDescent="0.25">
      <c r="I402" s="73">
        <v>399</v>
      </c>
      <c r="J402" s="73">
        <v>399</v>
      </c>
      <c r="K402" s="73" t="s">
        <v>1228</v>
      </c>
      <c r="L402" s="73" t="s">
        <v>1029</v>
      </c>
      <c r="M402" s="73" t="s">
        <v>170</v>
      </c>
      <c r="N402" s="73"/>
    </row>
    <row r="403" spans="9:14" x14ac:dyDescent="0.25">
      <c r="I403" s="73">
        <v>400</v>
      </c>
      <c r="J403" s="73">
        <v>400</v>
      </c>
      <c r="K403" s="73" t="s">
        <v>1229</v>
      </c>
      <c r="L403" s="73" t="s">
        <v>1084</v>
      </c>
      <c r="M403" s="73" t="s">
        <v>877</v>
      </c>
      <c r="N403" s="73"/>
    </row>
    <row r="404" spans="9:14" x14ac:dyDescent="0.25">
      <c r="I404" s="73">
        <v>401</v>
      </c>
      <c r="J404" s="73">
        <v>401</v>
      </c>
      <c r="K404" s="73" t="s">
        <v>6</v>
      </c>
      <c r="L404" s="73" t="s">
        <v>1084</v>
      </c>
      <c r="M404" s="73" t="s">
        <v>4</v>
      </c>
      <c r="N404" s="73"/>
    </row>
    <row r="405" spans="9:14" x14ac:dyDescent="0.25">
      <c r="I405" s="73">
        <v>402</v>
      </c>
      <c r="J405" s="73">
        <v>402</v>
      </c>
      <c r="K405" s="73" t="s">
        <v>1230</v>
      </c>
      <c r="L405" s="73" t="s">
        <v>1084</v>
      </c>
      <c r="M405" s="73" t="s">
        <v>170</v>
      </c>
      <c r="N405" s="73"/>
    </row>
    <row r="406" spans="9:14" x14ac:dyDescent="0.25">
      <c r="I406" s="73">
        <v>403</v>
      </c>
      <c r="J406" s="73">
        <v>403</v>
      </c>
      <c r="K406" s="73" t="s">
        <v>1231</v>
      </c>
      <c r="L406" s="73" t="s">
        <v>1084</v>
      </c>
      <c r="M406" s="73" t="s">
        <v>170</v>
      </c>
      <c r="N406" s="73"/>
    </row>
    <row r="407" spans="9:14" x14ac:dyDescent="0.25">
      <c r="I407" s="73">
        <v>404</v>
      </c>
      <c r="J407" s="73">
        <v>404</v>
      </c>
      <c r="K407" s="73" t="s">
        <v>1232</v>
      </c>
      <c r="L407" s="73" t="s">
        <v>1084</v>
      </c>
      <c r="M407" s="73" t="s">
        <v>170</v>
      </c>
      <c r="N407" s="73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2" priority="4"/>
  </conditionalFormatting>
  <conditionalFormatting sqref="K4:K407">
    <cfRule type="duplicateValues" dxfId="1" priority="3"/>
  </conditionalFormatting>
  <conditionalFormatting sqref="K3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0"/>
  <sheetViews>
    <sheetView workbookViewId="0">
      <pane ySplit="3" topLeftCell="A115" activePane="bottomLeft" state="frozen"/>
      <selection pane="bottomLeft" activeCell="C110" sqref="C110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1253</v>
      </c>
    </row>
    <row r="3" spans="1:4" x14ac:dyDescent="0.25">
      <c r="A3" s="32" t="s">
        <v>113</v>
      </c>
      <c r="B3" t="s">
        <v>116</v>
      </c>
      <c r="C3" t="s">
        <v>115</v>
      </c>
      <c r="D3" t="s">
        <v>132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13</v>
      </c>
      <c r="C8" s="10">
        <v>13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>
        <v>1</v>
      </c>
      <c r="D10" s="10">
        <v>0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14</v>
      </c>
      <c r="D15" s="10">
        <v>0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5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35</v>
      </c>
      <c r="B19" s="10">
        <v>14</v>
      </c>
      <c r="C19" s="10">
        <v>14</v>
      </c>
      <c r="D19" s="10">
        <v>0</v>
      </c>
    </row>
    <row r="20" spans="1:4" x14ac:dyDescent="0.25">
      <c r="A20" s="3" t="s">
        <v>36</v>
      </c>
      <c r="B20" s="10">
        <v>9</v>
      </c>
      <c r="C20" s="10">
        <v>9</v>
      </c>
      <c r="D20" s="10">
        <v>0</v>
      </c>
    </row>
    <row r="21" spans="1:4" x14ac:dyDescent="0.25">
      <c r="A21" s="3" t="s">
        <v>100</v>
      </c>
      <c r="B21" s="10">
        <v>14</v>
      </c>
      <c r="C21" s="10">
        <v>14</v>
      </c>
      <c r="D21" s="10">
        <v>0</v>
      </c>
    </row>
    <row r="22" spans="1:4" x14ac:dyDescent="0.25">
      <c r="A22" s="3" t="s">
        <v>19</v>
      </c>
      <c r="B22" s="10">
        <v>21</v>
      </c>
      <c r="C22" s="10">
        <v>20</v>
      </c>
      <c r="D22" s="10">
        <v>1</v>
      </c>
    </row>
    <row r="23" spans="1:4" x14ac:dyDescent="0.25">
      <c r="A23" s="3" t="s">
        <v>101</v>
      </c>
      <c r="B23" s="10">
        <v>20</v>
      </c>
      <c r="C23" s="10">
        <v>20</v>
      </c>
      <c r="D23" s="10">
        <v>0</v>
      </c>
    </row>
    <row r="24" spans="1:4" x14ac:dyDescent="0.25">
      <c r="A24" s="3" t="s">
        <v>38</v>
      </c>
      <c r="B24" s="10">
        <v>5</v>
      </c>
      <c r="C24" s="10">
        <v>5</v>
      </c>
      <c r="D24" s="10">
        <v>0</v>
      </c>
    </row>
    <row r="25" spans="1:4" x14ac:dyDescent="0.25">
      <c r="A25" s="3" t="s">
        <v>54</v>
      </c>
      <c r="B25" s="10">
        <v>3</v>
      </c>
      <c r="C25" s="10">
        <v>3</v>
      </c>
      <c r="D25" s="10">
        <v>0</v>
      </c>
    </row>
    <row r="26" spans="1:4" x14ac:dyDescent="0.25">
      <c r="A26" s="3" t="s">
        <v>29</v>
      </c>
      <c r="B26" s="10">
        <v>4</v>
      </c>
      <c r="C26" s="10">
        <v>4</v>
      </c>
      <c r="D26" s="10">
        <v>0</v>
      </c>
    </row>
    <row r="27" spans="1:4" x14ac:dyDescent="0.25">
      <c r="A27" s="3" t="s">
        <v>98</v>
      </c>
      <c r="B27" s="10">
        <v>5</v>
      </c>
      <c r="C27" s="10">
        <v>4</v>
      </c>
      <c r="D27" s="10">
        <v>1</v>
      </c>
    </row>
    <row r="28" spans="1:4" x14ac:dyDescent="0.25">
      <c r="A28" s="3" t="s">
        <v>28</v>
      </c>
      <c r="B28" s="10">
        <v>22</v>
      </c>
      <c r="C28" s="10">
        <v>16</v>
      </c>
      <c r="D28" s="10">
        <v>6</v>
      </c>
    </row>
    <row r="29" spans="1:4" x14ac:dyDescent="0.25">
      <c r="A29" s="3" t="s">
        <v>52</v>
      </c>
      <c r="B29" s="10">
        <v>2</v>
      </c>
      <c r="C29" s="10">
        <v>2</v>
      </c>
      <c r="D29" s="10">
        <v>0</v>
      </c>
    </row>
    <row r="30" spans="1:4" x14ac:dyDescent="0.25">
      <c r="A30" s="3" t="s">
        <v>4</v>
      </c>
      <c r="B30" s="10">
        <v>2</v>
      </c>
      <c r="C30" s="10">
        <v>2</v>
      </c>
      <c r="D30" s="10">
        <v>0</v>
      </c>
    </row>
    <row r="31" spans="1:4" x14ac:dyDescent="0.25">
      <c r="A31" s="3" t="s">
        <v>50</v>
      </c>
      <c r="B31" s="10">
        <v>6</v>
      </c>
      <c r="C31" s="10">
        <v>6</v>
      </c>
      <c r="D31" s="10">
        <v>0</v>
      </c>
    </row>
    <row r="32" spans="1:4" x14ac:dyDescent="0.25">
      <c r="A32" s="3" t="s">
        <v>46</v>
      </c>
      <c r="B32" s="10">
        <v>4</v>
      </c>
      <c r="C32" s="10">
        <v>4</v>
      </c>
      <c r="D32" s="10">
        <v>0</v>
      </c>
    </row>
    <row r="33" spans="1:4" x14ac:dyDescent="0.25">
      <c r="A33" s="3" t="s">
        <v>95</v>
      </c>
      <c r="B33" s="10">
        <v>31</v>
      </c>
      <c r="C33" s="10">
        <v>31</v>
      </c>
      <c r="D33" s="10">
        <v>0</v>
      </c>
    </row>
    <row r="34" spans="1:4" x14ac:dyDescent="0.25">
      <c r="A34" s="3" t="s">
        <v>21</v>
      </c>
      <c r="B34" s="10">
        <v>2</v>
      </c>
      <c r="C34" s="10">
        <v>2</v>
      </c>
      <c r="D34" s="10">
        <v>0</v>
      </c>
    </row>
    <row r="35" spans="1:4" x14ac:dyDescent="0.25">
      <c r="A35" s="3" t="s">
        <v>110</v>
      </c>
      <c r="B35" s="10">
        <v>14</v>
      </c>
      <c r="C35" s="10">
        <v>14</v>
      </c>
      <c r="D35" s="10">
        <v>0</v>
      </c>
    </row>
    <row r="36" spans="1:4" x14ac:dyDescent="0.25">
      <c r="A36" s="3" t="s">
        <v>44</v>
      </c>
      <c r="B36" s="10">
        <v>5</v>
      </c>
      <c r="C36" s="10">
        <v>5</v>
      </c>
      <c r="D36" s="10">
        <v>0</v>
      </c>
    </row>
    <row r="37" spans="1:4" x14ac:dyDescent="0.25">
      <c r="A37" s="3" t="s">
        <v>33</v>
      </c>
      <c r="B37" s="10">
        <v>3</v>
      </c>
      <c r="C37" s="10">
        <v>3</v>
      </c>
      <c r="D37" s="10">
        <v>0</v>
      </c>
    </row>
    <row r="38" spans="1:4" x14ac:dyDescent="0.25">
      <c r="A38" s="3" t="s">
        <v>96</v>
      </c>
      <c r="B38" s="10">
        <v>43</v>
      </c>
      <c r="C38" s="10">
        <v>43</v>
      </c>
      <c r="D38" s="10">
        <v>0</v>
      </c>
    </row>
    <row r="39" spans="1:4" x14ac:dyDescent="0.25">
      <c r="A39" s="3" t="s">
        <v>51</v>
      </c>
      <c r="B39" s="10">
        <v>4</v>
      </c>
      <c r="C39" s="10">
        <v>2</v>
      </c>
      <c r="D39" s="10">
        <v>2</v>
      </c>
    </row>
    <row r="40" spans="1:4" x14ac:dyDescent="0.25">
      <c r="A40" s="3" t="s">
        <v>23</v>
      </c>
      <c r="B40" s="10">
        <v>11</v>
      </c>
      <c r="C40" s="10">
        <v>11</v>
      </c>
      <c r="D40" s="10">
        <v>0</v>
      </c>
    </row>
    <row r="41" spans="1:4" x14ac:dyDescent="0.25">
      <c r="A41" s="3" t="s">
        <v>212</v>
      </c>
      <c r="B41" s="10">
        <v>5</v>
      </c>
      <c r="C41" s="10">
        <v>5</v>
      </c>
      <c r="D41" s="10">
        <v>0</v>
      </c>
    </row>
    <row r="42" spans="1:4" x14ac:dyDescent="0.25">
      <c r="A42" s="3" t="s">
        <v>214</v>
      </c>
      <c r="B42" s="10">
        <v>4</v>
      </c>
      <c r="C42" s="10"/>
      <c r="D42" s="10">
        <v>4</v>
      </c>
    </row>
    <row r="43" spans="1:4" x14ac:dyDescent="0.25">
      <c r="A43" s="3" t="s">
        <v>216</v>
      </c>
      <c r="B43" s="10">
        <v>3</v>
      </c>
      <c r="C43" s="10">
        <v>3</v>
      </c>
      <c r="D43" s="10">
        <v>0</v>
      </c>
    </row>
    <row r="44" spans="1:4" x14ac:dyDescent="0.25">
      <c r="A44" s="3" t="s">
        <v>217</v>
      </c>
      <c r="B44" s="10">
        <v>4</v>
      </c>
      <c r="C44" s="10">
        <v>4</v>
      </c>
      <c r="D44" s="10">
        <v>0</v>
      </c>
    </row>
    <row r="45" spans="1:4" x14ac:dyDescent="0.25">
      <c r="A45" s="3" t="s">
        <v>218</v>
      </c>
      <c r="B45" s="10">
        <v>4</v>
      </c>
      <c r="C45" s="10">
        <v>4</v>
      </c>
      <c r="D45" s="10">
        <v>0</v>
      </c>
    </row>
    <row r="46" spans="1:4" x14ac:dyDescent="0.25">
      <c r="A46" s="3" t="s">
        <v>219</v>
      </c>
      <c r="B46" s="10">
        <v>4</v>
      </c>
      <c r="C46" s="10">
        <v>2</v>
      </c>
      <c r="D46" s="10">
        <v>2</v>
      </c>
    </row>
    <row r="47" spans="1:4" x14ac:dyDescent="0.25">
      <c r="A47" s="3" t="s">
        <v>222</v>
      </c>
      <c r="B47" s="10">
        <v>4</v>
      </c>
      <c r="C47" s="10">
        <v>4</v>
      </c>
      <c r="D47" s="10">
        <v>0</v>
      </c>
    </row>
    <row r="48" spans="1:4" x14ac:dyDescent="0.25">
      <c r="A48" s="3" t="s">
        <v>220</v>
      </c>
      <c r="B48" s="10">
        <v>8</v>
      </c>
      <c r="C48" s="10">
        <v>8</v>
      </c>
      <c r="D48" s="10">
        <v>0</v>
      </c>
    </row>
    <row r="49" spans="1:4" x14ac:dyDescent="0.25">
      <c r="A49" s="3" t="s">
        <v>223</v>
      </c>
      <c r="B49" s="10">
        <v>1</v>
      </c>
      <c r="C49" s="10">
        <v>1</v>
      </c>
      <c r="D49" s="10">
        <v>0</v>
      </c>
    </row>
    <row r="50" spans="1:4" x14ac:dyDescent="0.25">
      <c r="A50" s="3" t="s">
        <v>226</v>
      </c>
      <c r="B50" s="10">
        <v>3</v>
      </c>
      <c r="C50" s="10">
        <v>3</v>
      </c>
      <c r="D50" s="10">
        <v>0</v>
      </c>
    </row>
    <row r="51" spans="1:4" x14ac:dyDescent="0.25">
      <c r="A51" s="3" t="s">
        <v>229</v>
      </c>
      <c r="B51" s="10">
        <v>2</v>
      </c>
      <c r="C51" s="10">
        <v>2</v>
      </c>
      <c r="D51" s="10">
        <v>0</v>
      </c>
    </row>
    <row r="52" spans="1:4" x14ac:dyDescent="0.25">
      <c r="A52" s="3" t="s">
        <v>230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232</v>
      </c>
      <c r="B53" s="10">
        <v>1</v>
      </c>
      <c r="C53" s="10"/>
      <c r="D53" s="10">
        <v>1</v>
      </c>
    </row>
    <row r="54" spans="1:4" x14ac:dyDescent="0.25">
      <c r="A54" s="3" t="s">
        <v>233</v>
      </c>
      <c r="B54" s="10">
        <v>1</v>
      </c>
      <c r="C54" s="10">
        <v>1</v>
      </c>
      <c r="D54" s="10">
        <v>0</v>
      </c>
    </row>
    <row r="55" spans="1:4" x14ac:dyDescent="0.25">
      <c r="A55" s="3" t="s">
        <v>235</v>
      </c>
      <c r="B55" s="10">
        <v>1</v>
      </c>
      <c r="C55" s="10"/>
      <c r="D55" s="10">
        <v>1</v>
      </c>
    </row>
    <row r="56" spans="1:4" x14ac:dyDescent="0.25">
      <c r="A56" s="3" t="s">
        <v>236</v>
      </c>
      <c r="B56" s="10">
        <v>1</v>
      </c>
      <c r="C56" s="10">
        <v>1</v>
      </c>
      <c r="D56" s="10">
        <v>0</v>
      </c>
    </row>
    <row r="57" spans="1:4" x14ac:dyDescent="0.25">
      <c r="A57" s="3" t="s">
        <v>240</v>
      </c>
      <c r="B57" s="10">
        <v>8</v>
      </c>
      <c r="C57" s="10">
        <v>8</v>
      </c>
      <c r="D57" s="10">
        <v>0</v>
      </c>
    </row>
    <row r="58" spans="1:4" x14ac:dyDescent="0.25">
      <c r="A58" s="3" t="s">
        <v>241</v>
      </c>
      <c r="B58" s="10">
        <v>4</v>
      </c>
      <c r="C58" s="10">
        <v>4</v>
      </c>
      <c r="D58" s="10">
        <v>0</v>
      </c>
    </row>
    <row r="59" spans="1:4" x14ac:dyDescent="0.25">
      <c r="A59" s="3" t="s">
        <v>243</v>
      </c>
      <c r="B59" s="10">
        <v>4</v>
      </c>
      <c r="C59" s="10">
        <v>3</v>
      </c>
      <c r="D59" s="10">
        <v>1</v>
      </c>
    </row>
    <row r="60" spans="1:4" x14ac:dyDescent="0.25">
      <c r="A60" s="3" t="s">
        <v>244</v>
      </c>
      <c r="B60" s="10">
        <v>4</v>
      </c>
      <c r="C60" s="10">
        <v>4</v>
      </c>
      <c r="D60" s="10">
        <v>0</v>
      </c>
    </row>
    <row r="61" spans="1:4" x14ac:dyDescent="0.25">
      <c r="A61" s="3" t="s">
        <v>257</v>
      </c>
      <c r="B61" s="10">
        <v>10</v>
      </c>
      <c r="C61" s="10">
        <v>10</v>
      </c>
      <c r="D61" s="10">
        <v>0</v>
      </c>
    </row>
    <row r="62" spans="1:4" x14ac:dyDescent="0.25">
      <c r="A62" s="3" t="s">
        <v>238</v>
      </c>
      <c r="B62" s="10">
        <v>18</v>
      </c>
      <c r="C62" s="10">
        <v>18</v>
      </c>
      <c r="D62" s="10">
        <v>0</v>
      </c>
    </row>
    <row r="63" spans="1:4" x14ac:dyDescent="0.25">
      <c r="A63" s="3" t="s">
        <v>239</v>
      </c>
      <c r="B63" s="10">
        <v>5</v>
      </c>
      <c r="C63" s="10">
        <v>5</v>
      </c>
      <c r="D63" s="10">
        <v>0</v>
      </c>
    </row>
    <row r="64" spans="1:4" x14ac:dyDescent="0.25">
      <c r="A64" s="3" t="s">
        <v>248</v>
      </c>
      <c r="B64" s="10">
        <v>4</v>
      </c>
      <c r="C64" s="10">
        <v>4</v>
      </c>
      <c r="D64" s="10">
        <v>0</v>
      </c>
    </row>
    <row r="65" spans="1:4" x14ac:dyDescent="0.25">
      <c r="A65" s="3" t="s">
        <v>250</v>
      </c>
      <c r="B65" s="10">
        <v>6</v>
      </c>
      <c r="C65" s="10"/>
      <c r="D65" s="10">
        <v>6</v>
      </c>
    </row>
    <row r="66" spans="1:4" x14ac:dyDescent="0.25">
      <c r="A66" s="3" t="s">
        <v>251</v>
      </c>
      <c r="B66" s="10">
        <v>3</v>
      </c>
      <c r="C66" s="10">
        <v>3</v>
      </c>
      <c r="D66" s="10">
        <v>0</v>
      </c>
    </row>
    <row r="67" spans="1:4" x14ac:dyDescent="0.25">
      <c r="A67" s="3" t="s">
        <v>252</v>
      </c>
      <c r="B67" s="10">
        <v>1</v>
      </c>
      <c r="C67" s="10"/>
      <c r="D67" s="10">
        <v>1</v>
      </c>
    </row>
    <row r="68" spans="1:4" x14ac:dyDescent="0.25">
      <c r="A68" s="3" t="s">
        <v>255</v>
      </c>
      <c r="B68" s="10">
        <v>1</v>
      </c>
      <c r="C68" s="10">
        <v>1</v>
      </c>
      <c r="D68" s="10">
        <v>0</v>
      </c>
    </row>
    <row r="69" spans="1:4" x14ac:dyDescent="0.25">
      <c r="A69" s="3" t="s">
        <v>258</v>
      </c>
      <c r="B69" s="10">
        <v>11</v>
      </c>
      <c r="C69" s="10">
        <v>9</v>
      </c>
      <c r="D69" s="10">
        <v>2</v>
      </c>
    </row>
    <row r="70" spans="1:4" x14ac:dyDescent="0.25">
      <c r="A70" s="3" t="s">
        <v>259</v>
      </c>
      <c r="B70" s="10">
        <v>7</v>
      </c>
      <c r="C70" s="10"/>
      <c r="D70" s="10">
        <v>7</v>
      </c>
    </row>
    <row r="71" spans="1:4" x14ac:dyDescent="0.25">
      <c r="A71" s="3" t="s">
        <v>261</v>
      </c>
      <c r="B71" s="10">
        <v>2</v>
      </c>
      <c r="C71" s="10">
        <v>2</v>
      </c>
      <c r="D71" s="10">
        <v>0</v>
      </c>
    </row>
    <row r="72" spans="1:4" x14ac:dyDescent="0.25">
      <c r="A72" s="3" t="s">
        <v>262</v>
      </c>
      <c r="B72" s="10">
        <v>3</v>
      </c>
      <c r="C72" s="10">
        <v>3</v>
      </c>
      <c r="D72" s="10">
        <v>0</v>
      </c>
    </row>
    <row r="73" spans="1:4" x14ac:dyDescent="0.25">
      <c r="A73" s="3" t="s">
        <v>263</v>
      </c>
      <c r="B73" s="10">
        <v>2</v>
      </c>
      <c r="C73" s="10">
        <v>2</v>
      </c>
      <c r="D73" s="10">
        <v>0</v>
      </c>
    </row>
    <row r="74" spans="1:4" x14ac:dyDescent="0.25">
      <c r="A74" s="3" t="s">
        <v>264</v>
      </c>
      <c r="B74" s="10">
        <v>1</v>
      </c>
      <c r="C74" s="10">
        <v>1</v>
      </c>
      <c r="D74" s="10">
        <v>0</v>
      </c>
    </row>
    <row r="75" spans="1:4" x14ac:dyDescent="0.25">
      <c r="A75" s="3" t="s">
        <v>265</v>
      </c>
      <c r="B75" s="10">
        <v>1</v>
      </c>
      <c r="C75" s="10"/>
      <c r="D75" s="10">
        <v>1</v>
      </c>
    </row>
    <row r="76" spans="1:4" x14ac:dyDescent="0.25">
      <c r="A76" s="3" t="s">
        <v>266</v>
      </c>
      <c r="B76" s="10">
        <v>2</v>
      </c>
      <c r="C76" s="10"/>
      <c r="D76" s="10">
        <v>2</v>
      </c>
    </row>
    <row r="77" spans="1:4" x14ac:dyDescent="0.25">
      <c r="A77" s="3" t="s">
        <v>267</v>
      </c>
      <c r="B77" s="10">
        <v>1</v>
      </c>
      <c r="C77" s="10"/>
      <c r="D77" s="10">
        <v>1</v>
      </c>
    </row>
    <row r="78" spans="1:4" x14ac:dyDescent="0.25">
      <c r="A78" s="3" t="s">
        <v>268</v>
      </c>
      <c r="B78" s="10">
        <v>2</v>
      </c>
      <c r="C78" s="10"/>
      <c r="D78" s="10">
        <v>2</v>
      </c>
    </row>
    <row r="79" spans="1:4" x14ac:dyDescent="0.25">
      <c r="A79" s="3" t="s">
        <v>269</v>
      </c>
      <c r="B79" s="10">
        <v>2</v>
      </c>
      <c r="C79" s="10">
        <v>2</v>
      </c>
      <c r="D79" s="10">
        <v>0</v>
      </c>
    </row>
    <row r="80" spans="1:4" x14ac:dyDescent="0.25">
      <c r="A80" s="3" t="s">
        <v>270</v>
      </c>
      <c r="B80" s="10">
        <v>2</v>
      </c>
      <c r="C80" s="10">
        <v>0</v>
      </c>
      <c r="D80" s="10">
        <v>2</v>
      </c>
    </row>
    <row r="81" spans="1:4" x14ac:dyDescent="0.25">
      <c r="A81" s="3" t="s">
        <v>271</v>
      </c>
      <c r="B81" s="10">
        <v>5</v>
      </c>
      <c r="C81" s="10">
        <v>5</v>
      </c>
      <c r="D81" s="10">
        <v>0</v>
      </c>
    </row>
    <row r="82" spans="1:4" x14ac:dyDescent="0.25">
      <c r="A82" s="3" t="s">
        <v>272</v>
      </c>
      <c r="B82" s="10">
        <v>2</v>
      </c>
      <c r="C82" s="10">
        <v>2</v>
      </c>
      <c r="D82" s="10">
        <v>0</v>
      </c>
    </row>
    <row r="83" spans="1:4" x14ac:dyDescent="0.25">
      <c r="A83" s="3" t="s">
        <v>273</v>
      </c>
      <c r="B83" s="10">
        <v>8</v>
      </c>
      <c r="C83" s="10">
        <v>8</v>
      </c>
      <c r="D83" s="10">
        <v>0</v>
      </c>
    </row>
    <row r="84" spans="1:4" x14ac:dyDescent="0.25">
      <c r="A84" s="3" t="s">
        <v>274</v>
      </c>
      <c r="B84" s="10">
        <v>3</v>
      </c>
      <c r="C84" s="10">
        <v>3</v>
      </c>
      <c r="D84" s="10">
        <v>0</v>
      </c>
    </row>
    <row r="85" spans="1:4" x14ac:dyDescent="0.25">
      <c r="A85" s="3" t="s">
        <v>275</v>
      </c>
      <c r="B85" s="10">
        <v>7</v>
      </c>
      <c r="C85" s="10">
        <v>7</v>
      </c>
      <c r="D85" s="10">
        <v>0</v>
      </c>
    </row>
    <row r="86" spans="1:4" x14ac:dyDescent="0.25">
      <c r="A86" s="3" t="s">
        <v>276</v>
      </c>
      <c r="B86" s="10">
        <v>1</v>
      </c>
      <c r="C86" s="10">
        <v>1</v>
      </c>
      <c r="D86" s="10">
        <v>0</v>
      </c>
    </row>
    <row r="87" spans="1:4" x14ac:dyDescent="0.25">
      <c r="A87" s="3" t="s">
        <v>277</v>
      </c>
      <c r="B87" s="10">
        <v>2</v>
      </c>
      <c r="C87" s="10">
        <v>2</v>
      </c>
      <c r="D87" s="10">
        <v>0</v>
      </c>
    </row>
    <row r="88" spans="1:4" x14ac:dyDescent="0.25">
      <c r="A88" s="3" t="s">
        <v>278</v>
      </c>
      <c r="B88" s="10">
        <v>2</v>
      </c>
      <c r="C88" s="10"/>
      <c r="D88" s="10">
        <v>2</v>
      </c>
    </row>
    <row r="89" spans="1:4" x14ac:dyDescent="0.25">
      <c r="A89" s="3" t="s">
        <v>279</v>
      </c>
      <c r="B89" s="10">
        <v>6</v>
      </c>
      <c r="C89" s="10"/>
      <c r="D89" s="10">
        <v>6</v>
      </c>
    </row>
    <row r="90" spans="1:4" x14ac:dyDescent="0.25">
      <c r="A90" s="3" t="s">
        <v>280</v>
      </c>
      <c r="B90" s="10">
        <v>2</v>
      </c>
      <c r="C90" s="10">
        <v>2</v>
      </c>
      <c r="D90" s="10">
        <v>0</v>
      </c>
    </row>
    <row r="91" spans="1:4" x14ac:dyDescent="0.25">
      <c r="A91" s="3" t="s">
        <v>281</v>
      </c>
      <c r="B91" s="10">
        <v>5</v>
      </c>
      <c r="C91" s="10">
        <v>5</v>
      </c>
      <c r="D91" s="10">
        <v>0</v>
      </c>
    </row>
    <row r="92" spans="1:4" x14ac:dyDescent="0.25">
      <c r="A92" s="3" t="s">
        <v>284</v>
      </c>
      <c r="B92" s="10">
        <v>3</v>
      </c>
      <c r="C92" s="10"/>
      <c r="D92" s="10">
        <v>3</v>
      </c>
    </row>
    <row r="93" spans="1:4" x14ac:dyDescent="0.25">
      <c r="A93" s="3" t="s">
        <v>285</v>
      </c>
      <c r="B93" s="10">
        <v>2</v>
      </c>
      <c r="C93" s="10"/>
      <c r="D93" s="10">
        <v>2</v>
      </c>
    </row>
    <row r="94" spans="1:4" x14ac:dyDescent="0.25">
      <c r="A94" s="3" t="s">
        <v>286</v>
      </c>
      <c r="B94" s="10">
        <v>1</v>
      </c>
      <c r="C94" s="10">
        <v>1</v>
      </c>
      <c r="D94" s="10">
        <v>0</v>
      </c>
    </row>
    <row r="95" spans="1:4" x14ac:dyDescent="0.25">
      <c r="A95" s="3" t="s">
        <v>287</v>
      </c>
      <c r="B95" s="10">
        <v>1</v>
      </c>
      <c r="C95" s="10">
        <v>1</v>
      </c>
      <c r="D95" s="10">
        <v>0</v>
      </c>
    </row>
    <row r="96" spans="1:4" x14ac:dyDescent="0.25">
      <c r="A96" s="3" t="s">
        <v>288</v>
      </c>
      <c r="B96" s="10">
        <v>2</v>
      </c>
      <c r="C96" s="10"/>
      <c r="D96" s="10">
        <v>2</v>
      </c>
    </row>
    <row r="97" spans="1:4" x14ac:dyDescent="0.25">
      <c r="A97" s="3" t="s">
        <v>289</v>
      </c>
      <c r="B97" s="10">
        <v>5</v>
      </c>
      <c r="C97" s="10">
        <v>5</v>
      </c>
      <c r="D97" s="10">
        <v>0</v>
      </c>
    </row>
    <row r="98" spans="1:4" x14ac:dyDescent="0.25">
      <c r="A98" s="3" t="s">
        <v>290</v>
      </c>
      <c r="B98" s="10">
        <v>1</v>
      </c>
      <c r="C98" s="10"/>
      <c r="D98" s="10">
        <v>1</v>
      </c>
    </row>
    <row r="99" spans="1:4" x14ac:dyDescent="0.25">
      <c r="A99" s="3" t="s">
        <v>291</v>
      </c>
      <c r="B99" s="10">
        <v>3</v>
      </c>
      <c r="C99" s="10">
        <v>3</v>
      </c>
      <c r="D99" s="10">
        <v>0</v>
      </c>
    </row>
    <row r="100" spans="1:4" x14ac:dyDescent="0.25">
      <c r="A100" s="3" t="s">
        <v>292</v>
      </c>
      <c r="B100" s="10">
        <v>1</v>
      </c>
      <c r="C100" s="10"/>
      <c r="D100" s="10">
        <v>1</v>
      </c>
    </row>
    <row r="101" spans="1:4" x14ac:dyDescent="0.25">
      <c r="A101" s="3" t="s">
        <v>293</v>
      </c>
      <c r="B101" s="10">
        <v>2</v>
      </c>
      <c r="C101" s="10">
        <v>2</v>
      </c>
      <c r="D101" s="10">
        <v>0</v>
      </c>
    </row>
    <row r="102" spans="1:4" x14ac:dyDescent="0.25">
      <c r="A102" s="3" t="s">
        <v>294</v>
      </c>
      <c r="B102" s="10">
        <v>2</v>
      </c>
      <c r="C102" s="10"/>
      <c r="D102" s="10">
        <v>2</v>
      </c>
    </row>
    <row r="103" spans="1:4" x14ac:dyDescent="0.25">
      <c r="A103" s="3" t="s">
        <v>295</v>
      </c>
      <c r="B103" s="10">
        <v>2</v>
      </c>
      <c r="C103" s="10">
        <v>2</v>
      </c>
      <c r="D103" s="10">
        <v>0</v>
      </c>
    </row>
    <row r="104" spans="1:4" x14ac:dyDescent="0.25">
      <c r="A104" s="3" t="s">
        <v>297</v>
      </c>
      <c r="B104" s="10">
        <v>21</v>
      </c>
      <c r="C104" s="10">
        <v>2</v>
      </c>
      <c r="D104" s="10">
        <v>19</v>
      </c>
    </row>
    <row r="105" spans="1:4" x14ac:dyDescent="0.25">
      <c r="A105" s="3" t="s">
        <v>299</v>
      </c>
      <c r="B105" s="10">
        <v>21</v>
      </c>
      <c r="C105" s="10">
        <v>21</v>
      </c>
      <c r="D105" s="10">
        <v>0</v>
      </c>
    </row>
    <row r="106" spans="1:4" x14ac:dyDescent="0.25">
      <c r="A106" s="3" t="s">
        <v>301</v>
      </c>
      <c r="B106" s="10">
        <v>5</v>
      </c>
      <c r="C106" s="10"/>
      <c r="D106" s="10">
        <v>5</v>
      </c>
    </row>
    <row r="107" spans="1:4" x14ac:dyDescent="0.25">
      <c r="A107" s="3" t="s">
        <v>302</v>
      </c>
      <c r="B107" s="10">
        <v>24</v>
      </c>
      <c r="C107" s="10"/>
      <c r="D107" s="10">
        <v>24</v>
      </c>
    </row>
    <row r="108" spans="1:4" x14ac:dyDescent="0.25">
      <c r="A108" s="3" t="s">
        <v>329</v>
      </c>
      <c r="B108" s="10">
        <v>1</v>
      </c>
      <c r="C108" s="10"/>
      <c r="D108" s="10">
        <v>1</v>
      </c>
    </row>
    <row r="109" spans="1:4" x14ac:dyDescent="0.25">
      <c r="A109" s="3" t="s">
        <v>330</v>
      </c>
      <c r="B109" s="10">
        <v>3</v>
      </c>
      <c r="C109" s="10">
        <v>3</v>
      </c>
      <c r="D109" s="10">
        <v>0</v>
      </c>
    </row>
    <row r="110" spans="1:4" x14ac:dyDescent="0.25">
      <c r="A110" s="3" t="s">
        <v>557</v>
      </c>
      <c r="B110" s="10">
        <v>4</v>
      </c>
      <c r="C110" s="10">
        <v>4</v>
      </c>
      <c r="D110" s="10">
        <v>0</v>
      </c>
    </row>
    <row r="111" spans="1:4" x14ac:dyDescent="0.25">
      <c r="A111" s="3" t="s">
        <v>1237</v>
      </c>
      <c r="B111" s="10">
        <v>2</v>
      </c>
      <c r="C111" s="10">
        <v>2</v>
      </c>
      <c r="D111" s="10">
        <v>0</v>
      </c>
    </row>
    <row r="112" spans="1:4" x14ac:dyDescent="0.25">
      <c r="A112" s="3" t="s">
        <v>562</v>
      </c>
      <c r="B112" s="10">
        <v>18</v>
      </c>
      <c r="C112" s="10"/>
      <c r="D112" s="10">
        <v>18</v>
      </c>
    </row>
    <row r="113" spans="1:4" x14ac:dyDescent="0.25">
      <c r="A113" s="3" t="s">
        <v>1242</v>
      </c>
      <c r="B113" s="10">
        <v>1</v>
      </c>
      <c r="C113" s="10">
        <v>1</v>
      </c>
      <c r="D113" s="10">
        <v>0</v>
      </c>
    </row>
    <row r="114" spans="1:4" x14ac:dyDescent="0.25">
      <c r="A114" s="3" t="s">
        <v>871</v>
      </c>
      <c r="B114" s="10">
        <v>4</v>
      </c>
      <c r="C114" s="10">
        <v>4</v>
      </c>
      <c r="D114" s="10">
        <v>0</v>
      </c>
    </row>
    <row r="115" spans="1:4" x14ac:dyDescent="0.25">
      <c r="A115" s="3" t="s">
        <v>1249</v>
      </c>
      <c r="B115" s="10">
        <v>2</v>
      </c>
      <c r="C115" s="10">
        <v>2</v>
      </c>
      <c r="D115" s="10">
        <v>0</v>
      </c>
    </row>
    <row r="116" spans="1:4" x14ac:dyDescent="0.25">
      <c r="A116" s="3" t="s">
        <v>1260</v>
      </c>
      <c r="B116" s="10">
        <v>3</v>
      </c>
      <c r="C116" s="10">
        <v>3</v>
      </c>
      <c r="D116" s="10">
        <v>0</v>
      </c>
    </row>
    <row r="117" spans="1:4" x14ac:dyDescent="0.25">
      <c r="A117" s="3" t="s">
        <v>1275</v>
      </c>
      <c r="B117" s="10">
        <v>0</v>
      </c>
      <c r="C117" s="10"/>
      <c r="D117" s="10">
        <v>0</v>
      </c>
    </row>
    <row r="118" spans="1:4" x14ac:dyDescent="0.25">
      <c r="A118" s="3" t="s">
        <v>1298</v>
      </c>
      <c r="B118" s="10">
        <v>4</v>
      </c>
      <c r="C118" s="10"/>
      <c r="D118" s="10">
        <v>4</v>
      </c>
    </row>
    <row r="119" spans="1:4" x14ac:dyDescent="0.25">
      <c r="A119" s="3" t="s">
        <v>1324</v>
      </c>
      <c r="B119" s="10">
        <v>1</v>
      </c>
      <c r="C119" s="10">
        <v>1</v>
      </c>
      <c r="D119" s="10">
        <v>0</v>
      </c>
    </row>
    <row r="120" spans="1:4" x14ac:dyDescent="0.25">
      <c r="A120" s="3" t="s">
        <v>114</v>
      </c>
      <c r="B120" s="10">
        <v>722</v>
      </c>
      <c r="C120" s="10">
        <v>576</v>
      </c>
      <c r="D120" s="10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9"/>
  <sheetViews>
    <sheetView tabSelected="1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I117" sqref="I117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9.42578125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334</v>
      </c>
      <c r="I1" s="78" t="s">
        <v>17</v>
      </c>
      <c r="J1" s="14" t="s">
        <v>94</v>
      </c>
      <c r="K1" s="74" t="s">
        <v>9</v>
      </c>
      <c r="L1" s="33" t="s">
        <v>126</v>
      </c>
      <c r="M1" s="33" t="s">
        <v>318</v>
      </c>
      <c r="N1" s="21" t="s">
        <v>20</v>
      </c>
      <c r="U1" s="2" t="s">
        <v>314</v>
      </c>
      <c r="V1" s="2" t="s">
        <v>318</v>
      </c>
    </row>
    <row r="2" spans="1:22" hidden="1" x14ac:dyDescent="0.25">
      <c r="A2" s="13">
        <v>1</v>
      </c>
      <c r="B2" s="9" t="s">
        <v>261</v>
      </c>
      <c r="C2" s="9" t="s">
        <v>213</v>
      </c>
      <c r="D2" s="8">
        <v>0</v>
      </c>
      <c r="E2" s="8">
        <v>2</v>
      </c>
      <c r="F2" s="8">
        <f t="shared" ref="F2:F33" si="0">D2+E2</f>
        <v>2</v>
      </c>
      <c r="G2" s="22">
        <v>2</v>
      </c>
      <c r="H2" s="22">
        <f>Table1[[#This Row],[Total]]-Table1[[#This Row],[PO Approve Owner (artikel)]]</f>
        <v>0</v>
      </c>
      <c r="I2" s="22" t="s">
        <v>18</v>
      </c>
      <c r="J2" s="8">
        <v>2</v>
      </c>
      <c r="K2" s="75" t="s">
        <v>1262</v>
      </c>
      <c r="L2" s="34">
        <f>Table1[[#This Row],[PO Approve Owner (artikel)]]-Table1[[#This Row],[QTY PO (artikel)]]</f>
        <v>0</v>
      </c>
      <c r="M2" s="34" t="s">
        <v>321</v>
      </c>
      <c r="N2" s="17"/>
      <c r="U2" s="1" t="s">
        <v>245</v>
      </c>
      <c r="V2" s="1" t="s">
        <v>319</v>
      </c>
    </row>
    <row r="3" spans="1:22" hidden="1" x14ac:dyDescent="0.25">
      <c r="A3" s="13">
        <v>2</v>
      </c>
      <c r="B3" s="9" t="s">
        <v>277</v>
      </c>
      <c r="C3" s="9" t="s">
        <v>213</v>
      </c>
      <c r="D3" s="8">
        <v>2</v>
      </c>
      <c r="E3" s="8">
        <v>0</v>
      </c>
      <c r="F3" s="8">
        <f t="shared" si="0"/>
        <v>2</v>
      </c>
      <c r="G3" s="22">
        <v>2</v>
      </c>
      <c r="H3" s="22">
        <f>Table1[[#This Row],[Total]]-Table1[[#This Row],[PO Approve Owner (artikel)]]</f>
        <v>0</v>
      </c>
      <c r="I3" s="22" t="s">
        <v>18</v>
      </c>
      <c r="J3" s="8">
        <v>2</v>
      </c>
      <c r="K3" s="75" t="s">
        <v>1302</v>
      </c>
      <c r="L3" s="34">
        <f>Table1[[#This Row],[PO Approve Owner (artikel)]]-Table1[[#This Row],[QTY PO (artikel)]]</f>
        <v>0</v>
      </c>
      <c r="M3" s="34" t="s">
        <v>321</v>
      </c>
      <c r="N3" s="17"/>
      <c r="U3" s="1" t="s">
        <v>315</v>
      </c>
      <c r="V3" s="1" t="s">
        <v>320</v>
      </c>
    </row>
    <row r="4" spans="1:22" hidden="1" x14ac:dyDescent="0.25">
      <c r="A4" s="13">
        <v>3</v>
      </c>
      <c r="B4" s="9" t="s">
        <v>45</v>
      </c>
      <c r="C4" s="9" t="s">
        <v>41</v>
      </c>
      <c r="D4" s="8">
        <v>2</v>
      </c>
      <c r="E4" s="8">
        <v>2</v>
      </c>
      <c r="F4" s="8">
        <f t="shared" si="0"/>
        <v>4</v>
      </c>
      <c r="G4" s="22">
        <v>4</v>
      </c>
      <c r="H4" s="22">
        <f>Table1[[#This Row],[Total]]-Table1[[#This Row],[PO Approve Owner (artikel)]]</f>
        <v>0</v>
      </c>
      <c r="I4" s="22" t="s">
        <v>18</v>
      </c>
      <c r="J4" s="8">
        <v>4</v>
      </c>
      <c r="K4" s="75">
        <v>43216</v>
      </c>
      <c r="L4" s="34">
        <f>Table1[[#This Row],[PO Approve Owner (artikel)]]-Table1[[#This Row],[QTY PO (artikel)]]</f>
        <v>0</v>
      </c>
      <c r="M4" s="34" t="s">
        <v>319</v>
      </c>
      <c r="N4" s="17" t="s">
        <v>106</v>
      </c>
      <c r="U4" s="1" t="s">
        <v>18</v>
      </c>
      <c r="V4" s="1" t="s">
        <v>321</v>
      </c>
    </row>
    <row r="5" spans="1:22" hidden="1" x14ac:dyDescent="0.25">
      <c r="A5" s="13">
        <v>4</v>
      </c>
      <c r="B5" s="9" t="s">
        <v>232</v>
      </c>
      <c r="C5" s="9" t="s">
        <v>41</v>
      </c>
      <c r="D5" s="8">
        <v>1</v>
      </c>
      <c r="E5" s="8">
        <v>0</v>
      </c>
      <c r="F5" s="8">
        <f t="shared" si="0"/>
        <v>1</v>
      </c>
      <c r="G5" s="22">
        <v>1</v>
      </c>
      <c r="H5" s="22">
        <f>Table1[[#This Row],[Total]]-Table1[[#This Row],[PO Approve Owner (artikel)]]</f>
        <v>0</v>
      </c>
      <c r="I5" s="22" t="s">
        <v>245</v>
      </c>
      <c r="J5" s="8"/>
      <c r="K5" s="75"/>
      <c r="L5" s="34">
        <f>Table1[[#This Row],[PO Approve Owner (artikel)]]-Table1[[#This Row],[QTY PO (artikel)]]</f>
        <v>1</v>
      </c>
      <c r="M5" s="34" t="s">
        <v>321</v>
      </c>
      <c r="N5" s="17"/>
      <c r="U5" s="1" t="s">
        <v>316</v>
      </c>
    </row>
    <row r="6" spans="1:22" hidden="1" x14ac:dyDescent="0.25">
      <c r="A6" s="13">
        <v>5</v>
      </c>
      <c r="B6" s="9" t="s">
        <v>103</v>
      </c>
      <c r="C6" s="9" t="s">
        <v>41</v>
      </c>
      <c r="D6" s="8">
        <v>19</v>
      </c>
      <c r="E6" s="8">
        <v>0</v>
      </c>
      <c r="F6" s="8">
        <f t="shared" si="0"/>
        <v>19</v>
      </c>
      <c r="G6" s="22">
        <v>19</v>
      </c>
      <c r="H6" s="22">
        <f>Table1[[#This Row],[Total]]-Table1[[#This Row],[PO Approve Owner (artikel)]]</f>
        <v>0</v>
      </c>
      <c r="I6" s="22" t="s">
        <v>18</v>
      </c>
      <c r="J6" s="8">
        <v>19</v>
      </c>
      <c r="K6" s="75">
        <v>43216</v>
      </c>
      <c r="L6" s="34">
        <f>Table1[[#This Row],[PO Approve Owner (artikel)]]-Table1[[#This Row],[QTY PO (artikel)]]</f>
        <v>0</v>
      </c>
      <c r="M6" s="34" t="s">
        <v>319</v>
      </c>
      <c r="N6" s="17" t="s">
        <v>323</v>
      </c>
      <c r="U6" s="1" t="s">
        <v>215</v>
      </c>
    </row>
    <row r="7" spans="1:22" hidden="1" x14ac:dyDescent="0.25">
      <c r="A7" s="13">
        <v>6</v>
      </c>
      <c r="B7" s="9" t="s">
        <v>37</v>
      </c>
      <c r="C7" s="9" t="s">
        <v>41</v>
      </c>
      <c r="D7" s="8">
        <v>5</v>
      </c>
      <c r="E7" s="8">
        <v>4</v>
      </c>
      <c r="F7" s="8">
        <f t="shared" si="0"/>
        <v>9</v>
      </c>
      <c r="G7" s="22">
        <v>8</v>
      </c>
      <c r="H7" s="22">
        <f>Table1[[#This Row],[Total]]-Table1[[#This Row],[PO Approve Owner (artikel)]]</f>
        <v>1</v>
      </c>
      <c r="I7" s="22" t="s">
        <v>18</v>
      </c>
      <c r="J7" s="8">
        <v>8</v>
      </c>
      <c r="K7" s="75" t="s">
        <v>311</v>
      </c>
      <c r="L7" s="34">
        <f>Table1[[#This Row],[PO Approve Owner (artikel)]]-Table1[[#This Row],[QTY PO (artikel)]]</f>
        <v>0</v>
      </c>
      <c r="M7" s="34" t="s">
        <v>319</v>
      </c>
      <c r="N7" s="17" t="s">
        <v>246</v>
      </c>
      <c r="U7" s="1" t="s">
        <v>317</v>
      </c>
    </row>
    <row r="8" spans="1:22" hidden="1" x14ac:dyDescent="0.25">
      <c r="A8" s="13">
        <v>7</v>
      </c>
      <c r="B8" s="9" t="s">
        <v>243</v>
      </c>
      <c r="C8" s="9" t="s">
        <v>213</v>
      </c>
      <c r="D8" s="8">
        <v>0</v>
      </c>
      <c r="E8" s="8">
        <v>4</v>
      </c>
      <c r="F8" s="8">
        <f t="shared" si="0"/>
        <v>4</v>
      </c>
      <c r="G8" s="22">
        <v>4</v>
      </c>
      <c r="H8" s="22">
        <f>Table1[[#This Row],[Total]]-Table1[[#This Row],[PO Approve Owner (artikel)]]</f>
        <v>0</v>
      </c>
      <c r="I8" s="22" t="s">
        <v>316</v>
      </c>
      <c r="J8" s="8">
        <v>3</v>
      </c>
      <c r="K8" s="75" t="s">
        <v>558</v>
      </c>
      <c r="L8" s="34">
        <f>Table1[[#This Row],[PO Approve Owner (artikel)]]-Table1[[#This Row],[QTY PO (artikel)]]</f>
        <v>1</v>
      </c>
      <c r="M8" s="34" t="s">
        <v>321</v>
      </c>
      <c r="N8" s="17" t="s">
        <v>1251</v>
      </c>
    </row>
    <row r="9" spans="1:22" hidden="1" x14ac:dyDescent="0.25">
      <c r="A9" s="13">
        <v>8</v>
      </c>
      <c r="B9" s="9" t="s">
        <v>272</v>
      </c>
      <c r="C9" s="9" t="s">
        <v>213</v>
      </c>
      <c r="D9" s="8">
        <v>0</v>
      </c>
      <c r="E9" s="8">
        <v>2</v>
      </c>
      <c r="F9" s="8">
        <f t="shared" si="0"/>
        <v>2</v>
      </c>
      <c r="G9" s="22">
        <v>2</v>
      </c>
      <c r="H9" s="22">
        <f>Table1[[#This Row],[Total]]-Table1[[#This Row],[PO Approve Owner (artikel)]]</f>
        <v>0</v>
      </c>
      <c r="I9" s="22" t="s">
        <v>18</v>
      </c>
      <c r="J9" s="8">
        <v>2</v>
      </c>
      <c r="K9" s="75" t="s">
        <v>1302</v>
      </c>
      <c r="L9" s="34">
        <f>Table1[[#This Row],[PO Approve Owner (artikel)]]-Table1[[#This Row],[QTY PO (artikel)]]</f>
        <v>0</v>
      </c>
      <c r="M9" s="34" t="s">
        <v>321</v>
      </c>
      <c r="N9" s="17"/>
    </row>
    <row r="10" spans="1:22" hidden="1" x14ac:dyDescent="0.25">
      <c r="A10" s="13">
        <v>9</v>
      </c>
      <c r="B10" s="9" t="s">
        <v>212</v>
      </c>
      <c r="C10" s="9" t="s">
        <v>213</v>
      </c>
      <c r="D10" s="8">
        <v>2</v>
      </c>
      <c r="E10" s="8">
        <v>3</v>
      </c>
      <c r="F10" s="8">
        <f t="shared" si="0"/>
        <v>5</v>
      </c>
      <c r="G10" s="22">
        <v>5</v>
      </c>
      <c r="H10" s="22">
        <f>Table1[[#This Row],[Total]]-Table1[[#This Row],[PO Approve Owner (artikel)]]</f>
        <v>0</v>
      </c>
      <c r="I10" s="22" t="s">
        <v>18</v>
      </c>
      <c r="J10" s="8">
        <v>5</v>
      </c>
      <c r="K10" s="75" t="s">
        <v>311</v>
      </c>
      <c r="L10" s="34">
        <f>Table1[[#This Row],[PO Approve Owner (artikel)]]-Table1[[#This Row],[QTY PO (artikel)]]</f>
        <v>0</v>
      </c>
      <c r="M10" s="34" t="s">
        <v>321</v>
      </c>
      <c r="N10" s="17"/>
    </row>
    <row r="11" spans="1:22" hidden="1" x14ac:dyDescent="0.25">
      <c r="A11" s="13">
        <v>10</v>
      </c>
      <c r="B11" s="9" t="s">
        <v>216</v>
      </c>
      <c r="C11" s="9" t="s">
        <v>213</v>
      </c>
      <c r="D11" s="8">
        <v>0</v>
      </c>
      <c r="E11" s="8">
        <v>3</v>
      </c>
      <c r="F11" s="8">
        <f t="shared" si="0"/>
        <v>3</v>
      </c>
      <c r="G11" s="22">
        <f>2+1</f>
        <v>3</v>
      </c>
      <c r="H11" s="22">
        <f>Table1[[#This Row],[Total]]-Table1[[#This Row],[PO Approve Owner (artikel)]]</f>
        <v>0</v>
      </c>
      <c r="I11" s="22" t="s">
        <v>18</v>
      </c>
      <c r="J11" s="8">
        <v>3</v>
      </c>
      <c r="K11" s="75" t="s">
        <v>1256</v>
      </c>
      <c r="L11" s="34">
        <f>Table1[[#This Row],[PO Approve Owner (artikel)]]-Table1[[#This Row],[QTY PO (artikel)]]</f>
        <v>0</v>
      </c>
      <c r="M11" s="34" t="s">
        <v>321</v>
      </c>
      <c r="N11" s="17"/>
    </row>
    <row r="12" spans="1:22" hidden="1" x14ac:dyDescent="0.25">
      <c r="A12" s="13">
        <v>11</v>
      </c>
      <c r="B12" s="9" t="s">
        <v>214</v>
      </c>
      <c r="C12" s="9" t="s">
        <v>213</v>
      </c>
      <c r="D12" s="8">
        <v>0</v>
      </c>
      <c r="E12" s="8">
        <v>4</v>
      </c>
      <c r="F12" s="8">
        <f t="shared" si="0"/>
        <v>4</v>
      </c>
      <c r="G12" s="22">
        <v>4</v>
      </c>
      <c r="H12" s="22">
        <f>Table1[[#This Row],[Total]]-Table1[[#This Row],[PO Approve Owner (artikel)]]</f>
        <v>0</v>
      </c>
      <c r="I12" s="22" t="s">
        <v>315</v>
      </c>
      <c r="J12" s="8"/>
      <c r="K12" s="75"/>
      <c r="L12" s="34">
        <f>Table1[[#This Row],[PO Approve Owner (artikel)]]-Table1[[#This Row],[QTY PO (artikel)]]</f>
        <v>4</v>
      </c>
      <c r="M12" s="34" t="s">
        <v>321</v>
      </c>
      <c r="N12" s="17"/>
    </row>
    <row r="13" spans="1:22" hidden="1" x14ac:dyDescent="0.25">
      <c r="A13" s="13">
        <v>12</v>
      </c>
      <c r="B13" s="9" t="s">
        <v>48</v>
      </c>
      <c r="C13" s="9" t="s">
        <v>49</v>
      </c>
      <c r="D13" s="8">
        <v>0</v>
      </c>
      <c r="E13" s="8">
        <v>3</v>
      </c>
      <c r="F13" s="8">
        <f t="shared" si="0"/>
        <v>3</v>
      </c>
      <c r="G13" s="22">
        <v>3</v>
      </c>
      <c r="H13" s="22">
        <f>Table1[[#This Row],[Total]]-Table1[[#This Row],[PO Approve Owner (artikel)]]</f>
        <v>0</v>
      </c>
      <c r="I13" s="22" t="s">
        <v>18</v>
      </c>
      <c r="J13" s="8">
        <v>3</v>
      </c>
      <c r="K13" s="75">
        <v>43218</v>
      </c>
      <c r="L13" s="34">
        <f>Table1[[#This Row],[PO Approve Owner (artikel)]]-Table1[[#This Row],[QTY PO (artikel)]]</f>
        <v>0</v>
      </c>
      <c r="M13" s="34" t="s">
        <v>319</v>
      </c>
      <c r="N13" s="17" t="s">
        <v>323</v>
      </c>
    </row>
    <row r="14" spans="1:22" x14ac:dyDescent="0.25">
      <c r="A14" s="13">
        <v>13</v>
      </c>
      <c r="B14" s="9" t="s">
        <v>104</v>
      </c>
      <c r="C14" s="9" t="s">
        <v>40</v>
      </c>
      <c r="D14" s="8">
        <f>3+4</f>
        <v>7</v>
      </c>
      <c r="E14" s="8">
        <v>6</v>
      </c>
      <c r="F14" s="8">
        <f t="shared" si="0"/>
        <v>13</v>
      </c>
      <c r="G14" s="22">
        <f>9+4</f>
        <v>13</v>
      </c>
      <c r="H14" s="22">
        <f>Table1[[#This Row],[Total]]-Table1[[#This Row],[PO Approve Owner (artikel)]]</f>
        <v>0</v>
      </c>
      <c r="I14" s="22" t="s">
        <v>18</v>
      </c>
      <c r="J14" s="8">
        <f>9+4</f>
        <v>13</v>
      </c>
      <c r="K14" s="75" t="s">
        <v>1330</v>
      </c>
      <c r="L14" s="34">
        <f>Table1[[#This Row],[PO Approve Owner (artikel)]]-Table1[[#This Row],[QTY PO (artikel)]]</f>
        <v>0</v>
      </c>
      <c r="M14" s="34" t="s">
        <v>319</v>
      </c>
      <c r="N14" s="17" t="s">
        <v>1341</v>
      </c>
    </row>
    <row r="15" spans="1:22" hidden="1" x14ac:dyDescent="0.25">
      <c r="A15" s="13">
        <v>14</v>
      </c>
      <c r="B15" s="9" t="s">
        <v>34</v>
      </c>
      <c r="C15" s="9" t="s">
        <v>41</v>
      </c>
      <c r="D15" s="8">
        <v>4</v>
      </c>
      <c r="E15" s="8">
        <v>1</v>
      </c>
      <c r="F15" s="8">
        <f t="shared" si="0"/>
        <v>5</v>
      </c>
      <c r="G15" s="22">
        <v>5</v>
      </c>
      <c r="H15" s="22">
        <f>Table1[[#This Row],[Total]]-Table1[[#This Row],[PO Approve Owner (artikel)]]</f>
        <v>0</v>
      </c>
      <c r="I15" s="22" t="s">
        <v>18</v>
      </c>
      <c r="J15" s="8">
        <v>5</v>
      </c>
      <c r="K15" s="75">
        <v>43217</v>
      </c>
      <c r="L15" s="34">
        <f>Table1[[#This Row],[PO Approve Owner (artikel)]]-Table1[[#This Row],[QTY PO (artikel)]]</f>
        <v>0</v>
      </c>
      <c r="M15" s="34" t="s">
        <v>319</v>
      </c>
      <c r="N15" s="17" t="s">
        <v>323</v>
      </c>
    </row>
    <row r="16" spans="1:22" hidden="1" x14ac:dyDescent="0.25">
      <c r="A16" s="13">
        <v>15</v>
      </c>
      <c r="B16" s="9" t="s">
        <v>248</v>
      </c>
      <c r="C16" s="9" t="s">
        <v>249</v>
      </c>
      <c r="D16" s="8">
        <v>1</v>
      </c>
      <c r="E16" s="8">
        <v>3</v>
      </c>
      <c r="F16" s="8">
        <f t="shared" si="0"/>
        <v>4</v>
      </c>
      <c r="G16" s="22">
        <v>4</v>
      </c>
      <c r="H16" s="22">
        <f>Table1[[#This Row],[Total]]-Table1[[#This Row],[PO Approve Owner (artikel)]]</f>
        <v>0</v>
      </c>
      <c r="I16" s="22" t="s">
        <v>18</v>
      </c>
      <c r="J16" s="8">
        <v>4</v>
      </c>
      <c r="K16" s="75" t="s">
        <v>1254</v>
      </c>
      <c r="L16" s="34">
        <f>Table1[[#This Row],[PO Approve Owner (artikel)]]-Table1[[#This Row],[QTY PO (artikel)]]</f>
        <v>0</v>
      </c>
      <c r="M16" s="34" t="s">
        <v>319</v>
      </c>
      <c r="N16" s="17" t="s">
        <v>556</v>
      </c>
    </row>
    <row r="17" spans="1:14" hidden="1" x14ac:dyDescent="0.25">
      <c r="A17" s="13">
        <v>16</v>
      </c>
      <c r="B17" s="9" t="s">
        <v>25</v>
      </c>
      <c r="C17" s="9" t="s">
        <v>40</v>
      </c>
      <c r="D17" s="8">
        <v>0</v>
      </c>
      <c r="E17" s="8">
        <v>1</v>
      </c>
      <c r="F17" s="8">
        <f t="shared" si="0"/>
        <v>1</v>
      </c>
      <c r="G17" s="22">
        <v>1</v>
      </c>
      <c r="H17" s="22">
        <f>Table1[[#This Row],[Total]]-Table1[[#This Row],[PO Approve Owner (artikel)]]</f>
        <v>0</v>
      </c>
      <c r="I17" s="22" t="s">
        <v>18</v>
      </c>
      <c r="J17" s="8">
        <v>1</v>
      </c>
      <c r="K17" s="75" t="s">
        <v>1246</v>
      </c>
      <c r="L17" s="34">
        <f>Table1[[#This Row],[PO Approve Owner (artikel)]]-Table1[[#This Row],[QTY PO (artikel)]]</f>
        <v>0</v>
      </c>
      <c r="M17" s="34" t="s">
        <v>319</v>
      </c>
      <c r="N17" s="17" t="s">
        <v>324</v>
      </c>
    </row>
    <row r="18" spans="1:14" hidden="1" x14ac:dyDescent="0.25">
      <c r="A18" s="13">
        <v>17</v>
      </c>
      <c r="B18" s="9" t="s">
        <v>329</v>
      </c>
      <c r="C18" s="9" t="s">
        <v>49</v>
      </c>
      <c r="D18" s="8">
        <v>0</v>
      </c>
      <c r="E18" s="8">
        <v>1</v>
      </c>
      <c r="F18" s="8">
        <f t="shared" si="0"/>
        <v>1</v>
      </c>
      <c r="G18" s="22">
        <v>1</v>
      </c>
      <c r="H18" s="22">
        <f>Table1[[#This Row],[Total]]-Table1[[#This Row],[PO Approve Owner (artikel)]]</f>
        <v>0</v>
      </c>
      <c r="I18" s="22" t="s">
        <v>315</v>
      </c>
      <c r="J18" s="8"/>
      <c r="K18" s="75"/>
      <c r="L18" s="34">
        <f>Table1[[#This Row],[PO Approve Owner (artikel)]]-Table1[[#This Row],[QTY PO (artikel)]]</f>
        <v>1</v>
      </c>
      <c r="M18" s="34" t="s">
        <v>321</v>
      </c>
      <c r="N18" s="17" t="s">
        <v>1300</v>
      </c>
    </row>
    <row r="19" spans="1:14" hidden="1" x14ac:dyDescent="0.25">
      <c r="A19" s="13">
        <v>18</v>
      </c>
      <c r="B19" s="9" t="s">
        <v>270</v>
      </c>
      <c r="C19" s="9" t="s">
        <v>213</v>
      </c>
      <c r="D19" s="8">
        <v>2</v>
      </c>
      <c r="E19" s="8">
        <v>0</v>
      </c>
      <c r="F19" s="8">
        <f t="shared" si="0"/>
        <v>2</v>
      </c>
      <c r="G19" s="22">
        <v>2</v>
      </c>
      <c r="H19" s="22">
        <f>Table1[[#This Row],[Total]]-Table1[[#This Row],[PO Approve Owner (artikel)]]</f>
        <v>0</v>
      </c>
      <c r="I19" s="22" t="s">
        <v>245</v>
      </c>
      <c r="J19" s="8">
        <v>0</v>
      </c>
      <c r="K19" s="75"/>
      <c r="L19" s="34">
        <f>Table1[[#This Row],[PO Approve Owner (artikel)]]-Table1[[#This Row],[QTY PO (artikel)]]</f>
        <v>2</v>
      </c>
      <c r="M19" s="34" t="s">
        <v>321</v>
      </c>
      <c r="N19" s="17"/>
    </row>
    <row r="20" spans="1:14" hidden="1" x14ac:dyDescent="0.25">
      <c r="A20" s="13">
        <v>19</v>
      </c>
      <c r="B20" s="9" t="s">
        <v>287</v>
      </c>
      <c r="C20" s="9" t="s">
        <v>213</v>
      </c>
      <c r="D20" s="8">
        <v>0</v>
      </c>
      <c r="E20" s="8">
        <v>1</v>
      </c>
      <c r="F20" s="8">
        <f t="shared" si="0"/>
        <v>1</v>
      </c>
      <c r="G20" s="22">
        <v>1</v>
      </c>
      <c r="H20" s="22">
        <f>Table1[[#This Row],[Total]]-Table1[[#This Row],[PO Approve Owner (artikel)]]</f>
        <v>0</v>
      </c>
      <c r="I20" s="22" t="s">
        <v>18</v>
      </c>
      <c r="J20" s="8">
        <v>1</v>
      </c>
      <c r="K20" s="75" t="s">
        <v>1238</v>
      </c>
      <c r="L20" s="34">
        <f>Table1[[#This Row],[PO Approve Owner (artikel)]]-Table1[[#This Row],[QTY PO (artikel)]]</f>
        <v>0</v>
      </c>
      <c r="M20" s="34" t="s">
        <v>321</v>
      </c>
      <c r="N20" s="17"/>
    </row>
    <row r="21" spans="1:14" hidden="1" x14ac:dyDescent="0.25">
      <c r="A21" s="13">
        <v>20</v>
      </c>
      <c r="B21" s="9" t="s">
        <v>302</v>
      </c>
      <c r="C21" s="9" t="s">
        <v>256</v>
      </c>
      <c r="D21" s="8">
        <v>14</v>
      </c>
      <c r="E21" s="8">
        <v>10</v>
      </c>
      <c r="F21" s="8">
        <f t="shared" si="0"/>
        <v>24</v>
      </c>
      <c r="G21" s="22">
        <v>24</v>
      </c>
      <c r="H21" s="22">
        <f>Table1[[#This Row],[Total]]-Table1[[#This Row],[PO Approve Owner (artikel)]]</f>
        <v>0</v>
      </c>
      <c r="I21" s="22" t="s">
        <v>315</v>
      </c>
      <c r="J21" s="8"/>
      <c r="K21" s="75"/>
      <c r="L21" s="34">
        <f>Table1[[#This Row],[PO Approve Owner (artikel)]]-Table1[[#This Row],[QTY PO (artikel)]]</f>
        <v>24</v>
      </c>
      <c r="M21" s="34" t="s">
        <v>321</v>
      </c>
      <c r="N21" s="17"/>
    </row>
    <row r="22" spans="1:14" hidden="1" x14ac:dyDescent="0.25">
      <c r="A22" s="13">
        <v>21</v>
      </c>
      <c r="B22" s="9" t="s">
        <v>27</v>
      </c>
      <c r="C22" s="9" t="s">
        <v>41</v>
      </c>
      <c r="D22" s="8">
        <v>8</v>
      </c>
      <c r="E22" s="8">
        <v>10</v>
      </c>
      <c r="F22" s="8">
        <f t="shared" si="0"/>
        <v>18</v>
      </c>
      <c r="G22" s="22">
        <v>18</v>
      </c>
      <c r="H22" s="22">
        <f>Table1[[#This Row],[Total]]-Table1[[#This Row],[PO Approve Owner (artikel)]]</f>
        <v>0</v>
      </c>
      <c r="I22" s="22" t="s">
        <v>316</v>
      </c>
      <c r="J22" s="8">
        <v>14</v>
      </c>
      <c r="K22" s="75"/>
      <c r="L22" s="34">
        <f>Table1[[#This Row],[PO Approve Owner (artikel)]]-Table1[[#This Row],[QTY PO (artikel)]]</f>
        <v>4</v>
      </c>
      <c r="M22" s="34" t="s">
        <v>319</v>
      </c>
      <c r="N22" s="17" t="s">
        <v>325</v>
      </c>
    </row>
    <row r="23" spans="1:14" hidden="1" x14ac:dyDescent="0.25">
      <c r="A23" s="13">
        <v>22</v>
      </c>
      <c r="B23" s="9" t="s">
        <v>285</v>
      </c>
      <c r="C23" s="9" t="s">
        <v>213</v>
      </c>
      <c r="D23" s="8">
        <v>2</v>
      </c>
      <c r="E23" s="8">
        <v>0</v>
      </c>
      <c r="F23" s="8">
        <f t="shared" si="0"/>
        <v>2</v>
      </c>
      <c r="G23" s="22">
        <v>2</v>
      </c>
      <c r="H23" s="22">
        <f>Table1[[#This Row],[Total]]-Table1[[#This Row],[PO Approve Owner (artikel)]]</f>
        <v>0</v>
      </c>
      <c r="I23" s="22" t="s">
        <v>245</v>
      </c>
      <c r="J23" s="8"/>
      <c r="K23" s="75"/>
      <c r="L23" s="34">
        <f>Table1[[#This Row],[PO Approve Owner (artikel)]]-Table1[[#This Row],[QTY PO (artikel)]]</f>
        <v>2</v>
      </c>
      <c r="M23" s="34" t="s">
        <v>321</v>
      </c>
      <c r="N23" s="17" t="s">
        <v>1304</v>
      </c>
    </row>
    <row r="24" spans="1:14" hidden="1" x14ac:dyDescent="0.25">
      <c r="A24" s="13">
        <v>23</v>
      </c>
      <c r="B24" s="9" t="s">
        <v>250</v>
      </c>
      <c r="C24" s="9" t="s">
        <v>213</v>
      </c>
      <c r="D24" s="8">
        <v>6</v>
      </c>
      <c r="E24" s="8">
        <v>0</v>
      </c>
      <c r="F24" s="8">
        <f t="shared" si="0"/>
        <v>6</v>
      </c>
      <c r="G24" s="22">
        <v>6</v>
      </c>
      <c r="H24" s="22">
        <f>Table1[[#This Row],[Total]]-Table1[[#This Row],[PO Approve Owner (artikel)]]</f>
        <v>0</v>
      </c>
      <c r="I24" s="22" t="s">
        <v>315</v>
      </c>
      <c r="J24" s="8"/>
      <c r="K24" s="75"/>
      <c r="L24" s="34">
        <f>Table1[[#This Row],[PO Approve Owner (artikel)]]-Table1[[#This Row],[QTY PO (artikel)]]</f>
        <v>6</v>
      </c>
      <c r="M24" s="34" t="s">
        <v>321</v>
      </c>
      <c r="N24" s="17" t="s">
        <v>1300</v>
      </c>
    </row>
    <row r="25" spans="1:14" hidden="1" x14ac:dyDescent="0.25">
      <c r="A25" s="13">
        <v>24</v>
      </c>
      <c r="B25" s="9" t="s">
        <v>97</v>
      </c>
      <c r="C25" s="9" t="s">
        <v>41</v>
      </c>
      <c r="D25" s="8">
        <v>0</v>
      </c>
      <c r="E25" s="8">
        <v>5</v>
      </c>
      <c r="F25" s="8">
        <f t="shared" si="0"/>
        <v>5</v>
      </c>
      <c r="G25" s="22">
        <v>5</v>
      </c>
      <c r="H25" s="22">
        <f>Table1[[#This Row],[Total]]-Table1[[#This Row],[PO Approve Owner (artikel)]]</f>
        <v>0</v>
      </c>
      <c r="I25" s="22" t="s">
        <v>18</v>
      </c>
      <c r="J25" s="8">
        <v>5</v>
      </c>
      <c r="K25" s="75"/>
      <c r="L25" s="34">
        <f>Table1[[#This Row],[PO Approve Owner (artikel)]]-Table1[[#This Row],[QTY PO (artikel)]]</f>
        <v>0</v>
      </c>
      <c r="M25" s="34" t="s">
        <v>319</v>
      </c>
      <c r="N25" s="17"/>
    </row>
    <row r="26" spans="1:14" hidden="1" x14ac:dyDescent="0.25">
      <c r="A26" s="13">
        <v>25</v>
      </c>
      <c r="B26" s="9" t="s">
        <v>269</v>
      </c>
      <c r="C26" s="9" t="s">
        <v>213</v>
      </c>
      <c r="D26" s="8">
        <v>0</v>
      </c>
      <c r="E26" s="8">
        <v>2</v>
      </c>
      <c r="F26" s="8">
        <f t="shared" si="0"/>
        <v>2</v>
      </c>
      <c r="G26" s="22">
        <v>2</v>
      </c>
      <c r="H26" s="22">
        <f>Table1[[#This Row],[Total]]-Table1[[#This Row],[PO Approve Owner (artikel)]]</f>
        <v>0</v>
      </c>
      <c r="I26" s="22" t="s">
        <v>18</v>
      </c>
      <c r="J26" s="8">
        <v>2</v>
      </c>
      <c r="K26" s="75" t="s">
        <v>1256</v>
      </c>
      <c r="L26" s="34">
        <f>Table1[[#This Row],[PO Approve Owner (artikel)]]-Table1[[#This Row],[QTY PO (artikel)]]</f>
        <v>0</v>
      </c>
      <c r="M26" s="34" t="s">
        <v>319</v>
      </c>
      <c r="N26" s="17"/>
    </row>
    <row r="27" spans="1:14" hidden="1" x14ac:dyDescent="0.25">
      <c r="A27" s="13">
        <v>26</v>
      </c>
      <c r="B27" s="9" t="s">
        <v>220</v>
      </c>
      <c r="C27" s="9" t="s">
        <v>221</v>
      </c>
      <c r="D27" s="8">
        <v>2</v>
      </c>
      <c r="E27" s="8">
        <v>6</v>
      </c>
      <c r="F27" s="8">
        <f t="shared" si="0"/>
        <v>8</v>
      </c>
      <c r="G27" s="22">
        <v>8</v>
      </c>
      <c r="H27" s="22">
        <f>Table1[[#This Row],[Total]]-Table1[[#This Row],[PO Approve Owner (artikel)]]</f>
        <v>0</v>
      </c>
      <c r="I27" s="22" t="s">
        <v>18</v>
      </c>
      <c r="J27" s="8">
        <v>8</v>
      </c>
      <c r="K27" s="75" t="s">
        <v>309</v>
      </c>
      <c r="L27" s="34">
        <f>Table1[[#This Row],[PO Approve Owner (artikel)]]-Table1[[#This Row],[QTY PO (artikel)]]</f>
        <v>0</v>
      </c>
      <c r="M27" s="34" t="s">
        <v>319</v>
      </c>
      <c r="N27" s="17"/>
    </row>
    <row r="28" spans="1:14" hidden="1" x14ac:dyDescent="0.25">
      <c r="A28" s="13">
        <v>27</v>
      </c>
      <c r="B28" s="9" t="s">
        <v>102</v>
      </c>
      <c r="C28" s="9" t="s">
        <v>41</v>
      </c>
      <c r="D28" s="8">
        <f>15+9</f>
        <v>24</v>
      </c>
      <c r="E28" s="8">
        <v>0</v>
      </c>
      <c r="F28" s="8">
        <f t="shared" si="0"/>
        <v>24</v>
      </c>
      <c r="G28" s="22">
        <v>24</v>
      </c>
      <c r="H28" s="22">
        <f>Table1[[#This Row],[Total]]-Table1[[#This Row],[PO Approve Owner (artikel)]]</f>
        <v>0</v>
      </c>
      <c r="I28" s="22" t="s">
        <v>316</v>
      </c>
      <c r="J28" s="8">
        <f>15+1</f>
        <v>16</v>
      </c>
      <c r="K28" s="75">
        <v>43210</v>
      </c>
      <c r="L28" s="34">
        <f>Table1[[#This Row],[PO Approve Owner (artikel)]]-Table1[[#This Row],[QTY PO (artikel)]]</f>
        <v>8</v>
      </c>
      <c r="M28" s="34" t="s">
        <v>319</v>
      </c>
      <c r="N28" s="17"/>
    </row>
    <row r="29" spans="1:14" hidden="1" x14ac:dyDescent="0.25">
      <c r="A29" s="13">
        <v>28</v>
      </c>
      <c r="B29" s="9" t="s">
        <v>22</v>
      </c>
      <c r="C29" s="9" t="s">
        <v>40</v>
      </c>
      <c r="D29" s="8">
        <v>2</v>
      </c>
      <c r="E29" s="8">
        <v>0</v>
      </c>
      <c r="F29" s="8">
        <f t="shared" si="0"/>
        <v>2</v>
      </c>
      <c r="G29" s="22">
        <v>2</v>
      </c>
      <c r="H29" s="22">
        <f>Table1[[#This Row],[Total]]-Table1[[#This Row],[PO Approve Owner (artikel)]]</f>
        <v>0</v>
      </c>
      <c r="I29" s="22" t="s">
        <v>18</v>
      </c>
      <c r="J29" s="8">
        <v>2</v>
      </c>
      <c r="K29" s="75">
        <v>43210</v>
      </c>
      <c r="L29" s="34">
        <f>Table1[[#This Row],[PO Approve Owner (artikel)]]-Table1[[#This Row],[QTY PO (artikel)]]</f>
        <v>0</v>
      </c>
      <c r="M29" s="34" t="s">
        <v>319</v>
      </c>
      <c r="N29" s="17" t="s">
        <v>109</v>
      </c>
    </row>
    <row r="30" spans="1:14" hidden="1" x14ac:dyDescent="0.25">
      <c r="A30" s="13">
        <v>29</v>
      </c>
      <c r="B30" s="9" t="s">
        <v>217</v>
      </c>
      <c r="C30" s="9" t="s">
        <v>213</v>
      </c>
      <c r="D30" s="8">
        <v>4</v>
      </c>
      <c r="E30" s="8">
        <v>1</v>
      </c>
      <c r="F30" s="8">
        <f t="shared" si="0"/>
        <v>5</v>
      </c>
      <c r="G30" s="22">
        <v>4</v>
      </c>
      <c r="H30" s="22">
        <f>Table1[[#This Row],[Total]]-Table1[[#This Row],[PO Approve Owner (artikel)]]</f>
        <v>1</v>
      </c>
      <c r="I30" s="22" t="s">
        <v>18</v>
      </c>
      <c r="J30" s="8">
        <v>4</v>
      </c>
      <c r="K30" s="75" t="s">
        <v>1262</v>
      </c>
      <c r="L30" s="34">
        <f>Table1[[#This Row],[PO Approve Owner (artikel)]]-Table1[[#This Row],[QTY PO (artikel)]]</f>
        <v>0</v>
      </c>
      <c r="M30" s="34" t="s">
        <v>321</v>
      </c>
      <c r="N30" s="17" t="s">
        <v>1244</v>
      </c>
    </row>
    <row r="31" spans="1:14" hidden="1" x14ac:dyDescent="0.25">
      <c r="A31" s="13">
        <v>30</v>
      </c>
      <c r="B31" s="9" t="s">
        <v>1260</v>
      </c>
      <c r="C31" s="9" t="s">
        <v>237</v>
      </c>
      <c r="D31" s="8">
        <v>5</v>
      </c>
      <c r="E31" s="8">
        <v>0</v>
      </c>
      <c r="F31" s="8">
        <f t="shared" si="0"/>
        <v>5</v>
      </c>
      <c r="G31" s="22">
        <v>3</v>
      </c>
      <c r="H31" s="22">
        <f>Table1[[#This Row],[Total]]-Table1[[#This Row],[PO Approve Owner (artikel)]]</f>
        <v>2</v>
      </c>
      <c r="I31" s="22" t="s">
        <v>18</v>
      </c>
      <c r="J31" s="8">
        <v>3</v>
      </c>
      <c r="K31" s="75" t="s">
        <v>1256</v>
      </c>
      <c r="L31" s="34">
        <f>Table1[[#This Row],[PO Approve Owner (artikel)]]-Table1[[#This Row],[QTY PO (artikel)]]</f>
        <v>0</v>
      </c>
      <c r="M31" s="34" t="s">
        <v>319</v>
      </c>
      <c r="N31" s="17" t="s">
        <v>1261</v>
      </c>
    </row>
    <row r="32" spans="1:14" hidden="1" x14ac:dyDescent="0.25">
      <c r="A32" s="13">
        <v>31</v>
      </c>
      <c r="B32" s="15" t="s">
        <v>281</v>
      </c>
      <c r="C32" s="15" t="s">
        <v>282</v>
      </c>
      <c r="D32" s="16">
        <v>9</v>
      </c>
      <c r="E32" s="16">
        <v>0</v>
      </c>
      <c r="F32" s="16">
        <f t="shared" si="0"/>
        <v>9</v>
      </c>
      <c r="G32" s="23">
        <v>5</v>
      </c>
      <c r="H32" s="22">
        <f>Table1[[#This Row],[Total]]-Table1[[#This Row],[PO Approve Owner (artikel)]]</f>
        <v>4</v>
      </c>
      <c r="I32" s="22" t="s">
        <v>316</v>
      </c>
      <c r="J32" s="16">
        <v>5</v>
      </c>
      <c r="K32" s="75" t="s">
        <v>558</v>
      </c>
      <c r="L32" s="34">
        <f>Table1[[#This Row],[PO Approve Owner (artikel)]]-Table1[[#This Row],[QTY PO (artikel)]]</f>
        <v>0</v>
      </c>
      <c r="M32" s="34" t="s">
        <v>321</v>
      </c>
      <c r="N32" s="17" t="s">
        <v>333</v>
      </c>
    </row>
    <row r="33" spans="1:14" hidden="1" x14ac:dyDescent="0.25">
      <c r="A33" s="13">
        <v>32</v>
      </c>
      <c r="B33" s="15" t="s">
        <v>264</v>
      </c>
      <c r="C33" s="15" t="s">
        <v>213</v>
      </c>
      <c r="D33" s="16">
        <v>0</v>
      </c>
      <c r="E33" s="16">
        <v>1</v>
      </c>
      <c r="F33" s="16">
        <f t="shared" si="0"/>
        <v>1</v>
      </c>
      <c r="G33" s="23">
        <v>1</v>
      </c>
      <c r="H33" s="22">
        <f>Table1[[#This Row],[Total]]-Table1[[#This Row],[PO Approve Owner (artikel)]]</f>
        <v>0</v>
      </c>
      <c r="I33" s="22" t="s">
        <v>18</v>
      </c>
      <c r="J33" s="16">
        <v>1</v>
      </c>
      <c r="K33" s="76" t="s">
        <v>1238</v>
      </c>
      <c r="L33" s="34">
        <f>Table1[[#This Row],[PO Approve Owner (artikel)]]-Table1[[#This Row],[QTY PO (artikel)]]</f>
        <v>0</v>
      </c>
      <c r="M33" s="34" t="s">
        <v>321</v>
      </c>
      <c r="N33" s="17"/>
    </row>
    <row r="34" spans="1:14" hidden="1" x14ac:dyDescent="0.25">
      <c r="A34" s="13">
        <v>33</v>
      </c>
      <c r="B34" s="15" t="s">
        <v>53</v>
      </c>
      <c r="C34" s="15" t="s">
        <v>41</v>
      </c>
      <c r="D34" s="16">
        <v>0</v>
      </c>
      <c r="E34" s="16">
        <v>14</v>
      </c>
      <c r="F34" s="16">
        <f t="shared" ref="F34:F65" si="1">D34+E34</f>
        <v>14</v>
      </c>
      <c r="G34" s="23">
        <v>14</v>
      </c>
      <c r="H34" s="22">
        <f>Table1[[#This Row],[Total]]-Table1[[#This Row],[PO Approve Owner (artikel)]]</f>
        <v>0</v>
      </c>
      <c r="I34" s="22" t="s">
        <v>18</v>
      </c>
      <c r="J34" s="16">
        <f>5+9</f>
        <v>14</v>
      </c>
      <c r="K34" s="76">
        <v>43211</v>
      </c>
      <c r="L34" s="34">
        <f>Table1[[#This Row],[PO Approve Owner (artikel)]]-Table1[[#This Row],[QTY PO (artikel)]]</f>
        <v>0</v>
      </c>
      <c r="M34" s="34" t="s">
        <v>319</v>
      </c>
      <c r="N34" s="17" t="s">
        <v>1248</v>
      </c>
    </row>
    <row r="35" spans="1:14" hidden="1" x14ac:dyDescent="0.25">
      <c r="A35" s="13">
        <v>34</v>
      </c>
      <c r="B35" s="15" t="s">
        <v>226</v>
      </c>
      <c r="C35" s="15" t="s">
        <v>213</v>
      </c>
      <c r="D35" s="16">
        <v>0</v>
      </c>
      <c r="E35" s="16">
        <v>3</v>
      </c>
      <c r="F35" s="16">
        <f t="shared" si="1"/>
        <v>3</v>
      </c>
      <c r="G35" s="23">
        <v>3</v>
      </c>
      <c r="H35" s="22">
        <f>Table1[[#This Row],[Total]]-Table1[[#This Row],[PO Approve Owner (artikel)]]</f>
        <v>0</v>
      </c>
      <c r="I35" s="22" t="s">
        <v>18</v>
      </c>
      <c r="J35" s="16">
        <v>3</v>
      </c>
      <c r="K35" s="76" t="s">
        <v>558</v>
      </c>
      <c r="L35" s="34">
        <f>Table1[[#This Row],[PO Approve Owner (artikel)]]-Table1[[#This Row],[QTY PO (artikel)]]</f>
        <v>0</v>
      </c>
      <c r="M35" s="34" t="s">
        <v>319</v>
      </c>
      <c r="N35" s="18" t="s">
        <v>560</v>
      </c>
    </row>
    <row r="36" spans="1:14" hidden="1" x14ac:dyDescent="0.25">
      <c r="A36" s="13">
        <v>35</v>
      </c>
      <c r="B36" s="15" t="s">
        <v>12</v>
      </c>
      <c r="C36" s="15" t="s">
        <v>41</v>
      </c>
      <c r="D36" s="16">
        <v>8</v>
      </c>
      <c r="E36" s="16">
        <v>11</v>
      </c>
      <c r="F36" s="16">
        <f t="shared" si="1"/>
        <v>19</v>
      </c>
      <c r="G36" s="23">
        <v>19</v>
      </c>
      <c r="H36" s="22">
        <f>Table1[[#This Row],[Total]]-Table1[[#This Row],[PO Approve Owner (artikel)]]</f>
        <v>0</v>
      </c>
      <c r="I36" s="22" t="s">
        <v>18</v>
      </c>
      <c r="J36" s="16">
        <v>19</v>
      </c>
      <c r="K36" s="76">
        <v>43207</v>
      </c>
      <c r="L36" s="34">
        <f>Table1[[#This Row],[PO Approve Owner (artikel)]]-Table1[[#This Row],[QTY PO (artikel)]]</f>
        <v>0</v>
      </c>
      <c r="M36" s="34" t="s">
        <v>320</v>
      </c>
      <c r="N36" s="18" t="s">
        <v>322</v>
      </c>
    </row>
    <row r="37" spans="1:14" hidden="1" x14ac:dyDescent="0.25">
      <c r="A37" s="13">
        <v>36</v>
      </c>
      <c r="B37" s="15" t="s">
        <v>276</v>
      </c>
      <c r="C37" s="15" t="s">
        <v>213</v>
      </c>
      <c r="D37" s="16">
        <v>0</v>
      </c>
      <c r="E37" s="16">
        <v>1</v>
      </c>
      <c r="F37" s="16">
        <f t="shared" si="1"/>
        <v>1</v>
      </c>
      <c r="G37" s="23">
        <v>1</v>
      </c>
      <c r="H37" s="22">
        <f>Table1[[#This Row],[Total]]-Table1[[#This Row],[PO Approve Owner (artikel)]]</f>
        <v>0</v>
      </c>
      <c r="I37" s="22" t="s">
        <v>18</v>
      </c>
      <c r="J37" s="16">
        <v>1</v>
      </c>
      <c r="K37" s="76" t="s">
        <v>1302</v>
      </c>
      <c r="L37" s="34">
        <f>Table1[[#This Row],[PO Approve Owner (artikel)]]-Table1[[#This Row],[QTY PO (artikel)]]</f>
        <v>0</v>
      </c>
      <c r="M37" s="34" t="s">
        <v>321</v>
      </c>
      <c r="N37" s="17"/>
    </row>
    <row r="38" spans="1:14" hidden="1" x14ac:dyDescent="0.25">
      <c r="A38" s="13">
        <v>37</v>
      </c>
      <c r="B38" s="15" t="s">
        <v>218</v>
      </c>
      <c r="C38" s="15" t="s">
        <v>41</v>
      </c>
      <c r="D38" s="16">
        <v>1</v>
      </c>
      <c r="E38" s="16">
        <v>3</v>
      </c>
      <c r="F38" s="16">
        <f t="shared" si="1"/>
        <v>4</v>
      </c>
      <c r="G38" s="23">
        <v>4</v>
      </c>
      <c r="H38" s="22">
        <f>Table1[[#This Row],[Total]]-Table1[[#This Row],[PO Approve Owner (artikel)]]</f>
        <v>0</v>
      </c>
      <c r="I38" s="22" t="s">
        <v>18</v>
      </c>
      <c r="J38" s="16">
        <v>4</v>
      </c>
      <c r="K38" s="76" t="s">
        <v>308</v>
      </c>
      <c r="L38" s="34">
        <f>Table1[[#This Row],[PO Approve Owner (artikel)]]-Table1[[#This Row],[QTY PO (artikel)]]</f>
        <v>0</v>
      </c>
      <c r="M38" s="34" t="s">
        <v>320</v>
      </c>
      <c r="N38" s="18" t="s">
        <v>1340</v>
      </c>
    </row>
    <row r="39" spans="1:14" s="2" customFormat="1" hidden="1" x14ac:dyDescent="0.25">
      <c r="A39" s="13">
        <v>38</v>
      </c>
      <c r="B39" s="15" t="s">
        <v>262</v>
      </c>
      <c r="C39" s="15" t="s">
        <v>213</v>
      </c>
      <c r="D39" s="16">
        <v>3</v>
      </c>
      <c r="E39" s="16">
        <v>0</v>
      </c>
      <c r="F39" s="16">
        <f t="shared" si="1"/>
        <v>3</v>
      </c>
      <c r="G39" s="23">
        <v>3</v>
      </c>
      <c r="H39" s="22">
        <f>Table1[[#This Row],[Total]]-Table1[[#This Row],[PO Approve Owner (artikel)]]</f>
        <v>0</v>
      </c>
      <c r="I39" s="22" t="s">
        <v>18</v>
      </c>
      <c r="J39" s="16">
        <v>3</v>
      </c>
      <c r="K39" s="76" t="s">
        <v>561</v>
      </c>
      <c r="L39" s="34">
        <f>Table1[[#This Row],[PO Approve Owner (artikel)]]-Table1[[#This Row],[QTY PO (artikel)]]</f>
        <v>0</v>
      </c>
      <c r="M39" s="34" t="s">
        <v>321</v>
      </c>
      <c r="N39" s="18"/>
    </row>
    <row r="40" spans="1:14" s="2" customFormat="1" hidden="1" x14ac:dyDescent="0.25">
      <c r="A40" s="13">
        <v>39</v>
      </c>
      <c r="B40" s="15" t="s">
        <v>275</v>
      </c>
      <c r="C40" s="15" t="s">
        <v>213</v>
      </c>
      <c r="D40" s="16">
        <v>7</v>
      </c>
      <c r="E40" s="16">
        <v>0</v>
      </c>
      <c r="F40" s="16">
        <f t="shared" si="1"/>
        <v>7</v>
      </c>
      <c r="G40" s="23">
        <v>7</v>
      </c>
      <c r="H40" s="22">
        <f>Table1[[#This Row],[Total]]-Table1[[#This Row],[PO Approve Owner (artikel)]]</f>
        <v>0</v>
      </c>
      <c r="I40" s="22" t="s">
        <v>18</v>
      </c>
      <c r="J40" s="16">
        <v>7</v>
      </c>
      <c r="K40" s="76" t="s">
        <v>1256</v>
      </c>
      <c r="L40" s="34">
        <f>Table1[[#This Row],[PO Approve Owner (artikel)]]-Table1[[#This Row],[QTY PO (artikel)]]</f>
        <v>0</v>
      </c>
      <c r="M40" s="34" t="s">
        <v>321</v>
      </c>
      <c r="N40" s="18"/>
    </row>
    <row r="41" spans="1:14" s="2" customFormat="1" hidden="1" x14ac:dyDescent="0.25">
      <c r="A41" s="13">
        <v>40</v>
      </c>
      <c r="B41" s="15" t="s">
        <v>47</v>
      </c>
      <c r="C41" s="15" t="s">
        <v>41</v>
      </c>
      <c r="D41" s="16">
        <v>4</v>
      </c>
      <c r="E41" s="16">
        <v>1</v>
      </c>
      <c r="F41" s="16">
        <f t="shared" si="1"/>
        <v>5</v>
      </c>
      <c r="G41" s="23">
        <v>5</v>
      </c>
      <c r="H41" s="22">
        <f>Table1[[#This Row],[Total]]-Table1[[#This Row],[PO Approve Owner (artikel)]]</f>
        <v>0</v>
      </c>
      <c r="I41" s="22" t="s">
        <v>316</v>
      </c>
      <c r="J41" s="16">
        <v>5</v>
      </c>
      <c r="K41" s="76">
        <v>43216</v>
      </c>
      <c r="L41" s="34">
        <f>Table1[[#This Row],[PO Approve Owner (artikel)]]-Table1[[#This Row],[QTY PO (artikel)]]</f>
        <v>0</v>
      </c>
      <c r="M41" s="34" t="s">
        <v>319</v>
      </c>
      <c r="N41" s="18" t="s">
        <v>566</v>
      </c>
    </row>
    <row r="42" spans="1:14" s="2" customFormat="1" hidden="1" x14ac:dyDescent="0.25">
      <c r="A42" s="13">
        <v>41</v>
      </c>
      <c r="B42" s="15" t="s">
        <v>26</v>
      </c>
      <c r="C42" s="15" t="s">
        <v>40</v>
      </c>
      <c r="D42" s="16">
        <v>3</v>
      </c>
      <c r="E42" s="16">
        <v>1</v>
      </c>
      <c r="F42" s="16">
        <f t="shared" si="1"/>
        <v>4</v>
      </c>
      <c r="G42" s="23">
        <v>4</v>
      </c>
      <c r="H42" s="22">
        <f>Table1[[#This Row],[Total]]-Table1[[#This Row],[PO Approve Owner (artikel)]]</f>
        <v>0</v>
      </c>
      <c r="I42" s="22" t="s">
        <v>18</v>
      </c>
      <c r="J42" s="16">
        <v>4</v>
      </c>
      <c r="K42" s="76">
        <v>43216</v>
      </c>
      <c r="L42" s="34">
        <f>Table1[[#This Row],[PO Approve Owner (artikel)]]-Table1[[#This Row],[QTY PO (artikel)]]</f>
        <v>0</v>
      </c>
      <c r="M42" s="34" t="s">
        <v>319</v>
      </c>
      <c r="N42" s="18"/>
    </row>
    <row r="43" spans="1:14" s="2" customFormat="1" hidden="1" x14ac:dyDescent="0.25">
      <c r="A43" s="13">
        <v>42</v>
      </c>
      <c r="B43" s="15" t="s">
        <v>871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2">
        <f>Table1[[#This Row],[Total]]-Table1[[#This Row],[PO Approve Owner (artikel)]]</f>
        <v>0</v>
      </c>
      <c r="I43" s="22" t="s">
        <v>18</v>
      </c>
      <c r="J43" s="16">
        <v>4</v>
      </c>
      <c r="K43" s="76">
        <v>43213</v>
      </c>
      <c r="L43" s="34">
        <f>Table1[[#This Row],[PO Approve Owner (artikel)]]-Table1[[#This Row],[QTY PO (artikel)]]</f>
        <v>0</v>
      </c>
      <c r="M43" s="34" t="s">
        <v>321</v>
      </c>
      <c r="N43" s="18" t="s">
        <v>106</v>
      </c>
    </row>
    <row r="44" spans="1:14" s="2" customFormat="1" hidden="1" x14ac:dyDescent="0.25">
      <c r="A44" s="13">
        <v>43</v>
      </c>
      <c r="B44" s="15" t="s">
        <v>280</v>
      </c>
      <c r="C44" s="15" t="s">
        <v>41</v>
      </c>
      <c r="D44" s="16">
        <v>3</v>
      </c>
      <c r="E44" s="16">
        <v>0</v>
      </c>
      <c r="F44" s="16">
        <f t="shared" si="1"/>
        <v>3</v>
      </c>
      <c r="G44" s="23">
        <v>2</v>
      </c>
      <c r="H44" s="22">
        <f>Table1[[#This Row],[Total]]-Table1[[#This Row],[PO Approve Owner (artikel)]]</f>
        <v>1</v>
      </c>
      <c r="I44" s="22" t="s">
        <v>18</v>
      </c>
      <c r="J44" s="16">
        <v>2</v>
      </c>
      <c r="K44" s="76" t="s">
        <v>1302</v>
      </c>
      <c r="L44" s="34">
        <f>Table1[[#This Row],[PO Approve Owner (artikel)]]-Table1[[#This Row],[QTY PO (artikel)]]</f>
        <v>0</v>
      </c>
      <c r="M44" s="34" t="s">
        <v>320</v>
      </c>
      <c r="N44" s="18" t="s">
        <v>1306</v>
      </c>
    </row>
    <row r="45" spans="1:14" s="2" customFormat="1" hidden="1" x14ac:dyDescent="0.25">
      <c r="A45" s="13">
        <v>44</v>
      </c>
      <c r="B45" s="15" t="s">
        <v>35</v>
      </c>
      <c r="C45" s="15" t="s">
        <v>43</v>
      </c>
      <c r="D45" s="16">
        <v>15</v>
      </c>
      <c r="E45" s="16">
        <v>0</v>
      </c>
      <c r="F45" s="16">
        <f t="shared" si="1"/>
        <v>15</v>
      </c>
      <c r="G45" s="23">
        <v>14</v>
      </c>
      <c r="H45" s="22">
        <f>Table1[[#This Row],[Total]]-Table1[[#This Row],[PO Approve Owner (artikel)]]</f>
        <v>1</v>
      </c>
      <c r="I45" s="22" t="s">
        <v>18</v>
      </c>
      <c r="J45" s="16">
        <v>14</v>
      </c>
      <c r="K45" s="76" t="s">
        <v>331</v>
      </c>
      <c r="L45" s="34">
        <f>Table1[[#This Row],[PO Approve Owner (artikel)]]-Table1[[#This Row],[QTY PO (artikel)]]</f>
        <v>0</v>
      </c>
      <c r="M45" s="34" t="s">
        <v>321</v>
      </c>
      <c r="N45" s="18" t="s">
        <v>332</v>
      </c>
    </row>
    <row r="46" spans="1:14" s="2" customFormat="1" hidden="1" x14ac:dyDescent="0.25">
      <c r="A46" s="13">
        <v>45</v>
      </c>
      <c r="B46" s="15" t="s">
        <v>36</v>
      </c>
      <c r="C46" s="15" t="s">
        <v>41</v>
      </c>
      <c r="D46" s="16">
        <v>6</v>
      </c>
      <c r="E46" s="16">
        <v>3</v>
      </c>
      <c r="F46" s="16">
        <f t="shared" si="1"/>
        <v>9</v>
      </c>
      <c r="G46" s="23">
        <v>9</v>
      </c>
      <c r="H46" s="22">
        <f>Table1[[#This Row],[Total]]-Table1[[#This Row],[PO Approve Owner (artikel)]]</f>
        <v>0</v>
      </c>
      <c r="I46" s="22" t="s">
        <v>18</v>
      </c>
      <c r="J46" s="16">
        <v>9</v>
      </c>
      <c r="K46" s="76" t="s">
        <v>310</v>
      </c>
      <c r="L46" s="34">
        <f>Table1[[#This Row],[PO Approve Owner (artikel)]]-Table1[[#This Row],[QTY PO (artikel)]]</f>
        <v>0</v>
      </c>
      <c r="M46" s="34" t="s">
        <v>321</v>
      </c>
      <c r="N46" s="18" t="s">
        <v>211</v>
      </c>
    </row>
    <row r="47" spans="1:14" s="2" customFormat="1" hidden="1" x14ac:dyDescent="0.25">
      <c r="A47" s="13">
        <v>46</v>
      </c>
      <c r="B47" s="15" t="s">
        <v>100</v>
      </c>
      <c r="C47" s="15" t="s">
        <v>41</v>
      </c>
      <c r="D47" s="16">
        <v>8</v>
      </c>
      <c r="E47" s="16">
        <v>7</v>
      </c>
      <c r="F47" s="16">
        <f t="shared" si="1"/>
        <v>15</v>
      </c>
      <c r="G47" s="23">
        <v>14</v>
      </c>
      <c r="H47" s="22">
        <f>Table1[[#This Row],[Total]]-Table1[[#This Row],[PO Approve Owner (artikel)]]</f>
        <v>1</v>
      </c>
      <c r="I47" s="22" t="s">
        <v>18</v>
      </c>
      <c r="J47" s="16">
        <v>14</v>
      </c>
      <c r="K47" s="76">
        <v>43210</v>
      </c>
      <c r="L47" s="34">
        <f>Table1[[#This Row],[PO Approve Owner (artikel)]]-Table1[[#This Row],[QTY PO (artikel)]]</f>
        <v>0</v>
      </c>
      <c r="M47" s="34" t="s">
        <v>319</v>
      </c>
      <c r="N47" s="18" t="s">
        <v>225</v>
      </c>
    </row>
    <row r="48" spans="1:14" s="2" customFormat="1" hidden="1" x14ac:dyDescent="0.25">
      <c r="A48" s="13">
        <v>47</v>
      </c>
      <c r="B48" s="15" t="s">
        <v>19</v>
      </c>
      <c r="C48" s="15" t="s">
        <v>41</v>
      </c>
      <c r="D48" s="16">
        <v>14</v>
      </c>
      <c r="E48" s="16">
        <v>7</v>
      </c>
      <c r="F48" s="16">
        <f t="shared" si="1"/>
        <v>21</v>
      </c>
      <c r="G48" s="23">
        <v>21</v>
      </c>
      <c r="H48" s="22">
        <f>Table1[[#This Row],[Total]]-Table1[[#This Row],[PO Approve Owner (artikel)]]</f>
        <v>0</v>
      </c>
      <c r="I48" s="22" t="s">
        <v>316</v>
      </c>
      <c r="J48" s="16">
        <v>20</v>
      </c>
      <c r="K48" s="76">
        <v>43207</v>
      </c>
      <c r="L48" s="34">
        <f>Table1[[#This Row],[PO Approve Owner (artikel)]]-Table1[[#This Row],[QTY PO (artikel)]]</f>
        <v>1</v>
      </c>
      <c r="M48" s="34" t="s">
        <v>319</v>
      </c>
      <c r="N48" s="18" t="s">
        <v>242</v>
      </c>
    </row>
    <row r="49" spans="1:14" s="2" customFormat="1" hidden="1" x14ac:dyDescent="0.25">
      <c r="A49" s="13">
        <v>48</v>
      </c>
      <c r="B49" s="15" t="s">
        <v>557</v>
      </c>
      <c r="C49" s="15" t="s">
        <v>213</v>
      </c>
      <c r="D49" s="16">
        <v>0</v>
      </c>
      <c r="E49" s="16">
        <v>4</v>
      </c>
      <c r="F49" s="16">
        <f t="shared" si="1"/>
        <v>4</v>
      </c>
      <c r="G49" s="23">
        <v>4</v>
      </c>
      <c r="H49" s="22">
        <f>Table1[[#This Row],[Total]]-Table1[[#This Row],[PO Approve Owner (artikel)]]</f>
        <v>0</v>
      </c>
      <c r="I49" s="22" t="s">
        <v>18</v>
      </c>
      <c r="J49" s="16">
        <v>4</v>
      </c>
      <c r="K49" s="76" t="s">
        <v>561</v>
      </c>
      <c r="L49" s="34">
        <f>Table1[[#This Row],[PO Approve Owner (artikel)]]-Table1[[#This Row],[QTY PO (artikel)]]</f>
        <v>0</v>
      </c>
      <c r="M49" s="34" t="s">
        <v>319</v>
      </c>
      <c r="N49" s="18" t="s">
        <v>556</v>
      </c>
    </row>
    <row r="50" spans="1:14" s="2" customFormat="1" hidden="1" x14ac:dyDescent="0.25">
      <c r="A50" s="13">
        <v>49</v>
      </c>
      <c r="B50" s="15" t="s">
        <v>101</v>
      </c>
      <c r="C50" s="15" t="s">
        <v>40</v>
      </c>
      <c r="D50" s="16">
        <v>8</v>
      </c>
      <c r="E50" s="16">
        <v>12</v>
      </c>
      <c r="F50" s="16">
        <f t="shared" si="1"/>
        <v>20</v>
      </c>
      <c r="G50" s="23">
        <v>20</v>
      </c>
      <c r="H50" s="22">
        <f>Table1[[#This Row],[Total]]-Table1[[#This Row],[PO Approve Owner (artikel)]]</f>
        <v>0</v>
      </c>
      <c r="I50" s="22" t="s">
        <v>316</v>
      </c>
      <c r="J50" s="16">
        <v>20</v>
      </c>
      <c r="K50" s="76">
        <v>43209</v>
      </c>
      <c r="L50" s="34">
        <f>Table1[[#This Row],[PO Approve Owner (artikel)]]-Table1[[#This Row],[QTY PO (artikel)]]</f>
        <v>0</v>
      </c>
      <c r="M50" s="34" t="s">
        <v>320</v>
      </c>
      <c r="N50" s="18" t="s">
        <v>1258</v>
      </c>
    </row>
    <row r="51" spans="1:14" s="2" customFormat="1" hidden="1" x14ac:dyDescent="0.25">
      <c r="A51" s="13">
        <v>50</v>
      </c>
      <c r="B51" s="15" t="s">
        <v>289</v>
      </c>
      <c r="C51" s="15" t="s">
        <v>213</v>
      </c>
      <c r="D51" s="16">
        <f>1+3</f>
        <v>4</v>
      </c>
      <c r="E51" s="16">
        <v>1</v>
      </c>
      <c r="F51" s="16">
        <f t="shared" si="1"/>
        <v>5</v>
      </c>
      <c r="G51" s="23">
        <v>5</v>
      </c>
      <c r="H51" s="22">
        <f>Table1[[#This Row],[Total]]-Table1[[#This Row],[PO Approve Owner (artikel)]]</f>
        <v>0</v>
      </c>
      <c r="I51" s="22" t="s">
        <v>18</v>
      </c>
      <c r="J51" s="16">
        <v>5</v>
      </c>
      <c r="K51" s="76" t="s">
        <v>1256</v>
      </c>
      <c r="L51" s="34">
        <f>Table1[[#This Row],[PO Approve Owner (artikel)]]-Table1[[#This Row],[QTY PO (artikel)]]</f>
        <v>0</v>
      </c>
      <c r="M51" s="34" t="s">
        <v>321</v>
      </c>
      <c r="N51" s="18" t="s">
        <v>1303</v>
      </c>
    </row>
    <row r="52" spans="1:14" s="2" customFormat="1" hidden="1" x14ac:dyDescent="0.25">
      <c r="A52" s="13">
        <v>51</v>
      </c>
      <c r="B52" s="15" t="s">
        <v>1237</v>
      </c>
      <c r="C52" s="15" t="s">
        <v>213</v>
      </c>
      <c r="D52" s="16">
        <v>0</v>
      </c>
      <c r="E52" s="16">
        <v>3</v>
      </c>
      <c r="F52" s="16">
        <f t="shared" si="1"/>
        <v>3</v>
      </c>
      <c r="G52" s="23">
        <v>2</v>
      </c>
      <c r="H52" s="22">
        <f>Table1[[#This Row],[Total]]-Table1[[#This Row],[PO Approve Owner (artikel)]]</f>
        <v>1</v>
      </c>
      <c r="I52" s="22" t="s">
        <v>316</v>
      </c>
      <c r="J52" s="16">
        <v>2</v>
      </c>
      <c r="K52" s="76" t="s">
        <v>1238</v>
      </c>
      <c r="L52" s="34">
        <f>Table1[[#This Row],[PO Approve Owner (artikel)]]-Table1[[#This Row],[QTY PO (artikel)]]</f>
        <v>0</v>
      </c>
      <c r="M52" s="34" t="s">
        <v>321</v>
      </c>
      <c r="N52" s="18" t="s">
        <v>1239</v>
      </c>
    </row>
    <row r="53" spans="1:14" s="2" customFormat="1" hidden="1" x14ac:dyDescent="0.25">
      <c r="A53" s="13">
        <v>52</v>
      </c>
      <c r="B53" s="15" t="s">
        <v>235</v>
      </c>
      <c r="C53" s="15" t="s">
        <v>40</v>
      </c>
      <c r="D53" s="16">
        <v>0</v>
      </c>
      <c r="E53" s="16">
        <v>1</v>
      </c>
      <c r="F53" s="16">
        <f t="shared" si="1"/>
        <v>1</v>
      </c>
      <c r="G53" s="23">
        <v>1</v>
      </c>
      <c r="H53" s="22">
        <f>Table1[[#This Row],[Total]]-Table1[[#This Row],[PO Approve Owner (artikel)]]</f>
        <v>0</v>
      </c>
      <c r="I53" s="22" t="s">
        <v>245</v>
      </c>
      <c r="J53" s="16"/>
      <c r="K53" s="76"/>
      <c r="L53" s="34">
        <f>Table1[[#This Row],[PO Approve Owner (artikel)]]-Table1[[#This Row],[QTY PO (artikel)]]</f>
        <v>1</v>
      </c>
      <c r="M53" s="34" t="s">
        <v>321</v>
      </c>
      <c r="N53" s="18"/>
    </row>
    <row r="54" spans="1:14" s="2" customFormat="1" hidden="1" x14ac:dyDescent="0.25">
      <c r="A54" s="13">
        <v>53</v>
      </c>
      <c r="B54" s="15" t="s">
        <v>255</v>
      </c>
      <c r="C54" s="15" t="s">
        <v>256</v>
      </c>
      <c r="D54" s="16">
        <v>0</v>
      </c>
      <c r="E54" s="16">
        <v>1</v>
      </c>
      <c r="F54" s="16">
        <f t="shared" si="1"/>
        <v>1</v>
      </c>
      <c r="G54" s="23">
        <v>1</v>
      </c>
      <c r="H54" s="22">
        <f>Table1[[#This Row],[Total]]-Table1[[#This Row],[PO Approve Owner (artikel)]]</f>
        <v>0</v>
      </c>
      <c r="I54" s="22" t="s">
        <v>18</v>
      </c>
      <c r="J54" s="16">
        <v>1</v>
      </c>
      <c r="K54" s="76" t="s">
        <v>1256</v>
      </c>
      <c r="L54" s="34">
        <f>Table1[[#This Row],[PO Approve Owner (artikel)]]-Table1[[#This Row],[QTY PO (artikel)]]</f>
        <v>0</v>
      </c>
      <c r="M54" s="34" t="s">
        <v>321</v>
      </c>
      <c r="N54" s="18"/>
    </row>
    <row r="55" spans="1:14" s="2" customFormat="1" hidden="1" x14ac:dyDescent="0.25">
      <c r="A55" s="13">
        <v>54</v>
      </c>
      <c r="B55" s="15" t="s">
        <v>257</v>
      </c>
      <c r="C55" s="15" t="s">
        <v>213</v>
      </c>
      <c r="D55" s="16">
        <v>0</v>
      </c>
      <c r="E55" s="16">
        <v>10</v>
      </c>
      <c r="F55" s="16">
        <f t="shared" si="1"/>
        <v>10</v>
      </c>
      <c r="G55" s="23">
        <v>10</v>
      </c>
      <c r="H55" s="22">
        <f>Table1[[#This Row],[Total]]-Table1[[#This Row],[PO Approve Owner (artikel)]]</f>
        <v>0</v>
      </c>
      <c r="I55" s="22" t="s">
        <v>18</v>
      </c>
      <c r="J55" s="16">
        <v>10</v>
      </c>
      <c r="K55" s="76" t="s">
        <v>1254</v>
      </c>
      <c r="L55" s="34">
        <f>Table1[[#This Row],[PO Approve Owner (artikel)]]-Table1[[#This Row],[QTY PO (artikel)]]</f>
        <v>0</v>
      </c>
      <c r="M55" s="34" t="s">
        <v>321</v>
      </c>
      <c r="N55" s="18"/>
    </row>
    <row r="56" spans="1:14" s="2" customFormat="1" hidden="1" x14ac:dyDescent="0.25">
      <c r="A56" s="13">
        <v>55</v>
      </c>
      <c r="B56" s="15" t="s">
        <v>219</v>
      </c>
      <c r="C56" s="15" t="s">
        <v>41</v>
      </c>
      <c r="D56" s="16">
        <v>4</v>
      </c>
      <c r="E56" s="16">
        <v>0</v>
      </c>
      <c r="F56" s="16">
        <f t="shared" si="1"/>
        <v>4</v>
      </c>
      <c r="G56" s="23">
        <v>4</v>
      </c>
      <c r="H56" s="22">
        <f>Table1[[#This Row],[Total]]-Table1[[#This Row],[PO Approve Owner (artikel)]]</f>
        <v>0</v>
      </c>
      <c r="I56" s="22" t="s">
        <v>316</v>
      </c>
      <c r="J56" s="16">
        <v>2</v>
      </c>
      <c r="K56" s="76" t="s">
        <v>308</v>
      </c>
      <c r="L56" s="34">
        <f>Table1[[#This Row],[PO Approve Owner (artikel)]]-Table1[[#This Row],[QTY PO (artikel)]]</f>
        <v>2</v>
      </c>
      <c r="M56" s="34" t="s">
        <v>319</v>
      </c>
      <c r="N56" s="18" t="s">
        <v>1255</v>
      </c>
    </row>
    <row r="57" spans="1:14" s="2" customFormat="1" hidden="1" x14ac:dyDescent="0.25">
      <c r="A57" s="13">
        <v>56</v>
      </c>
      <c r="B57" s="15" t="s">
        <v>222</v>
      </c>
      <c r="C57" s="15" t="s">
        <v>41</v>
      </c>
      <c r="D57" s="16">
        <v>0</v>
      </c>
      <c r="E57" s="16">
        <v>4</v>
      </c>
      <c r="F57" s="16">
        <f t="shared" si="1"/>
        <v>4</v>
      </c>
      <c r="G57" s="23">
        <v>4</v>
      </c>
      <c r="H57" s="22">
        <f>Table1[[#This Row],[Total]]-Table1[[#This Row],[PO Approve Owner (artikel)]]</f>
        <v>0</v>
      </c>
      <c r="I57" s="22" t="s">
        <v>18</v>
      </c>
      <c r="J57" s="16">
        <v>4</v>
      </c>
      <c r="K57" s="76" t="s">
        <v>309</v>
      </c>
      <c r="L57" s="34">
        <f>Table1[[#This Row],[PO Approve Owner (artikel)]]-Table1[[#This Row],[QTY PO (artikel)]]</f>
        <v>0</v>
      </c>
      <c r="M57" s="34" t="s">
        <v>321</v>
      </c>
      <c r="N57" s="18" t="s">
        <v>224</v>
      </c>
    </row>
    <row r="58" spans="1:14" s="2" customFormat="1" hidden="1" x14ac:dyDescent="0.25">
      <c r="A58" s="13">
        <v>57</v>
      </c>
      <c r="B58" s="15" t="s">
        <v>238</v>
      </c>
      <c r="C58" s="15" t="s">
        <v>213</v>
      </c>
      <c r="D58" s="16">
        <v>0</v>
      </c>
      <c r="E58" s="16">
        <v>18</v>
      </c>
      <c r="F58" s="16">
        <f t="shared" si="1"/>
        <v>18</v>
      </c>
      <c r="G58" s="23">
        <v>18</v>
      </c>
      <c r="H58" s="22">
        <f>Table1[[#This Row],[Total]]-Table1[[#This Row],[PO Approve Owner (artikel)]]</f>
        <v>0</v>
      </c>
      <c r="I58" s="22" t="s">
        <v>18</v>
      </c>
      <c r="J58" s="16">
        <f>15+3</f>
        <v>18</v>
      </c>
      <c r="K58" s="76" t="s">
        <v>558</v>
      </c>
      <c r="L58" s="34">
        <f>Table1[[#This Row],[PO Approve Owner (artikel)]]-Table1[[#This Row],[QTY PO (artikel)]]</f>
        <v>0</v>
      </c>
      <c r="M58" s="34" t="s">
        <v>319</v>
      </c>
      <c r="N58" s="18" t="s">
        <v>1301</v>
      </c>
    </row>
    <row r="59" spans="1:14" s="2" customFormat="1" hidden="1" x14ac:dyDescent="0.25">
      <c r="A59" s="13">
        <v>58</v>
      </c>
      <c r="B59" s="15" t="s">
        <v>291</v>
      </c>
      <c r="C59" s="15" t="s">
        <v>237</v>
      </c>
      <c r="D59" s="16">
        <v>3</v>
      </c>
      <c r="E59" s="16">
        <v>0</v>
      </c>
      <c r="F59" s="16">
        <f t="shared" si="1"/>
        <v>3</v>
      </c>
      <c r="G59" s="23">
        <v>3</v>
      </c>
      <c r="H59" s="22">
        <f>Table1[[#This Row],[Total]]-Table1[[#This Row],[PO Approve Owner (artikel)]]</f>
        <v>0</v>
      </c>
      <c r="I59" s="22" t="s">
        <v>18</v>
      </c>
      <c r="J59" s="16">
        <v>3</v>
      </c>
      <c r="K59" s="76" t="s">
        <v>1234</v>
      </c>
      <c r="L59" s="34">
        <f>Table1[[#This Row],[PO Approve Owner (artikel)]]-Table1[[#This Row],[QTY PO (artikel)]]</f>
        <v>0</v>
      </c>
      <c r="M59" s="34" t="s">
        <v>321</v>
      </c>
      <c r="N59" s="18" t="s">
        <v>1259</v>
      </c>
    </row>
    <row r="60" spans="1:14" s="2" customFormat="1" x14ac:dyDescent="0.25">
      <c r="A60" s="13">
        <v>59</v>
      </c>
      <c r="B60" s="15" t="s">
        <v>266</v>
      </c>
      <c r="C60" s="15" t="s">
        <v>213</v>
      </c>
      <c r="D60" s="16">
        <v>0</v>
      </c>
      <c r="E60" s="16">
        <v>2</v>
      </c>
      <c r="F60" s="16">
        <f t="shared" si="1"/>
        <v>2</v>
      </c>
      <c r="G60" s="23">
        <v>2</v>
      </c>
      <c r="H60" s="22">
        <f>Table1[[#This Row],[Total]]-Table1[[#This Row],[PO Approve Owner (artikel)]]</f>
        <v>0</v>
      </c>
      <c r="I60" s="22" t="s">
        <v>18</v>
      </c>
      <c r="J60" s="16">
        <v>2</v>
      </c>
      <c r="K60" s="76" t="s">
        <v>1322</v>
      </c>
      <c r="L60" s="34">
        <f>Table1[[#This Row],[PO Approve Owner (artikel)]]-Table1[[#This Row],[QTY PO (artikel)]]</f>
        <v>0</v>
      </c>
      <c r="M60" s="34" t="s">
        <v>321</v>
      </c>
      <c r="N60" s="18"/>
    </row>
    <row r="61" spans="1:14" s="2" customFormat="1" hidden="1" x14ac:dyDescent="0.25">
      <c r="A61" s="13">
        <v>60</v>
      </c>
      <c r="B61" s="15" t="s">
        <v>38</v>
      </c>
      <c r="C61" s="15" t="s">
        <v>41</v>
      </c>
      <c r="D61" s="16">
        <v>5</v>
      </c>
      <c r="E61" s="16">
        <v>0</v>
      </c>
      <c r="F61" s="16">
        <f t="shared" si="1"/>
        <v>5</v>
      </c>
      <c r="G61" s="23">
        <v>5</v>
      </c>
      <c r="H61" s="22">
        <f>Table1[[#This Row],[Total]]-Table1[[#This Row],[PO Approve Owner (artikel)]]</f>
        <v>0</v>
      </c>
      <c r="I61" s="22" t="s">
        <v>18</v>
      </c>
      <c r="J61" s="16">
        <v>5</v>
      </c>
      <c r="K61" s="76">
        <v>43217</v>
      </c>
      <c r="L61" s="34">
        <f>Table1[[#This Row],[PO Approve Owner (artikel)]]-Table1[[#This Row],[QTY PO (artikel)]]</f>
        <v>0</v>
      </c>
      <c r="M61" s="34" t="s">
        <v>319</v>
      </c>
      <c r="N61" s="18" t="s">
        <v>323</v>
      </c>
    </row>
    <row r="62" spans="1:14" s="2" customFormat="1" hidden="1" x14ac:dyDescent="0.25">
      <c r="A62" s="13">
        <v>61</v>
      </c>
      <c r="B62" s="15" t="s">
        <v>54</v>
      </c>
      <c r="C62" s="15" t="s">
        <v>49</v>
      </c>
      <c r="D62" s="16">
        <v>3</v>
      </c>
      <c r="E62" s="16">
        <v>0</v>
      </c>
      <c r="F62" s="16">
        <f t="shared" si="1"/>
        <v>3</v>
      </c>
      <c r="G62" s="23">
        <v>3</v>
      </c>
      <c r="H62" s="22">
        <f>Table1[[#This Row],[Total]]-Table1[[#This Row],[PO Approve Owner (artikel)]]</f>
        <v>0</v>
      </c>
      <c r="I62" s="22" t="s">
        <v>18</v>
      </c>
      <c r="J62" s="16">
        <v>3</v>
      </c>
      <c r="K62" s="76">
        <v>43213</v>
      </c>
      <c r="L62" s="34">
        <f>Table1[[#This Row],[PO Approve Owner (artikel)]]-Table1[[#This Row],[QTY PO (artikel)]]</f>
        <v>0</v>
      </c>
      <c r="M62" s="34" t="s">
        <v>319</v>
      </c>
      <c r="N62" s="18" t="s">
        <v>192</v>
      </c>
    </row>
    <row r="63" spans="1:14" s="2" customFormat="1" hidden="1" x14ac:dyDescent="0.25">
      <c r="A63" s="13">
        <v>62</v>
      </c>
      <c r="B63" s="15" t="s">
        <v>244</v>
      </c>
      <c r="C63" s="15" t="s">
        <v>213</v>
      </c>
      <c r="D63" s="16">
        <v>0</v>
      </c>
      <c r="E63" s="16">
        <v>4</v>
      </c>
      <c r="F63" s="16">
        <f t="shared" si="1"/>
        <v>4</v>
      </c>
      <c r="G63" s="23">
        <v>4</v>
      </c>
      <c r="H63" s="22">
        <f>Table1[[#This Row],[Total]]-Table1[[#This Row],[PO Approve Owner (artikel)]]</f>
        <v>0</v>
      </c>
      <c r="I63" s="22" t="s">
        <v>18</v>
      </c>
      <c r="J63" s="16">
        <v>4</v>
      </c>
      <c r="K63" s="76" t="s">
        <v>1236</v>
      </c>
      <c r="L63" s="34">
        <f>Table1[[#This Row],[PO Approve Owner (artikel)]]-Table1[[#This Row],[QTY PO (artikel)]]</f>
        <v>0</v>
      </c>
      <c r="M63" s="34" t="s">
        <v>321</v>
      </c>
      <c r="N63" s="18"/>
    </row>
    <row r="64" spans="1:14" s="2" customFormat="1" hidden="1" x14ac:dyDescent="0.25">
      <c r="A64" s="13">
        <v>63</v>
      </c>
      <c r="B64" s="15" t="s">
        <v>259</v>
      </c>
      <c r="C64" s="15" t="s">
        <v>260</v>
      </c>
      <c r="D64" s="16">
        <v>7</v>
      </c>
      <c r="E64" s="16">
        <v>0</v>
      </c>
      <c r="F64" s="16">
        <f t="shared" si="1"/>
        <v>7</v>
      </c>
      <c r="G64" s="23">
        <v>7</v>
      </c>
      <c r="H64" s="22">
        <f>Table1[[#This Row],[Total]]-Table1[[#This Row],[PO Approve Owner (artikel)]]</f>
        <v>0</v>
      </c>
      <c r="I64" s="22" t="s">
        <v>315</v>
      </c>
      <c r="J64" s="16"/>
      <c r="K64" s="76"/>
      <c r="L64" s="34">
        <f>Table1[[#This Row],[PO Approve Owner (artikel)]]-Table1[[#This Row],[QTY PO (artikel)]]</f>
        <v>7</v>
      </c>
      <c r="M64" s="34" t="s">
        <v>321</v>
      </c>
      <c r="N64" s="18" t="s">
        <v>1304</v>
      </c>
    </row>
    <row r="65" spans="1:14" s="2" customFormat="1" hidden="1" x14ac:dyDescent="0.25">
      <c r="A65" s="13">
        <v>64</v>
      </c>
      <c r="B65" s="15" t="s">
        <v>251</v>
      </c>
      <c r="C65" s="15" t="s">
        <v>213</v>
      </c>
      <c r="D65" s="16">
        <v>0</v>
      </c>
      <c r="E65" s="16">
        <v>3</v>
      </c>
      <c r="F65" s="16">
        <f t="shared" si="1"/>
        <v>3</v>
      </c>
      <c r="G65" s="23">
        <v>3</v>
      </c>
      <c r="H65" s="22">
        <f>Table1[[#This Row],[Total]]-Table1[[#This Row],[PO Approve Owner (artikel)]]</f>
        <v>0</v>
      </c>
      <c r="I65" s="22" t="s">
        <v>18</v>
      </c>
      <c r="J65" s="16">
        <v>3</v>
      </c>
      <c r="K65" s="76" t="s">
        <v>1262</v>
      </c>
      <c r="L65" s="34">
        <f>Table1[[#This Row],[PO Approve Owner (artikel)]]-Table1[[#This Row],[QTY PO (artikel)]]</f>
        <v>0</v>
      </c>
      <c r="M65" s="34" t="s">
        <v>319</v>
      </c>
      <c r="N65" s="18" t="s">
        <v>556</v>
      </c>
    </row>
    <row r="66" spans="1:14" s="2" customFormat="1" hidden="1" x14ac:dyDescent="0.25">
      <c r="A66" s="13">
        <v>65</v>
      </c>
      <c r="B66" s="15" t="s">
        <v>239</v>
      </c>
      <c r="C66" s="15" t="s">
        <v>213</v>
      </c>
      <c r="D66" s="16">
        <v>1</v>
      </c>
      <c r="E66" s="16">
        <v>4</v>
      </c>
      <c r="F66" s="16">
        <f t="shared" ref="F66:F97" si="2">D66+E66</f>
        <v>5</v>
      </c>
      <c r="G66" s="23">
        <v>5</v>
      </c>
      <c r="H66" s="22">
        <f>Table1[[#This Row],[Total]]-Table1[[#This Row],[PO Approve Owner (artikel)]]</f>
        <v>0</v>
      </c>
      <c r="I66" s="22" t="s">
        <v>18</v>
      </c>
      <c r="J66" s="16">
        <v>5</v>
      </c>
      <c r="K66" s="76" t="s">
        <v>1238</v>
      </c>
      <c r="L66" s="34">
        <f>Table1[[#This Row],[PO Approve Owner (artikel)]]-Table1[[#This Row],[QTY PO (artikel)]]</f>
        <v>0</v>
      </c>
      <c r="M66" s="34" t="s">
        <v>321</v>
      </c>
      <c r="N66" s="18" t="s">
        <v>1241</v>
      </c>
    </row>
    <row r="67" spans="1:14" s="2" customFormat="1" hidden="1" x14ac:dyDescent="0.25">
      <c r="A67" s="13">
        <v>66</v>
      </c>
      <c r="B67" s="15" t="s">
        <v>29</v>
      </c>
      <c r="C67" s="15" t="s">
        <v>40</v>
      </c>
      <c r="D67" s="16">
        <v>4</v>
      </c>
      <c r="E67" s="16">
        <v>0</v>
      </c>
      <c r="F67" s="16">
        <f t="shared" si="2"/>
        <v>4</v>
      </c>
      <c r="G67" s="23">
        <v>4</v>
      </c>
      <c r="H67" s="22">
        <f>Table1[[#This Row],[Total]]-Table1[[#This Row],[PO Approve Owner (artikel)]]</f>
        <v>0</v>
      </c>
      <c r="I67" s="22" t="s">
        <v>18</v>
      </c>
      <c r="J67" s="16">
        <v>4</v>
      </c>
      <c r="K67" s="76">
        <v>43216</v>
      </c>
      <c r="L67" s="34">
        <f>Table1[[#This Row],[PO Approve Owner (artikel)]]-Table1[[#This Row],[QTY PO (artikel)]]</f>
        <v>0</v>
      </c>
      <c r="M67" s="34" t="s">
        <v>319</v>
      </c>
      <c r="N67" s="18" t="s">
        <v>323</v>
      </c>
    </row>
    <row r="68" spans="1:14" s="2" customFormat="1" hidden="1" x14ac:dyDescent="0.25">
      <c r="A68" s="13">
        <v>67</v>
      </c>
      <c r="B68" s="15" t="s">
        <v>279</v>
      </c>
      <c r="C68" s="15" t="s">
        <v>213</v>
      </c>
      <c r="D68" s="16">
        <v>0</v>
      </c>
      <c r="E68" s="16">
        <v>6</v>
      </c>
      <c r="F68" s="16">
        <f t="shared" si="2"/>
        <v>6</v>
      </c>
      <c r="G68" s="23">
        <v>6</v>
      </c>
      <c r="H68" s="22">
        <f>Table1[[#This Row],[Total]]-Table1[[#This Row],[PO Approve Owner (artikel)]]</f>
        <v>0</v>
      </c>
      <c r="I68" s="22" t="s">
        <v>245</v>
      </c>
      <c r="J68" s="16"/>
      <c r="K68" s="76"/>
      <c r="L68" s="34">
        <f>Table1[[#This Row],[PO Approve Owner (artikel)]]-Table1[[#This Row],[QTY PO (artikel)]]</f>
        <v>6</v>
      </c>
      <c r="M68" s="34" t="s">
        <v>321</v>
      </c>
      <c r="N68" s="18" t="s">
        <v>1300</v>
      </c>
    </row>
    <row r="69" spans="1:14" s="2" customFormat="1" hidden="1" x14ac:dyDescent="0.25">
      <c r="A69" s="13">
        <v>68</v>
      </c>
      <c r="B69" s="15" t="s">
        <v>273</v>
      </c>
      <c r="C69" s="15" t="s">
        <v>213</v>
      </c>
      <c r="D69" s="16">
        <v>1</v>
      </c>
      <c r="E69" s="16">
        <v>7</v>
      </c>
      <c r="F69" s="16">
        <f t="shared" si="2"/>
        <v>8</v>
      </c>
      <c r="G69" s="23">
        <v>8</v>
      </c>
      <c r="H69" s="22">
        <f>Table1[[#This Row],[Total]]-Table1[[#This Row],[PO Approve Owner (artikel)]]</f>
        <v>0</v>
      </c>
      <c r="I69" s="22" t="s">
        <v>18</v>
      </c>
      <c r="J69" s="16">
        <v>8</v>
      </c>
      <c r="K69" s="76" t="s">
        <v>1254</v>
      </c>
      <c r="L69" s="34">
        <f>Table1[[#This Row],[PO Approve Owner (artikel)]]-Table1[[#This Row],[QTY PO (artikel)]]</f>
        <v>0</v>
      </c>
      <c r="M69" s="34" t="s">
        <v>319</v>
      </c>
      <c r="N69" s="18" t="s">
        <v>556</v>
      </c>
    </row>
    <row r="70" spans="1:14" s="2" customFormat="1" hidden="1" x14ac:dyDescent="0.25">
      <c r="A70" s="13">
        <v>69</v>
      </c>
      <c r="B70" s="15" t="s">
        <v>241</v>
      </c>
      <c r="C70" s="15" t="s">
        <v>41</v>
      </c>
      <c r="D70" s="16">
        <v>4</v>
      </c>
      <c r="E70" s="16">
        <v>0</v>
      </c>
      <c r="F70" s="16">
        <f t="shared" si="2"/>
        <v>4</v>
      </c>
      <c r="G70" s="23">
        <v>4</v>
      </c>
      <c r="H70" s="22">
        <f>Table1[[#This Row],[Total]]-Table1[[#This Row],[PO Approve Owner (artikel)]]</f>
        <v>0</v>
      </c>
      <c r="I70" s="22" t="s">
        <v>18</v>
      </c>
      <c r="J70" s="16">
        <v>4</v>
      </c>
      <c r="K70" s="76" t="s">
        <v>1238</v>
      </c>
      <c r="L70" s="34">
        <f>Table1[[#This Row],[PO Approve Owner (artikel)]]-Table1[[#This Row],[QTY PO (artikel)]]</f>
        <v>0</v>
      </c>
      <c r="M70" s="34" t="s">
        <v>321</v>
      </c>
      <c r="N70" s="18" t="s">
        <v>296</v>
      </c>
    </row>
    <row r="71" spans="1:14" s="2" customFormat="1" hidden="1" x14ac:dyDescent="0.25">
      <c r="A71" s="13">
        <v>70</v>
      </c>
      <c r="B71" s="15" t="s">
        <v>330</v>
      </c>
      <c r="C71" s="15" t="s">
        <v>237</v>
      </c>
      <c r="D71" s="16">
        <v>3</v>
      </c>
      <c r="E71" s="16">
        <v>0</v>
      </c>
      <c r="F71" s="16">
        <f t="shared" si="2"/>
        <v>3</v>
      </c>
      <c r="G71" s="23">
        <v>3</v>
      </c>
      <c r="H71" s="22">
        <f>Table1[[#This Row],[Total]]-Table1[[#This Row],[PO Approve Owner (artikel)]]</f>
        <v>0</v>
      </c>
      <c r="I71" s="22" t="s">
        <v>18</v>
      </c>
      <c r="J71" s="16">
        <v>3</v>
      </c>
      <c r="K71" s="76" t="s">
        <v>558</v>
      </c>
      <c r="L71" s="34">
        <f>Table1[[#This Row],[PO Approve Owner (artikel)]]-Table1[[#This Row],[QTY PO (artikel)]]</f>
        <v>0</v>
      </c>
      <c r="M71" s="34" t="s">
        <v>319</v>
      </c>
      <c r="N71" s="18" t="s">
        <v>559</v>
      </c>
    </row>
    <row r="72" spans="1:14" s="2" customFormat="1" x14ac:dyDescent="0.25">
      <c r="A72" s="13">
        <v>71</v>
      </c>
      <c r="B72" s="15" t="s">
        <v>284</v>
      </c>
      <c r="C72" s="15" t="s">
        <v>283</v>
      </c>
      <c r="D72" s="16">
        <v>3</v>
      </c>
      <c r="E72" s="16">
        <v>0</v>
      </c>
      <c r="F72" s="16">
        <f t="shared" si="2"/>
        <v>3</v>
      </c>
      <c r="G72" s="23">
        <v>3</v>
      </c>
      <c r="H72" s="22">
        <f>Table1[[#This Row],[Total]]-Table1[[#This Row],[PO Approve Owner (artikel)]]</f>
        <v>0</v>
      </c>
      <c r="I72" s="22" t="s">
        <v>18</v>
      </c>
      <c r="J72" s="16">
        <v>3</v>
      </c>
      <c r="K72" s="76" t="s">
        <v>1322</v>
      </c>
      <c r="L72" s="34">
        <f>Table1[[#This Row],[PO Approve Owner (artikel)]]-Table1[[#This Row],[QTY PO (artikel)]]</f>
        <v>0</v>
      </c>
      <c r="M72" s="34" t="s">
        <v>321</v>
      </c>
      <c r="N72" s="18"/>
    </row>
    <row r="73" spans="1:14" s="2" customFormat="1" hidden="1" x14ac:dyDescent="0.25">
      <c r="A73" s="13">
        <v>72</v>
      </c>
      <c r="B73" s="15" t="s">
        <v>98</v>
      </c>
      <c r="C73" s="15" t="s">
        <v>41</v>
      </c>
      <c r="D73" s="16">
        <v>6</v>
      </c>
      <c r="E73" s="16">
        <v>0</v>
      </c>
      <c r="F73" s="16">
        <f t="shared" si="2"/>
        <v>6</v>
      </c>
      <c r="G73" s="23">
        <v>5</v>
      </c>
      <c r="H73" s="22">
        <f>Table1[[#This Row],[Total]]-Table1[[#This Row],[PO Approve Owner (artikel)]]</f>
        <v>1</v>
      </c>
      <c r="I73" s="22" t="s">
        <v>18</v>
      </c>
      <c r="J73" s="16">
        <v>4</v>
      </c>
      <c r="K73" s="76"/>
      <c r="L73" s="34">
        <f>Table1[[#This Row],[PO Approve Owner (artikel)]]-Table1[[#This Row],[QTY PO (artikel)]]</f>
        <v>1</v>
      </c>
      <c r="M73" s="34" t="s">
        <v>319</v>
      </c>
      <c r="N73" s="18" t="s">
        <v>323</v>
      </c>
    </row>
    <row r="74" spans="1:14" s="2" customFormat="1" hidden="1" x14ac:dyDescent="0.25">
      <c r="A74" s="13">
        <v>73</v>
      </c>
      <c r="B74" s="15" t="s">
        <v>293</v>
      </c>
      <c r="C74" s="15" t="s">
        <v>213</v>
      </c>
      <c r="D74" s="16">
        <v>0</v>
      </c>
      <c r="E74" s="16">
        <v>3</v>
      </c>
      <c r="F74" s="16">
        <f t="shared" si="2"/>
        <v>3</v>
      </c>
      <c r="G74" s="23">
        <v>2</v>
      </c>
      <c r="H74" s="22">
        <f>Table1[[#This Row],[Total]]-Table1[[#This Row],[PO Approve Owner (artikel)]]</f>
        <v>1</v>
      </c>
      <c r="I74" s="22" t="s">
        <v>316</v>
      </c>
      <c r="J74" s="16">
        <v>2</v>
      </c>
      <c r="K74" s="76" t="s">
        <v>1238</v>
      </c>
      <c r="L74" s="34">
        <f>Table1[[#This Row],[PO Approve Owner (artikel)]]-Table1[[#This Row],[QTY PO (artikel)]]</f>
        <v>0</v>
      </c>
      <c r="M74" s="34" t="s">
        <v>321</v>
      </c>
      <c r="N74" s="18"/>
    </row>
    <row r="75" spans="1:14" s="2" customFormat="1" hidden="1" x14ac:dyDescent="0.25">
      <c r="A75" s="13">
        <v>74</v>
      </c>
      <c r="B75" s="15" t="s">
        <v>252</v>
      </c>
      <c r="C75" s="15" t="s">
        <v>253</v>
      </c>
      <c r="D75" s="16">
        <v>0</v>
      </c>
      <c r="E75" s="16">
        <v>1</v>
      </c>
      <c r="F75" s="16">
        <f t="shared" si="2"/>
        <v>1</v>
      </c>
      <c r="G75" s="23">
        <v>1</v>
      </c>
      <c r="H75" s="22">
        <f>Table1[[#This Row],[Total]]-Table1[[#This Row],[PO Approve Owner (artikel)]]</f>
        <v>0</v>
      </c>
      <c r="I75" s="22" t="s">
        <v>245</v>
      </c>
      <c r="J75" s="16"/>
      <c r="K75" s="76"/>
      <c r="L75" s="34">
        <f>Table1[[#This Row],[PO Approve Owner (artikel)]]-Table1[[#This Row],[QTY PO (artikel)]]</f>
        <v>1</v>
      </c>
      <c r="M75" s="34" t="s">
        <v>321</v>
      </c>
      <c r="N75" s="18" t="s">
        <v>569</v>
      </c>
    </row>
    <row r="76" spans="1:14" s="2" customFormat="1" hidden="1" x14ac:dyDescent="0.25">
      <c r="A76" s="13">
        <v>75</v>
      </c>
      <c r="B76" s="15" t="s">
        <v>1249</v>
      </c>
      <c r="C76" s="15" t="s">
        <v>213</v>
      </c>
      <c r="D76" s="16">
        <v>0</v>
      </c>
      <c r="E76" s="16">
        <v>2</v>
      </c>
      <c r="F76" s="16">
        <f t="shared" si="2"/>
        <v>2</v>
      </c>
      <c r="G76" s="23">
        <v>2</v>
      </c>
      <c r="H76" s="22">
        <f>Table1[[#This Row],[Total]]-Table1[[#This Row],[PO Approve Owner (artikel)]]</f>
        <v>0</v>
      </c>
      <c r="I76" s="22" t="s">
        <v>18</v>
      </c>
      <c r="J76" s="16">
        <v>2</v>
      </c>
      <c r="K76" s="76" t="s">
        <v>1302</v>
      </c>
      <c r="L76" s="34">
        <f>Table1[[#This Row],[PO Approve Owner (artikel)]]-Table1[[#This Row],[QTY PO (artikel)]]</f>
        <v>0</v>
      </c>
      <c r="M76" s="34" t="s">
        <v>321</v>
      </c>
      <c r="N76" s="18"/>
    </row>
    <row r="77" spans="1:14" s="2" customFormat="1" hidden="1" x14ac:dyDescent="0.25">
      <c r="A77" s="13">
        <v>76</v>
      </c>
      <c r="B77" s="15" t="s">
        <v>28</v>
      </c>
      <c r="C77" s="15" t="s">
        <v>40</v>
      </c>
      <c r="D77" s="16">
        <f>6+7</f>
        <v>13</v>
      </c>
      <c r="E77" s="16">
        <v>9</v>
      </c>
      <c r="F77" s="16">
        <f t="shared" si="2"/>
        <v>22</v>
      </c>
      <c r="G77" s="23">
        <v>22</v>
      </c>
      <c r="H77" s="22">
        <f>Table1[[#This Row],[Total]]-Table1[[#This Row],[PO Approve Owner (artikel)]]</f>
        <v>0</v>
      </c>
      <c r="I77" s="22" t="s">
        <v>316</v>
      </c>
      <c r="J77" s="16">
        <v>16</v>
      </c>
      <c r="K77" s="76">
        <v>43208</v>
      </c>
      <c r="L77" s="34">
        <f>Table1[[#This Row],[PO Approve Owner (artikel)]]-Table1[[#This Row],[QTY PO (artikel)]]</f>
        <v>6</v>
      </c>
      <c r="M77" s="34" t="s">
        <v>319</v>
      </c>
      <c r="N77" s="18" t="s">
        <v>1305</v>
      </c>
    </row>
    <row r="78" spans="1:14" s="2" customFormat="1" x14ac:dyDescent="0.25">
      <c r="A78" s="13">
        <v>77</v>
      </c>
      <c r="B78" s="15" t="s">
        <v>297</v>
      </c>
      <c r="C78" s="15" t="s">
        <v>298</v>
      </c>
      <c r="D78" s="16">
        <v>19</v>
      </c>
      <c r="E78" s="16">
        <v>2</v>
      </c>
      <c r="F78" s="16">
        <f t="shared" si="2"/>
        <v>21</v>
      </c>
      <c r="G78" s="23">
        <f>2+19</f>
        <v>21</v>
      </c>
      <c r="H78" s="22">
        <f>Table1[[#This Row],[Total]]-Table1[[#This Row],[PO Approve Owner (artikel)]]</f>
        <v>0</v>
      </c>
      <c r="I78" s="22" t="s">
        <v>18</v>
      </c>
      <c r="J78" s="16">
        <f>2+19</f>
        <v>21</v>
      </c>
      <c r="K78" s="76" t="s">
        <v>1344</v>
      </c>
      <c r="L78" s="34">
        <f>Table1[[#This Row],[PO Approve Owner (artikel)]]-Table1[[#This Row],[QTY PO (artikel)]]</f>
        <v>0</v>
      </c>
      <c r="M78" s="34" t="s">
        <v>320</v>
      </c>
      <c r="N78" s="18"/>
    </row>
    <row r="79" spans="1:14" s="2" customFormat="1" hidden="1" x14ac:dyDescent="0.25">
      <c r="A79" s="13">
        <v>78</v>
      </c>
      <c r="B79" s="15" t="s">
        <v>240</v>
      </c>
      <c r="C79" s="15" t="s">
        <v>41</v>
      </c>
      <c r="D79" s="16">
        <v>0</v>
      </c>
      <c r="E79" s="16">
        <v>8</v>
      </c>
      <c r="F79" s="16">
        <f t="shared" si="2"/>
        <v>8</v>
      </c>
      <c r="G79" s="23">
        <v>8</v>
      </c>
      <c r="H79" s="22">
        <f>Table1[[#This Row],[Total]]-Table1[[#This Row],[PO Approve Owner (artikel)]]</f>
        <v>0</v>
      </c>
      <c r="I79" s="22" t="s">
        <v>18</v>
      </c>
      <c r="J79" s="16">
        <v>8</v>
      </c>
      <c r="K79" s="76" t="s">
        <v>311</v>
      </c>
      <c r="L79" s="34">
        <f>Table1[[#This Row],[PO Approve Owner (artikel)]]-Table1[[#This Row],[QTY PO (artikel)]]</f>
        <v>0</v>
      </c>
      <c r="M79" s="34" t="s">
        <v>321</v>
      </c>
      <c r="N79" s="18" t="s">
        <v>326</v>
      </c>
    </row>
    <row r="80" spans="1:14" s="2" customFormat="1" hidden="1" x14ac:dyDescent="0.25">
      <c r="A80" s="13">
        <v>79</v>
      </c>
      <c r="B80" s="15" t="s">
        <v>294</v>
      </c>
      <c r="C80" s="15" t="s">
        <v>213</v>
      </c>
      <c r="D80" s="16">
        <v>0</v>
      </c>
      <c r="E80" s="16">
        <v>2</v>
      </c>
      <c r="F80" s="16">
        <f t="shared" si="2"/>
        <v>2</v>
      </c>
      <c r="G80" s="23">
        <v>2</v>
      </c>
      <c r="H80" s="22">
        <f>Table1[[#This Row],[Total]]-Table1[[#This Row],[PO Approve Owner (artikel)]]</f>
        <v>0</v>
      </c>
      <c r="I80" s="22" t="s">
        <v>245</v>
      </c>
      <c r="J80" s="16"/>
      <c r="K80" s="76"/>
      <c r="L80" s="34">
        <f>Table1[[#This Row],[PO Approve Owner (artikel)]]-Table1[[#This Row],[QTY PO (artikel)]]</f>
        <v>2</v>
      </c>
      <c r="M80" s="34" t="s">
        <v>321</v>
      </c>
      <c r="N80" s="18" t="s">
        <v>567</v>
      </c>
    </row>
    <row r="81" spans="1:14" s="2" customFormat="1" hidden="1" x14ac:dyDescent="0.25">
      <c r="A81" s="13">
        <v>80</v>
      </c>
      <c r="B81" s="15" t="s">
        <v>52</v>
      </c>
      <c r="C81" s="15" t="s">
        <v>41</v>
      </c>
      <c r="D81" s="16">
        <v>0</v>
      </c>
      <c r="E81" s="16">
        <v>2</v>
      </c>
      <c r="F81" s="16">
        <f t="shared" si="2"/>
        <v>2</v>
      </c>
      <c r="G81" s="23">
        <v>2</v>
      </c>
      <c r="H81" s="22">
        <f>Table1[[#This Row],[Total]]-Table1[[#This Row],[PO Approve Owner (artikel)]]</f>
        <v>0</v>
      </c>
      <c r="I81" s="22" t="s">
        <v>18</v>
      </c>
      <c r="J81" s="16">
        <v>2</v>
      </c>
      <c r="K81" s="76">
        <v>43216</v>
      </c>
      <c r="L81" s="34">
        <f>Table1[[#This Row],[PO Approve Owner (artikel)]]-Table1[[#This Row],[QTY PO (artikel)]]</f>
        <v>0</v>
      </c>
      <c r="M81" s="34" t="s">
        <v>319</v>
      </c>
      <c r="N81" s="18" t="s">
        <v>323</v>
      </c>
    </row>
    <row r="82" spans="1:14" s="2" customFormat="1" hidden="1" x14ac:dyDescent="0.25">
      <c r="A82" s="13">
        <v>81</v>
      </c>
      <c r="B82" s="15" t="s">
        <v>268</v>
      </c>
      <c r="C82" s="15" t="s">
        <v>213</v>
      </c>
      <c r="D82" s="16">
        <v>1</v>
      </c>
      <c r="E82" s="16">
        <v>1</v>
      </c>
      <c r="F82" s="16">
        <f t="shared" si="2"/>
        <v>2</v>
      </c>
      <c r="G82" s="23">
        <v>2</v>
      </c>
      <c r="H82" s="22">
        <f>Table1[[#This Row],[Total]]-Table1[[#This Row],[PO Approve Owner (artikel)]]</f>
        <v>0</v>
      </c>
      <c r="I82" s="22" t="s">
        <v>315</v>
      </c>
      <c r="J82" s="16"/>
      <c r="K82" s="76"/>
      <c r="L82" s="34">
        <f>Table1[[#This Row],[PO Approve Owner (artikel)]]-Table1[[#This Row],[QTY PO (artikel)]]</f>
        <v>2</v>
      </c>
      <c r="M82" s="34" t="s">
        <v>321</v>
      </c>
      <c r="N82" s="18"/>
    </row>
    <row r="83" spans="1:14" s="2" customFormat="1" hidden="1" x14ac:dyDescent="0.25">
      <c r="A83" s="13">
        <v>82</v>
      </c>
      <c r="B83" s="15" t="s">
        <v>4</v>
      </c>
      <c r="C83" s="15" t="s">
        <v>40</v>
      </c>
      <c r="D83" s="16">
        <v>0</v>
      </c>
      <c r="E83" s="16">
        <v>2</v>
      </c>
      <c r="F83" s="16">
        <f t="shared" si="2"/>
        <v>2</v>
      </c>
      <c r="G83" s="23">
        <v>2</v>
      </c>
      <c r="H83" s="22">
        <f>Table1[[#This Row],[Total]]-Table1[[#This Row],[PO Approve Owner (artikel)]]</f>
        <v>0</v>
      </c>
      <c r="I83" s="22" t="s">
        <v>18</v>
      </c>
      <c r="J83" s="16">
        <v>2</v>
      </c>
      <c r="K83" s="76">
        <v>43206</v>
      </c>
      <c r="L83" s="34">
        <f>Table1[[#This Row],[PO Approve Owner (artikel)]]-Table1[[#This Row],[QTY PO (artikel)]]</f>
        <v>0</v>
      </c>
      <c r="M83" s="34" t="s">
        <v>319</v>
      </c>
      <c r="N83" s="18" t="s">
        <v>323</v>
      </c>
    </row>
    <row r="84" spans="1:14" s="2" customFormat="1" hidden="1" x14ac:dyDescent="0.25">
      <c r="A84" s="13">
        <v>83</v>
      </c>
      <c r="B84" s="15" t="s">
        <v>50</v>
      </c>
      <c r="C84" s="15" t="s">
        <v>41</v>
      </c>
      <c r="D84" s="16">
        <v>1</v>
      </c>
      <c r="E84" s="16">
        <v>5</v>
      </c>
      <c r="F84" s="16">
        <f t="shared" si="2"/>
        <v>6</v>
      </c>
      <c r="G84" s="23">
        <v>6</v>
      </c>
      <c r="H84" s="22">
        <f>Table1[[#This Row],[Total]]-Table1[[#This Row],[PO Approve Owner (artikel)]]</f>
        <v>0</v>
      </c>
      <c r="I84" s="22" t="s">
        <v>18</v>
      </c>
      <c r="J84" s="16">
        <v>6</v>
      </c>
      <c r="K84" s="76">
        <v>43220</v>
      </c>
      <c r="L84" s="34">
        <f>Table1[[#This Row],[PO Approve Owner (artikel)]]-Table1[[#This Row],[QTY PO (artikel)]]</f>
        <v>0</v>
      </c>
      <c r="M84" s="34" t="s">
        <v>320</v>
      </c>
      <c r="N84" s="18" t="s">
        <v>210</v>
      </c>
    </row>
    <row r="85" spans="1:14" s="2" customFormat="1" hidden="1" x14ac:dyDescent="0.25">
      <c r="A85" s="13">
        <v>84</v>
      </c>
      <c r="B85" s="15" t="s">
        <v>46</v>
      </c>
      <c r="C85" s="15" t="s">
        <v>41</v>
      </c>
      <c r="D85" s="16">
        <v>4</v>
      </c>
      <c r="E85" s="16">
        <v>0</v>
      </c>
      <c r="F85" s="16">
        <f t="shared" si="2"/>
        <v>4</v>
      </c>
      <c r="G85" s="23">
        <v>4</v>
      </c>
      <c r="H85" s="22">
        <f>Table1[[#This Row],[Total]]-Table1[[#This Row],[PO Approve Owner (artikel)]]</f>
        <v>0</v>
      </c>
      <c r="I85" s="22" t="s">
        <v>18</v>
      </c>
      <c r="J85" s="16">
        <v>4</v>
      </c>
      <c r="K85" s="76">
        <v>43212</v>
      </c>
      <c r="L85" s="34">
        <f>Table1[[#This Row],[PO Approve Owner (artikel)]]-Table1[[#This Row],[QTY PO (artikel)]]</f>
        <v>0</v>
      </c>
      <c r="M85" s="34" t="s">
        <v>319</v>
      </c>
      <c r="N85" s="18" t="s">
        <v>323</v>
      </c>
    </row>
    <row r="86" spans="1:14" s="2" customFormat="1" hidden="1" x14ac:dyDescent="0.25">
      <c r="A86" s="13">
        <v>85</v>
      </c>
      <c r="B86" s="15" t="s">
        <v>95</v>
      </c>
      <c r="C86" s="15" t="s">
        <v>41</v>
      </c>
      <c r="D86" s="16">
        <v>31</v>
      </c>
      <c r="E86" s="16">
        <v>0</v>
      </c>
      <c r="F86" s="16">
        <f t="shared" si="2"/>
        <v>31</v>
      </c>
      <c r="G86" s="23">
        <v>31</v>
      </c>
      <c r="H86" s="22">
        <f>Table1[[#This Row],[Total]]-Table1[[#This Row],[PO Approve Owner (artikel)]]</f>
        <v>0</v>
      </c>
      <c r="I86" s="22" t="s">
        <v>18</v>
      </c>
      <c r="J86" s="16">
        <v>31</v>
      </c>
      <c r="K86" s="76"/>
      <c r="L86" s="34">
        <f>Table1[[#This Row],[PO Approve Owner (artikel)]]-Table1[[#This Row],[QTY PO (artikel)]]</f>
        <v>0</v>
      </c>
      <c r="M86" s="34" t="s">
        <v>319</v>
      </c>
      <c r="N86" s="18"/>
    </row>
    <row r="87" spans="1:14" s="2" customFormat="1" hidden="1" x14ac:dyDescent="0.25">
      <c r="A87" s="13">
        <v>86</v>
      </c>
      <c r="B87" s="15" t="s">
        <v>21</v>
      </c>
      <c r="C87" s="15" t="s">
        <v>42</v>
      </c>
      <c r="D87" s="16">
        <v>2</v>
      </c>
      <c r="E87" s="16">
        <v>0</v>
      </c>
      <c r="F87" s="16">
        <f t="shared" si="2"/>
        <v>2</v>
      </c>
      <c r="G87" s="23">
        <v>2</v>
      </c>
      <c r="H87" s="22">
        <f>Table1[[#This Row],[Total]]-Table1[[#This Row],[PO Approve Owner (artikel)]]</f>
        <v>0</v>
      </c>
      <c r="I87" s="22" t="s">
        <v>18</v>
      </c>
      <c r="J87" s="16">
        <v>2</v>
      </c>
      <c r="K87" s="76" t="s">
        <v>310</v>
      </c>
      <c r="L87" s="34">
        <f>Table1[[#This Row],[PO Approve Owner (artikel)]]-Table1[[#This Row],[QTY PO (artikel)]]</f>
        <v>0</v>
      </c>
      <c r="M87" s="34" t="s">
        <v>319</v>
      </c>
      <c r="N87" s="18" t="s">
        <v>323</v>
      </c>
    </row>
    <row r="88" spans="1:14" s="2" customFormat="1" x14ac:dyDescent="0.25">
      <c r="A88" s="13">
        <v>87</v>
      </c>
      <c r="B88" s="15" t="s">
        <v>1324</v>
      </c>
      <c r="C88" s="15" t="s">
        <v>40</v>
      </c>
      <c r="D88" s="16">
        <v>1</v>
      </c>
      <c r="E88" s="16">
        <v>0</v>
      </c>
      <c r="F88" s="16">
        <f t="shared" si="2"/>
        <v>1</v>
      </c>
      <c r="G88" s="23">
        <v>1</v>
      </c>
      <c r="H88" s="22">
        <f>Table1[[#This Row],[Total]]-Table1[[#This Row],[PO Approve Owner (artikel)]]</f>
        <v>0</v>
      </c>
      <c r="I88" s="22" t="s">
        <v>18</v>
      </c>
      <c r="J88" s="16">
        <v>1</v>
      </c>
      <c r="K88" s="76" t="s">
        <v>1322</v>
      </c>
      <c r="L88" s="34">
        <f>Table1[[#This Row],[PO Approve Owner (artikel)]]-Table1[[#This Row],[QTY PO (artikel)]]</f>
        <v>0</v>
      </c>
      <c r="M88" s="34" t="s">
        <v>321</v>
      </c>
      <c r="N88" s="18"/>
    </row>
    <row r="89" spans="1:14" s="2" customFormat="1" hidden="1" x14ac:dyDescent="0.25">
      <c r="A89" s="13">
        <v>88</v>
      </c>
      <c r="B89" s="15" t="s">
        <v>110</v>
      </c>
      <c r="C89" s="15" t="s">
        <v>41</v>
      </c>
      <c r="D89" s="16">
        <v>16</v>
      </c>
      <c r="E89" s="16">
        <v>0</v>
      </c>
      <c r="F89" s="16">
        <f t="shared" si="2"/>
        <v>16</v>
      </c>
      <c r="G89" s="23">
        <v>14</v>
      </c>
      <c r="H89" s="22">
        <f>Table1[[#This Row],[Total]]-Table1[[#This Row],[PO Approve Owner (artikel)]]</f>
        <v>2</v>
      </c>
      <c r="I89" s="22" t="s">
        <v>18</v>
      </c>
      <c r="J89" s="16">
        <v>14</v>
      </c>
      <c r="K89" s="76">
        <v>43216</v>
      </c>
      <c r="L89" s="34">
        <f>Table1[[#This Row],[PO Approve Owner (artikel)]]-Table1[[#This Row],[QTY PO (artikel)]]</f>
        <v>0</v>
      </c>
      <c r="M89" s="34" t="s">
        <v>321</v>
      </c>
      <c r="N89" s="18" t="s">
        <v>193</v>
      </c>
    </row>
    <row r="90" spans="1:14" s="2" customFormat="1" hidden="1" x14ac:dyDescent="0.25">
      <c r="A90" s="13">
        <v>89</v>
      </c>
      <c r="B90" s="15" t="s">
        <v>265</v>
      </c>
      <c r="C90" s="15" t="s">
        <v>213</v>
      </c>
      <c r="D90" s="16">
        <v>0</v>
      </c>
      <c r="E90" s="16">
        <v>1</v>
      </c>
      <c r="F90" s="16">
        <f t="shared" si="2"/>
        <v>1</v>
      </c>
      <c r="G90" s="23">
        <v>1</v>
      </c>
      <c r="H90" s="22">
        <f>Table1[[#This Row],[Total]]-Table1[[#This Row],[PO Approve Owner (artikel)]]</f>
        <v>0</v>
      </c>
      <c r="I90" s="22" t="s">
        <v>245</v>
      </c>
      <c r="J90" s="16"/>
      <c r="K90" s="76"/>
      <c r="L90" s="34">
        <f>Table1[[#This Row],[PO Approve Owner (artikel)]]-Table1[[#This Row],[QTY PO (artikel)]]</f>
        <v>1</v>
      </c>
      <c r="M90" s="34" t="s">
        <v>321</v>
      </c>
      <c r="N90" s="18" t="s">
        <v>567</v>
      </c>
    </row>
    <row r="91" spans="1:14" s="2" customFormat="1" hidden="1" x14ac:dyDescent="0.25">
      <c r="A91" s="13">
        <v>90</v>
      </c>
      <c r="B91" s="15" t="s">
        <v>44</v>
      </c>
      <c r="C91" s="15" t="s">
        <v>41</v>
      </c>
      <c r="D91" s="16">
        <v>1</v>
      </c>
      <c r="E91" s="16">
        <v>4</v>
      </c>
      <c r="F91" s="16">
        <f t="shared" si="2"/>
        <v>5</v>
      </c>
      <c r="G91" s="23">
        <v>5</v>
      </c>
      <c r="H91" s="22">
        <f>Table1[[#This Row],[Total]]-Table1[[#This Row],[PO Approve Owner (artikel)]]</f>
        <v>0</v>
      </c>
      <c r="I91" s="22" t="s">
        <v>18</v>
      </c>
      <c r="J91" s="16">
        <v>5</v>
      </c>
      <c r="K91" s="76">
        <v>43217</v>
      </c>
      <c r="L91" s="34">
        <f>Table1[[#This Row],[PO Approve Owner (artikel)]]-Table1[[#This Row],[QTY PO (artikel)]]</f>
        <v>0</v>
      </c>
      <c r="M91" s="34" t="s">
        <v>319</v>
      </c>
      <c r="N91" s="18" t="s">
        <v>323</v>
      </c>
    </row>
    <row r="92" spans="1:14" s="2" customFormat="1" hidden="1" x14ac:dyDescent="0.25">
      <c r="A92" s="13">
        <v>91</v>
      </c>
      <c r="B92" s="15" t="s">
        <v>33</v>
      </c>
      <c r="C92" s="15" t="s">
        <v>41</v>
      </c>
      <c r="D92" s="16">
        <v>0</v>
      </c>
      <c r="E92" s="16">
        <v>3</v>
      </c>
      <c r="F92" s="16">
        <f t="shared" si="2"/>
        <v>3</v>
      </c>
      <c r="G92" s="23">
        <v>3</v>
      </c>
      <c r="H92" s="22">
        <f>Table1[[#This Row],[Total]]-Table1[[#This Row],[PO Approve Owner (artikel)]]</f>
        <v>0</v>
      </c>
      <c r="I92" s="22" t="s">
        <v>18</v>
      </c>
      <c r="J92" s="16">
        <v>3</v>
      </c>
      <c r="K92" s="76">
        <v>43213</v>
      </c>
      <c r="L92" s="34">
        <f>Table1[[#This Row],[PO Approve Owner (artikel)]]-Table1[[#This Row],[QTY PO (artikel)]]</f>
        <v>0</v>
      </c>
      <c r="M92" s="34" t="s">
        <v>319</v>
      </c>
      <c r="N92" s="18" t="s">
        <v>323</v>
      </c>
    </row>
    <row r="93" spans="1:14" s="2" customFormat="1" hidden="1" x14ac:dyDescent="0.25">
      <c r="A93" s="13">
        <v>92</v>
      </c>
      <c r="B93" s="15" t="s">
        <v>96</v>
      </c>
      <c r="C93" s="15" t="s">
        <v>41</v>
      </c>
      <c r="D93" s="16">
        <v>0</v>
      </c>
      <c r="E93" s="16">
        <v>78</v>
      </c>
      <c r="F93" s="16">
        <f t="shared" si="2"/>
        <v>78</v>
      </c>
      <c r="G93" s="23">
        <v>43</v>
      </c>
      <c r="H93" s="22">
        <f>Table1[[#This Row],[Total]]-Table1[[#This Row],[PO Approve Owner (artikel)]]</f>
        <v>35</v>
      </c>
      <c r="I93" s="22" t="s">
        <v>18</v>
      </c>
      <c r="J93" s="16">
        <v>43</v>
      </c>
      <c r="K93" s="76"/>
      <c r="L93" s="34">
        <f>Table1[[#This Row],[PO Approve Owner (artikel)]]-Table1[[#This Row],[QTY PO (artikel)]]</f>
        <v>0</v>
      </c>
      <c r="M93" s="34" t="s">
        <v>319</v>
      </c>
      <c r="N93" s="18"/>
    </row>
    <row r="94" spans="1:14" s="2" customFormat="1" hidden="1" x14ac:dyDescent="0.25">
      <c r="A94" s="13">
        <v>93</v>
      </c>
      <c r="B94" s="15" t="s">
        <v>271</v>
      </c>
      <c r="C94" s="15" t="s">
        <v>213</v>
      </c>
      <c r="D94" s="16">
        <v>1</v>
      </c>
      <c r="E94" s="16">
        <v>5</v>
      </c>
      <c r="F94" s="16">
        <f t="shared" si="2"/>
        <v>6</v>
      </c>
      <c r="G94" s="23">
        <v>5</v>
      </c>
      <c r="H94" s="22">
        <f>Table1[[#This Row],[Total]]-Table1[[#This Row],[PO Approve Owner (artikel)]]</f>
        <v>1</v>
      </c>
      <c r="I94" s="22" t="s">
        <v>316</v>
      </c>
      <c r="J94" s="16">
        <v>5</v>
      </c>
      <c r="K94" s="76" t="s">
        <v>1238</v>
      </c>
      <c r="L94" s="34">
        <f>Table1[[#This Row],[PO Approve Owner (artikel)]]-Table1[[#This Row],[QTY PO (artikel)]]</f>
        <v>0</v>
      </c>
      <c r="M94" s="34" t="s">
        <v>321</v>
      </c>
      <c r="N94" s="18" t="s">
        <v>564</v>
      </c>
    </row>
    <row r="95" spans="1:14" s="2" customFormat="1" hidden="1" x14ac:dyDescent="0.25">
      <c r="A95" s="13">
        <v>94</v>
      </c>
      <c r="B95" s="15" t="s">
        <v>229</v>
      </c>
      <c r="C95" s="15" t="s">
        <v>41</v>
      </c>
      <c r="D95" s="16">
        <v>2</v>
      </c>
      <c r="E95" s="16">
        <v>0</v>
      </c>
      <c r="F95" s="16">
        <f t="shared" si="2"/>
        <v>2</v>
      </c>
      <c r="G95" s="23">
        <v>2</v>
      </c>
      <c r="H95" s="22">
        <f>Table1[[#This Row],[Total]]-Table1[[#This Row],[PO Approve Owner (artikel)]]</f>
        <v>0</v>
      </c>
      <c r="I95" s="22" t="s">
        <v>18</v>
      </c>
      <c r="J95" s="16">
        <v>2</v>
      </c>
      <c r="K95" s="76" t="s">
        <v>327</v>
      </c>
      <c r="L95" s="34">
        <f>Table1[[#This Row],[PO Approve Owner (artikel)]]-Table1[[#This Row],[QTY PO (artikel)]]</f>
        <v>0</v>
      </c>
      <c r="M95" s="34" t="s">
        <v>321</v>
      </c>
      <c r="N95" s="18"/>
    </row>
    <row r="96" spans="1:14" s="2" customFormat="1" hidden="1" x14ac:dyDescent="0.25">
      <c r="A96" s="13">
        <v>95</v>
      </c>
      <c r="B96" s="15" t="s">
        <v>290</v>
      </c>
      <c r="C96" s="15" t="s">
        <v>213</v>
      </c>
      <c r="D96" s="16">
        <v>1</v>
      </c>
      <c r="E96" s="16">
        <v>0</v>
      </c>
      <c r="F96" s="16">
        <f t="shared" si="2"/>
        <v>1</v>
      </c>
      <c r="G96" s="23">
        <v>1</v>
      </c>
      <c r="H96" s="22">
        <f>Table1[[#This Row],[Total]]-Table1[[#This Row],[PO Approve Owner (artikel)]]</f>
        <v>0</v>
      </c>
      <c r="I96" s="22" t="s">
        <v>245</v>
      </c>
      <c r="J96" s="16"/>
      <c r="K96" s="76"/>
      <c r="L96" s="34">
        <f>Table1[[#This Row],[PO Approve Owner (artikel)]]-Table1[[#This Row],[QTY PO (artikel)]]</f>
        <v>1</v>
      </c>
      <c r="M96" s="34" t="s">
        <v>321</v>
      </c>
      <c r="N96" s="18" t="s">
        <v>1300</v>
      </c>
    </row>
    <row r="97" spans="1:14" s="2" customFormat="1" hidden="1" x14ac:dyDescent="0.25">
      <c r="A97" s="13">
        <v>96</v>
      </c>
      <c r="B97" s="15" t="s">
        <v>299</v>
      </c>
      <c r="C97" s="15" t="s">
        <v>213</v>
      </c>
      <c r="D97" s="16">
        <v>14</v>
      </c>
      <c r="E97" s="16">
        <v>11</v>
      </c>
      <c r="F97" s="16">
        <f t="shared" si="2"/>
        <v>25</v>
      </c>
      <c r="G97" s="23">
        <v>21</v>
      </c>
      <c r="H97" s="22">
        <f>Table1[[#This Row],[Total]]-Table1[[#This Row],[PO Approve Owner (artikel)]]</f>
        <v>4</v>
      </c>
      <c r="I97" s="22" t="s">
        <v>316</v>
      </c>
      <c r="J97" s="16">
        <f>3+18</f>
        <v>21</v>
      </c>
      <c r="K97" s="76" t="s">
        <v>1308</v>
      </c>
      <c r="L97" s="34">
        <f>Table1[[#This Row],[PO Approve Owner (artikel)]]-Table1[[#This Row],[QTY PO (artikel)]]</f>
        <v>0</v>
      </c>
      <c r="M97" s="34" t="s">
        <v>320</v>
      </c>
      <c r="N97" s="18" t="s">
        <v>1307</v>
      </c>
    </row>
    <row r="98" spans="1:14" s="2" customFormat="1" x14ac:dyDescent="0.25">
      <c r="A98" s="13">
        <v>97</v>
      </c>
      <c r="B98" s="15" t="s">
        <v>263</v>
      </c>
      <c r="C98" s="15" t="s">
        <v>213</v>
      </c>
      <c r="D98" s="16">
        <v>0</v>
      </c>
      <c r="E98" s="16">
        <v>2</v>
      </c>
      <c r="F98" s="16">
        <f t="shared" ref="F98:F117" si="3">D98+E98</f>
        <v>2</v>
      </c>
      <c r="G98" s="23">
        <v>2</v>
      </c>
      <c r="H98" s="22">
        <f>Table1[[#This Row],[Total]]-Table1[[#This Row],[PO Approve Owner (artikel)]]</f>
        <v>0</v>
      </c>
      <c r="I98" s="22" t="s">
        <v>18</v>
      </c>
      <c r="J98" s="16">
        <v>2</v>
      </c>
      <c r="K98" s="76" t="s">
        <v>1322</v>
      </c>
      <c r="L98" s="34">
        <f>Table1[[#This Row],[PO Approve Owner (artikel)]]-Table1[[#This Row],[QTY PO (artikel)]]</f>
        <v>0</v>
      </c>
      <c r="M98" s="34" t="s">
        <v>321</v>
      </c>
      <c r="N98" s="18"/>
    </row>
    <row r="99" spans="1:14" s="2" customFormat="1" x14ac:dyDescent="0.25">
      <c r="A99" s="13">
        <v>98</v>
      </c>
      <c r="B99" s="15" t="s">
        <v>278</v>
      </c>
      <c r="C99" s="15" t="s">
        <v>213</v>
      </c>
      <c r="D99" s="16">
        <v>2</v>
      </c>
      <c r="E99" s="16">
        <v>0</v>
      </c>
      <c r="F99" s="16">
        <f t="shared" si="3"/>
        <v>2</v>
      </c>
      <c r="G99" s="23">
        <v>2</v>
      </c>
      <c r="H99" s="22">
        <f>Table1[[#This Row],[Total]]-Table1[[#This Row],[PO Approve Owner (artikel)]]</f>
        <v>0</v>
      </c>
      <c r="I99" s="22" t="s">
        <v>18</v>
      </c>
      <c r="J99" s="16">
        <v>2</v>
      </c>
      <c r="K99" s="76" t="s">
        <v>1322</v>
      </c>
      <c r="L99" s="34">
        <f>Table1[[#This Row],[PO Approve Owner (artikel)]]-Table1[[#This Row],[QTY PO (artikel)]]</f>
        <v>0</v>
      </c>
      <c r="M99" s="34" t="s">
        <v>321</v>
      </c>
      <c r="N99" s="18"/>
    </row>
    <row r="100" spans="1:14" s="2" customFormat="1" hidden="1" x14ac:dyDescent="0.25">
      <c r="A100" s="13">
        <v>99</v>
      </c>
      <c r="B100" s="15" t="s">
        <v>286</v>
      </c>
      <c r="C100" s="15" t="s">
        <v>213</v>
      </c>
      <c r="D100" s="16">
        <v>0</v>
      </c>
      <c r="E100" s="16">
        <v>1</v>
      </c>
      <c r="F100" s="16">
        <f t="shared" si="3"/>
        <v>1</v>
      </c>
      <c r="G100" s="23">
        <v>1</v>
      </c>
      <c r="H100" s="22">
        <f>Table1[[#This Row],[Total]]-Table1[[#This Row],[PO Approve Owner (artikel)]]</f>
        <v>0</v>
      </c>
      <c r="I100" s="22" t="s">
        <v>18</v>
      </c>
      <c r="J100" s="16">
        <v>1</v>
      </c>
      <c r="K100" s="76" t="s">
        <v>1247</v>
      </c>
      <c r="L100" s="34">
        <f>Table1[[#This Row],[PO Approve Owner (artikel)]]-Table1[[#This Row],[QTY PO (artikel)]]</f>
        <v>0</v>
      </c>
      <c r="M100" s="34" t="s">
        <v>321</v>
      </c>
      <c r="N100" s="18"/>
    </row>
    <row r="101" spans="1:14" s="2" customFormat="1" hidden="1" x14ac:dyDescent="0.25">
      <c r="A101" s="13">
        <v>100</v>
      </c>
      <c r="B101" s="15" t="s">
        <v>51</v>
      </c>
      <c r="C101" s="15" t="s">
        <v>49</v>
      </c>
      <c r="D101" s="16">
        <v>4</v>
      </c>
      <c r="E101" s="16">
        <v>0</v>
      </c>
      <c r="F101" s="16">
        <f t="shared" si="3"/>
        <v>4</v>
      </c>
      <c r="G101" s="23">
        <v>4</v>
      </c>
      <c r="H101" s="22">
        <f>Table1[[#This Row],[Total]]-Table1[[#This Row],[PO Approve Owner (artikel)]]</f>
        <v>0</v>
      </c>
      <c r="I101" s="22" t="s">
        <v>316</v>
      </c>
      <c r="J101" s="16">
        <v>2</v>
      </c>
      <c r="K101" s="76">
        <v>43220</v>
      </c>
      <c r="L101" s="34">
        <f>Table1[[#This Row],[PO Approve Owner (artikel)]]-Table1[[#This Row],[QTY PO (artikel)]]</f>
        <v>2</v>
      </c>
      <c r="M101" s="34" t="s">
        <v>319</v>
      </c>
      <c r="N101" s="18" t="s">
        <v>1274</v>
      </c>
    </row>
    <row r="102" spans="1:14" s="2" customFormat="1" x14ac:dyDescent="0.25">
      <c r="A102" s="13">
        <v>101</v>
      </c>
      <c r="B102" s="15" t="s">
        <v>288</v>
      </c>
      <c r="C102" s="15" t="s">
        <v>213</v>
      </c>
      <c r="D102" s="16">
        <v>0</v>
      </c>
      <c r="E102" s="16">
        <v>2</v>
      </c>
      <c r="F102" s="16">
        <f t="shared" si="3"/>
        <v>2</v>
      </c>
      <c r="G102" s="23">
        <v>2</v>
      </c>
      <c r="H102" s="22">
        <f>Table1[[#This Row],[Total]]-Table1[[#This Row],[PO Approve Owner (artikel)]]</f>
        <v>0</v>
      </c>
      <c r="I102" s="22" t="s">
        <v>18</v>
      </c>
      <c r="J102" s="16">
        <v>2</v>
      </c>
      <c r="K102" s="76" t="s">
        <v>1322</v>
      </c>
      <c r="L102" s="34">
        <f>Table1[[#This Row],[PO Approve Owner (artikel)]]-Table1[[#This Row],[QTY PO (artikel)]]</f>
        <v>0</v>
      </c>
      <c r="M102" s="34" t="s">
        <v>321</v>
      </c>
      <c r="N102" s="18"/>
    </row>
    <row r="103" spans="1:14" s="2" customFormat="1" hidden="1" x14ac:dyDescent="0.25">
      <c r="A103" s="13">
        <v>102</v>
      </c>
      <c r="B103" s="15" t="s">
        <v>274</v>
      </c>
      <c r="C103" s="15" t="s">
        <v>213</v>
      </c>
      <c r="D103" s="16">
        <v>0</v>
      </c>
      <c r="E103" s="16">
        <v>3</v>
      </c>
      <c r="F103" s="16">
        <f t="shared" si="3"/>
        <v>3</v>
      </c>
      <c r="G103" s="23">
        <v>3</v>
      </c>
      <c r="H103" s="22">
        <f>Table1[[#This Row],[Total]]-Table1[[#This Row],[PO Approve Owner (artikel)]]</f>
        <v>0</v>
      </c>
      <c r="I103" s="22" t="s">
        <v>18</v>
      </c>
      <c r="J103" s="16">
        <v>3</v>
      </c>
      <c r="K103" s="76" t="s">
        <v>1238</v>
      </c>
      <c r="L103" s="34">
        <f>Table1[[#This Row],[PO Approve Owner (artikel)]]-Table1[[#This Row],[QTY PO (artikel)]]</f>
        <v>0</v>
      </c>
      <c r="M103" s="34" t="s">
        <v>321</v>
      </c>
      <c r="N103" s="18" t="s">
        <v>1240</v>
      </c>
    </row>
    <row r="104" spans="1:14" s="2" customFormat="1" hidden="1" x14ac:dyDescent="0.25">
      <c r="A104" s="13">
        <v>103</v>
      </c>
      <c r="B104" s="15" t="s">
        <v>233</v>
      </c>
      <c r="C104" s="15" t="s">
        <v>234</v>
      </c>
      <c r="D104" s="16">
        <v>1</v>
      </c>
      <c r="E104" s="16">
        <v>0</v>
      </c>
      <c r="F104" s="16">
        <f t="shared" si="3"/>
        <v>1</v>
      </c>
      <c r="G104" s="23">
        <v>1</v>
      </c>
      <c r="H104" s="22">
        <f>Table1[[#This Row],[Total]]-Table1[[#This Row],[PO Approve Owner (artikel)]]</f>
        <v>0</v>
      </c>
      <c r="I104" s="22" t="s">
        <v>18</v>
      </c>
      <c r="J104" s="16">
        <v>1</v>
      </c>
      <c r="K104" s="76" t="s">
        <v>308</v>
      </c>
      <c r="L104" s="34">
        <f>Table1[[#This Row],[PO Approve Owner (artikel)]]-Table1[[#This Row],[QTY PO (artikel)]]</f>
        <v>0</v>
      </c>
      <c r="M104" s="34" t="s">
        <v>321</v>
      </c>
      <c r="N104" s="18" t="s">
        <v>224</v>
      </c>
    </row>
    <row r="105" spans="1:14" s="2" customFormat="1" hidden="1" x14ac:dyDescent="0.25">
      <c r="A105" s="13">
        <v>104</v>
      </c>
      <c r="B105" s="15" t="s">
        <v>236</v>
      </c>
      <c r="C105" s="15" t="s">
        <v>237</v>
      </c>
      <c r="D105" s="16">
        <v>1</v>
      </c>
      <c r="E105" s="16">
        <v>0</v>
      </c>
      <c r="F105" s="16">
        <f t="shared" si="3"/>
        <v>1</v>
      </c>
      <c r="G105" s="23">
        <v>1</v>
      </c>
      <c r="H105" s="22">
        <f>Table1[[#This Row],[Total]]-Table1[[#This Row],[PO Approve Owner (artikel)]]</f>
        <v>0</v>
      </c>
      <c r="I105" s="22" t="s">
        <v>18</v>
      </c>
      <c r="J105" s="16">
        <v>1</v>
      </c>
      <c r="K105" s="76" t="s">
        <v>558</v>
      </c>
      <c r="L105" s="34">
        <f>Table1[[#This Row],[PO Approve Owner (artikel)]]-Table1[[#This Row],[QTY PO (artikel)]]</f>
        <v>0</v>
      </c>
      <c r="M105" s="34" t="s">
        <v>319</v>
      </c>
      <c r="N105" s="18" t="s">
        <v>556</v>
      </c>
    </row>
    <row r="106" spans="1:14" s="2" customFormat="1" hidden="1" x14ac:dyDescent="0.25">
      <c r="A106" s="13">
        <v>105</v>
      </c>
      <c r="B106" s="15" t="s">
        <v>292</v>
      </c>
      <c r="C106" s="15" t="s">
        <v>213</v>
      </c>
      <c r="D106" s="16">
        <v>0</v>
      </c>
      <c r="E106" s="16">
        <v>1</v>
      </c>
      <c r="F106" s="16">
        <f t="shared" si="3"/>
        <v>1</v>
      </c>
      <c r="G106" s="23">
        <v>1</v>
      </c>
      <c r="H106" s="22">
        <f>Table1[[#This Row],[Total]]-Table1[[#This Row],[PO Approve Owner (artikel)]]</f>
        <v>0</v>
      </c>
      <c r="I106" s="22" t="s">
        <v>245</v>
      </c>
      <c r="J106" s="16"/>
      <c r="K106" s="76"/>
      <c r="L106" s="34">
        <f>Table1[[#This Row],[PO Approve Owner (artikel)]]-Table1[[#This Row],[QTY PO (artikel)]]</f>
        <v>1</v>
      </c>
      <c r="M106" s="34" t="s">
        <v>321</v>
      </c>
      <c r="N106" s="18" t="s">
        <v>1300</v>
      </c>
    </row>
    <row r="107" spans="1:14" s="2" customFormat="1" hidden="1" x14ac:dyDescent="0.25">
      <c r="A107" s="13">
        <v>106</v>
      </c>
      <c r="B107" s="15" t="s">
        <v>1242</v>
      </c>
      <c r="C107" s="15" t="s">
        <v>40</v>
      </c>
      <c r="D107" s="16">
        <v>1</v>
      </c>
      <c r="E107" s="16">
        <v>0</v>
      </c>
      <c r="F107" s="16">
        <f t="shared" si="3"/>
        <v>1</v>
      </c>
      <c r="G107" s="23">
        <v>1</v>
      </c>
      <c r="H107" s="22">
        <f>Table1[[#This Row],[Total]]-Table1[[#This Row],[PO Approve Owner (artikel)]]</f>
        <v>0</v>
      </c>
      <c r="I107" s="22" t="s">
        <v>18</v>
      </c>
      <c r="J107" s="16">
        <v>1</v>
      </c>
      <c r="K107" s="76" t="s">
        <v>1257</v>
      </c>
      <c r="L107" s="34">
        <f>Table1[[#This Row],[PO Approve Owner (artikel)]]-Table1[[#This Row],[QTY PO (artikel)]]</f>
        <v>0</v>
      </c>
      <c r="M107" s="34" t="s">
        <v>319</v>
      </c>
      <c r="N107" s="18" t="s">
        <v>1243</v>
      </c>
    </row>
    <row r="108" spans="1:14" s="2" customFormat="1" hidden="1" x14ac:dyDescent="0.25">
      <c r="A108" s="13">
        <v>107</v>
      </c>
      <c r="B108" s="15" t="s">
        <v>258</v>
      </c>
      <c r="C108" s="15" t="s">
        <v>213</v>
      </c>
      <c r="D108" s="16">
        <f>2+2</f>
        <v>4</v>
      </c>
      <c r="E108" s="16">
        <v>7</v>
      </c>
      <c r="F108" s="16">
        <f t="shared" si="3"/>
        <v>11</v>
      </c>
      <c r="G108" s="23">
        <f>9+2</f>
        <v>11</v>
      </c>
      <c r="H108" s="22">
        <f>Table1[[#This Row],[Total]]-Table1[[#This Row],[PO Approve Owner (artikel)]]</f>
        <v>0</v>
      </c>
      <c r="I108" s="22" t="s">
        <v>316</v>
      </c>
      <c r="J108" s="16">
        <v>9</v>
      </c>
      <c r="K108" s="76" t="s">
        <v>1234</v>
      </c>
      <c r="L108" s="34">
        <f>Table1[[#This Row],[PO Approve Owner (artikel)]]-Table1[[#This Row],[QTY PO (artikel)]]</f>
        <v>2</v>
      </c>
      <c r="M108" s="34" t="s">
        <v>321</v>
      </c>
      <c r="N108" s="18" t="s">
        <v>1235</v>
      </c>
    </row>
    <row r="109" spans="1:14" s="2" customFormat="1" hidden="1" x14ac:dyDescent="0.25">
      <c r="A109" s="13">
        <v>108</v>
      </c>
      <c r="B109" s="15" t="s">
        <v>295</v>
      </c>
      <c r="C109" s="15" t="s">
        <v>213</v>
      </c>
      <c r="D109" s="16">
        <v>0</v>
      </c>
      <c r="E109" s="16">
        <v>2</v>
      </c>
      <c r="F109" s="16">
        <f t="shared" si="3"/>
        <v>2</v>
      </c>
      <c r="G109" s="23">
        <v>2</v>
      </c>
      <c r="H109" s="22">
        <f>Table1[[#This Row],[Total]]-Table1[[#This Row],[PO Approve Owner (artikel)]]</f>
        <v>0</v>
      </c>
      <c r="I109" s="22" t="s">
        <v>18</v>
      </c>
      <c r="J109" s="16">
        <v>2</v>
      </c>
      <c r="K109" s="76" t="s">
        <v>1262</v>
      </c>
      <c r="L109" s="34">
        <f>Table1[[#This Row],[PO Approve Owner (artikel)]]-Table1[[#This Row],[QTY PO (artikel)]]</f>
        <v>0</v>
      </c>
      <c r="M109" s="34" t="s">
        <v>321</v>
      </c>
      <c r="N109" s="18"/>
    </row>
    <row r="110" spans="1:14" s="2" customFormat="1" hidden="1" x14ac:dyDescent="0.25">
      <c r="A110" s="13">
        <v>109</v>
      </c>
      <c r="B110" s="15" t="s">
        <v>562</v>
      </c>
      <c r="C110" s="15" t="s">
        <v>563</v>
      </c>
      <c r="D110" s="16">
        <v>11</v>
      </c>
      <c r="E110" s="16">
        <v>9</v>
      </c>
      <c r="F110" s="16">
        <f t="shared" si="3"/>
        <v>20</v>
      </c>
      <c r="G110" s="23">
        <v>18</v>
      </c>
      <c r="H110" s="22">
        <f>Table1[[#This Row],[Total]]-Table1[[#This Row],[PO Approve Owner (artikel)]]</f>
        <v>2</v>
      </c>
      <c r="I110" s="22" t="s">
        <v>317</v>
      </c>
      <c r="J110" s="16"/>
      <c r="K110" s="76"/>
      <c r="L110" s="34">
        <f>Table1[[#This Row],[PO Approve Owner (artikel)]]-Table1[[#This Row],[QTY PO (artikel)]]</f>
        <v>18</v>
      </c>
      <c r="M110" s="34" t="s">
        <v>321</v>
      </c>
      <c r="N110" s="18" t="s">
        <v>565</v>
      </c>
    </row>
    <row r="111" spans="1:14" s="2" customFormat="1" x14ac:dyDescent="0.25">
      <c r="A111" s="13">
        <v>110</v>
      </c>
      <c r="B111" s="9" t="s">
        <v>267</v>
      </c>
      <c r="C111" s="9" t="s">
        <v>213</v>
      </c>
      <c r="D111" s="8">
        <v>1</v>
      </c>
      <c r="E111" s="8">
        <v>0</v>
      </c>
      <c r="F111" s="8">
        <f t="shared" si="3"/>
        <v>1</v>
      </c>
      <c r="G111" s="22">
        <v>1</v>
      </c>
      <c r="H111" s="22">
        <f>Table1[[#This Row],[Total]]-Table1[[#This Row],[PO Approve Owner (artikel)]]</f>
        <v>0</v>
      </c>
      <c r="I111" s="23" t="s">
        <v>18</v>
      </c>
      <c r="J111" s="8">
        <v>1</v>
      </c>
      <c r="K111" s="75" t="s">
        <v>1322</v>
      </c>
      <c r="L111" s="34">
        <f>Table1[[#This Row],[PO Approve Owner (artikel)]]-Table1[[#This Row],[QTY PO (artikel)]]</f>
        <v>0</v>
      </c>
      <c r="M111" s="34" t="s">
        <v>321</v>
      </c>
      <c r="N111" s="17"/>
    </row>
    <row r="112" spans="1:14" s="2" customFormat="1" hidden="1" x14ac:dyDescent="0.25">
      <c r="A112" s="13">
        <v>111</v>
      </c>
      <c r="B112" s="9" t="s">
        <v>223</v>
      </c>
      <c r="C112" s="9" t="s">
        <v>213</v>
      </c>
      <c r="D112" s="8">
        <v>0</v>
      </c>
      <c r="E112" s="8">
        <v>1</v>
      </c>
      <c r="F112" s="8">
        <f t="shared" si="3"/>
        <v>1</v>
      </c>
      <c r="G112" s="22">
        <v>1</v>
      </c>
      <c r="H112" s="22">
        <f>Table1[[#This Row],[Total]]-Table1[[#This Row],[PO Approve Owner (artikel)]]</f>
        <v>0</v>
      </c>
      <c r="I112" s="22" t="s">
        <v>18</v>
      </c>
      <c r="J112" s="8">
        <v>1</v>
      </c>
      <c r="K112" s="75" t="s">
        <v>558</v>
      </c>
      <c r="L112" s="34">
        <f>Table1[[#This Row],[PO Approve Owner (artikel)]]-Table1[[#This Row],[QTY PO (artikel)]]</f>
        <v>0</v>
      </c>
      <c r="M112" s="34" t="s">
        <v>321</v>
      </c>
      <c r="N112" s="17" t="s">
        <v>568</v>
      </c>
    </row>
    <row r="113" spans="1:14" s="2" customFormat="1" hidden="1" x14ac:dyDescent="0.25">
      <c r="A113" s="13">
        <v>112</v>
      </c>
      <c r="B113" s="9" t="s">
        <v>23</v>
      </c>
      <c r="C113" s="9" t="s">
        <v>41</v>
      </c>
      <c r="D113" s="8">
        <v>0</v>
      </c>
      <c r="E113" s="8">
        <v>11</v>
      </c>
      <c r="F113" s="8">
        <f t="shared" si="3"/>
        <v>11</v>
      </c>
      <c r="G113" s="22">
        <v>11</v>
      </c>
      <c r="H113" s="22">
        <f>Table1[[#This Row],[Total]]-Table1[[#This Row],[PO Approve Owner (artikel)]]</f>
        <v>0</v>
      </c>
      <c r="I113" s="22" t="s">
        <v>18</v>
      </c>
      <c r="J113" s="8">
        <v>11</v>
      </c>
      <c r="K113" s="75">
        <v>43214</v>
      </c>
      <c r="L113" s="34">
        <f>Table1[[#This Row],[PO Approve Owner (artikel)]]-Table1[[#This Row],[QTY PO (artikel)]]</f>
        <v>0</v>
      </c>
      <c r="M113" s="34" t="s">
        <v>319</v>
      </c>
      <c r="N113" s="17" t="s">
        <v>323</v>
      </c>
    </row>
    <row r="114" spans="1:14" s="2" customFormat="1" hidden="1" x14ac:dyDescent="0.25">
      <c r="A114" s="13">
        <v>113</v>
      </c>
      <c r="B114" s="9" t="s">
        <v>230</v>
      </c>
      <c r="C114" s="9" t="s">
        <v>231</v>
      </c>
      <c r="D114" s="8">
        <v>2</v>
      </c>
      <c r="E114" s="8">
        <v>0</v>
      </c>
      <c r="F114" s="8">
        <f t="shared" si="3"/>
        <v>2</v>
      </c>
      <c r="G114" s="22">
        <v>2</v>
      </c>
      <c r="H114" s="22">
        <f>Table1[[#This Row],[Total]]-Table1[[#This Row],[PO Approve Owner (artikel)]]</f>
        <v>0</v>
      </c>
      <c r="I114" s="22" t="s">
        <v>18</v>
      </c>
      <c r="J114" s="8">
        <v>2</v>
      </c>
      <c r="K114" s="75" t="s">
        <v>327</v>
      </c>
      <c r="L114" s="34">
        <f>Table1[[#This Row],[PO Approve Owner (artikel)]]-Table1[[#This Row],[QTY PO (artikel)]]</f>
        <v>0</v>
      </c>
      <c r="M114" s="34" t="s">
        <v>321</v>
      </c>
      <c r="N114" s="17"/>
    </row>
    <row r="115" spans="1:14" s="2" customFormat="1" hidden="1" x14ac:dyDescent="0.25">
      <c r="A115" s="13">
        <v>114</v>
      </c>
      <c r="B115" s="9" t="s">
        <v>301</v>
      </c>
      <c r="C115" s="9" t="s">
        <v>213</v>
      </c>
      <c r="D115" s="8">
        <v>2</v>
      </c>
      <c r="E115" s="8">
        <v>4</v>
      </c>
      <c r="F115" s="8">
        <f t="shared" si="3"/>
        <v>6</v>
      </c>
      <c r="G115" s="22">
        <v>5</v>
      </c>
      <c r="H115" s="22">
        <f>Table1[[#This Row],[Total]]-Table1[[#This Row],[PO Approve Owner (artikel)]]</f>
        <v>1</v>
      </c>
      <c r="I115" s="22" t="s">
        <v>317</v>
      </c>
      <c r="J115" s="8"/>
      <c r="K115" s="75"/>
      <c r="L115" s="34">
        <f>Table1[[#This Row],[PO Approve Owner (artikel)]]-Table1[[#This Row],[QTY PO (artikel)]]</f>
        <v>5</v>
      </c>
      <c r="M115" s="34" t="s">
        <v>321</v>
      </c>
      <c r="N115" s="17"/>
    </row>
    <row r="116" spans="1:14" s="2" customFormat="1" hidden="1" x14ac:dyDescent="0.25">
      <c r="A116" s="13">
        <v>115</v>
      </c>
      <c r="B116" s="9" t="s">
        <v>1275</v>
      </c>
      <c r="C116" s="9" t="s">
        <v>41</v>
      </c>
      <c r="D116" s="8">
        <v>1</v>
      </c>
      <c r="E116" s="8">
        <v>0</v>
      </c>
      <c r="F116" s="8">
        <f t="shared" si="3"/>
        <v>1</v>
      </c>
      <c r="G116" s="22">
        <v>0</v>
      </c>
      <c r="H116" s="22">
        <f>Table1[[#This Row],[Total]]-Table1[[#This Row],[PO Approve Owner (artikel)]]</f>
        <v>1</v>
      </c>
      <c r="I116" s="22" t="s">
        <v>215</v>
      </c>
      <c r="J116" s="8"/>
      <c r="K116" s="75"/>
      <c r="L116" s="34">
        <f>Table1[[#This Row],[PO Approve Owner (artikel)]]-Table1[[#This Row],[QTY PO (artikel)]]</f>
        <v>0</v>
      </c>
      <c r="M116" s="34" t="s">
        <v>321</v>
      </c>
      <c r="N116" s="17"/>
    </row>
    <row r="117" spans="1:14" s="2" customFormat="1" x14ac:dyDescent="0.25">
      <c r="A117" s="13">
        <v>116</v>
      </c>
      <c r="B117" s="9" t="s">
        <v>1298</v>
      </c>
      <c r="C117" s="9" t="s">
        <v>213</v>
      </c>
      <c r="D117" s="8">
        <v>4</v>
      </c>
      <c r="E117" s="8">
        <v>0</v>
      </c>
      <c r="F117" s="8">
        <f t="shared" si="3"/>
        <v>4</v>
      </c>
      <c r="G117" s="22">
        <v>4</v>
      </c>
      <c r="H117" s="22">
        <f>Table1[[#This Row],[Total]]-Table1[[#This Row],[PO Approve Owner (artikel)]]</f>
        <v>0</v>
      </c>
      <c r="I117" s="23" t="s">
        <v>18</v>
      </c>
      <c r="J117" s="8">
        <v>4</v>
      </c>
      <c r="K117" s="75" t="s">
        <v>1322</v>
      </c>
      <c r="L117" s="34">
        <f>Table1[[#This Row],[PO Approve Owner (artikel)]]-Table1[[#This Row],[QTY PO (artikel)]]</f>
        <v>0</v>
      </c>
      <c r="M117" s="34" t="s">
        <v>321</v>
      </c>
      <c r="N117" s="17"/>
    </row>
    <row r="118" spans="1:14" s="2" customFormat="1" hidden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s="2" customFormat="1" hidden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s="2" customFormat="1" hidden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s="2" customFormat="1" hidden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s="2" customFormat="1" hidden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s="2" customFormat="1" hidden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s="2" customFormat="1" hidden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s="2" customFormat="1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s="2" customFormat="1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s="2" customFormat="1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394</v>
      </c>
      <c r="E129" s="26">
        <f>SUM(E2:E128)</f>
        <v>388</v>
      </c>
      <c r="F129" s="26">
        <f>SUM(F2:F128)</f>
        <v>782</v>
      </c>
      <c r="G129" s="26">
        <f>SUM(G2:G128)</f>
        <v>722</v>
      </c>
      <c r="H129" s="26">
        <f>SUM(Table1[[#All],[Blm Approve Owner]])</f>
        <v>60</v>
      </c>
      <c r="I129" s="28"/>
      <c r="J129" s="26">
        <f>SUM(J2:J128)</f>
        <v>610</v>
      </c>
      <c r="L129" s="35">
        <f>SUM(L2:L128)</f>
        <v>112</v>
      </c>
    </row>
    <row r="130" spans="1:12" x14ac:dyDescent="0.25">
      <c r="A130" s="26" t="s">
        <v>111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112</v>
      </c>
      <c r="D131" s="29">
        <f>D129/D130</f>
        <v>0.99244332493702769</v>
      </c>
      <c r="E131" s="29">
        <f t="shared" ref="E131:F131" si="4">E129/E130</f>
        <v>0.96039603960396036</v>
      </c>
      <c r="F131" s="29">
        <f t="shared" si="4"/>
        <v>0.97627965043695386</v>
      </c>
      <c r="G131" s="30">
        <f>G129/G130</f>
        <v>0.90137328339575529</v>
      </c>
      <c r="H131" s="30"/>
      <c r="I131" s="28" t="s">
        <v>194</v>
      </c>
      <c r="J131" s="29">
        <f>J129/G129</f>
        <v>0.84487534626038785</v>
      </c>
    </row>
    <row r="133" spans="1:12" x14ac:dyDescent="0.25">
      <c r="J133" s="36"/>
    </row>
    <row r="136" spans="1:12" x14ac:dyDescent="0.25">
      <c r="F136" s="90"/>
      <c r="G136" s="91"/>
      <c r="H136" s="91"/>
      <c r="I136" s="91"/>
    </row>
    <row r="137" spans="1:12" x14ac:dyDescent="0.25">
      <c r="F137" s="90"/>
      <c r="G137" s="91"/>
      <c r="H137" s="91"/>
      <c r="I137" s="91"/>
    </row>
    <row r="138" spans="1:12" x14ac:dyDescent="0.25">
      <c r="F138" s="90"/>
      <c r="G138" s="91"/>
      <c r="H138" s="91"/>
      <c r="I138" s="91"/>
    </row>
    <row r="139" spans="1:12" x14ac:dyDescent="0.25">
      <c r="F139" s="90"/>
      <c r="G139" s="92"/>
      <c r="H139" s="92"/>
      <c r="I139" s="91"/>
    </row>
    <row r="140" spans="1:12" x14ac:dyDescent="0.25">
      <c r="F140" s="90"/>
      <c r="G140" s="93"/>
      <c r="H140" s="94"/>
      <c r="I140" s="91"/>
    </row>
    <row r="141" spans="1:12" x14ac:dyDescent="0.25">
      <c r="F141" s="90"/>
      <c r="G141" s="93"/>
      <c r="H141" s="94"/>
      <c r="I141" s="91"/>
    </row>
    <row r="142" spans="1:12" x14ac:dyDescent="0.25">
      <c r="F142" s="90"/>
      <c r="G142" s="93"/>
      <c r="H142" s="94"/>
      <c r="I142" s="91"/>
    </row>
    <row r="143" spans="1:12" x14ac:dyDescent="0.25">
      <c r="F143" s="90"/>
      <c r="G143" s="93"/>
      <c r="H143" s="94"/>
      <c r="I143" s="91"/>
    </row>
    <row r="144" spans="1:12" x14ac:dyDescent="0.25">
      <c r="F144" s="90"/>
      <c r="G144" s="91"/>
      <c r="H144" s="91"/>
      <c r="I144" s="91"/>
    </row>
    <row r="145" spans="6:9" x14ac:dyDescent="0.25">
      <c r="F145" s="90"/>
      <c r="G145" s="91"/>
      <c r="H145" s="91"/>
      <c r="I145" s="91"/>
    </row>
    <row r="146" spans="6:9" x14ac:dyDescent="0.25">
      <c r="F146" s="90"/>
      <c r="G146" s="91"/>
      <c r="H146" s="91"/>
      <c r="I146" s="91"/>
    </row>
    <row r="147" spans="6:9" x14ac:dyDescent="0.25">
      <c r="F147" s="90"/>
      <c r="G147" s="91"/>
      <c r="H147" s="91"/>
      <c r="I147" s="91"/>
    </row>
    <row r="148" spans="6:9" x14ac:dyDescent="0.25">
      <c r="F148" s="90"/>
      <c r="G148" s="91"/>
      <c r="H148" s="91"/>
      <c r="I148" s="91"/>
    </row>
    <row r="149" spans="6:9" x14ac:dyDescent="0.25">
      <c r="F149" s="90"/>
      <c r="G149" s="91"/>
      <c r="H149" s="91"/>
      <c r="I149" s="91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150" activePane="bottomRight" state="frozen"/>
      <selection pane="topRight" activeCell="E1" sqref="E1"/>
      <selection pane="bottomLeft" activeCell="A3" sqref="A3"/>
      <selection pane="bottomRight" activeCell="P13" sqref="P13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08" t="s">
        <v>70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48"/>
      <c r="Q1" s="48"/>
      <c r="R1" s="48"/>
      <c r="S1" s="45"/>
      <c r="T1" s="106" t="s">
        <v>73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45"/>
      <c r="AF1" s="107" t="s">
        <v>74</v>
      </c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55"/>
      <c r="AR1" s="109" t="s">
        <v>200</v>
      </c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42"/>
      <c r="BD1" s="110" t="s">
        <v>203</v>
      </c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49" t="s">
        <v>7</v>
      </c>
      <c r="F2" s="49">
        <v>2</v>
      </c>
      <c r="G2" s="49">
        <v>4</v>
      </c>
      <c r="H2" s="49">
        <v>6</v>
      </c>
      <c r="I2" s="49">
        <v>8</v>
      </c>
      <c r="J2" s="49">
        <v>10</v>
      </c>
      <c r="K2" s="49">
        <v>12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88</v>
      </c>
      <c r="Q2" s="54" t="s">
        <v>72</v>
      </c>
      <c r="R2" s="54" t="s">
        <v>71</v>
      </c>
      <c r="S2" s="62" t="s">
        <v>202</v>
      </c>
      <c r="T2" s="46" t="s">
        <v>7</v>
      </c>
      <c r="U2" s="46">
        <v>2</v>
      </c>
      <c r="V2" s="46">
        <v>4</v>
      </c>
      <c r="W2" s="46">
        <v>6</v>
      </c>
      <c r="X2" s="46">
        <v>8</v>
      </c>
      <c r="Y2" s="46">
        <v>10</v>
      </c>
      <c r="Z2" s="46">
        <v>12</v>
      </c>
      <c r="AA2" s="46" t="s">
        <v>66</v>
      </c>
      <c r="AB2" s="46" t="s">
        <v>67</v>
      </c>
      <c r="AC2" s="46" t="s">
        <v>68</v>
      </c>
      <c r="AD2" s="46" t="s">
        <v>69</v>
      </c>
      <c r="AE2" s="58" t="s">
        <v>93</v>
      </c>
      <c r="AF2" s="55" t="s">
        <v>7</v>
      </c>
      <c r="AG2" s="55">
        <v>2</v>
      </c>
      <c r="AH2" s="55">
        <v>4</v>
      </c>
      <c r="AI2" s="55">
        <v>6</v>
      </c>
      <c r="AJ2" s="55">
        <v>8</v>
      </c>
      <c r="AK2" s="55">
        <v>10</v>
      </c>
      <c r="AL2" s="55">
        <v>12</v>
      </c>
      <c r="AM2" s="55" t="s">
        <v>66</v>
      </c>
      <c r="AN2" s="55" t="s">
        <v>67</v>
      </c>
      <c r="AO2" s="55" t="s">
        <v>68</v>
      </c>
      <c r="AP2" s="55" t="s">
        <v>69</v>
      </c>
      <c r="AQ2" s="59" t="s">
        <v>199</v>
      </c>
      <c r="AR2" s="43" t="s">
        <v>7</v>
      </c>
      <c r="AS2" s="43">
        <v>2</v>
      </c>
      <c r="AT2" s="43">
        <v>4</v>
      </c>
      <c r="AU2" s="43">
        <v>6</v>
      </c>
      <c r="AV2" s="43">
        <v>8</v>
      </c>
      <c r="AW2" s="43">
        <v>10</v>
      </c>
      <c r="AX2" s="43">
        <v>12</v>
      </c>
      <c r="AY2" s="43" t="s">
        <v>66</v>
      </c>
      <c r="AZ2" s="43" t="s">
        <v>67</v>
      </c>
      <c r="BA2" s="43" t="s">
        <v>68</v>
      </c>
      <c r="BB2" s="43" t="s">
        <v>69</v>
      </c>
      <c r="BC2" s="60" t="s">
        <v>201</v>
      </c>
      <c r="BD2" s="40" t="s">
        <v>7</v>
      </c>
      <c r="BE2" s="40">
        <v>2</v>
      </c>
      <c r="BF2" s="40">
        <v>4</v>
      </c>
      <c r="BG2" s="40">
        <v>6</v>
      </c>
      <c r="BH2" s="40">
        <v>8</v>
      </c>
      <c r="BI2" s="40">
        <v>10</v>
      </c>
      <c r="BJ2" s="40">
        <v>12</v>
      </c>
      <c r="BK2" s="40" t="s">
        <v>66</v>
      </c>
      <c r="BL2" s="40" t="s">
        <v>67</v>
      </c>
      <c r="BM2" s="40" t="s">
        <v>68</v>
      </c>
      <c r="BN2" s="40" t="s">
        <v>69</v>
      </c>
      <c r="BO2" s="63" t="s">
        <v>204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0">
        <v>36</v>
      </c>
      <c r="P3" s="51">
        <f>SUM(E3:O3)</f>
        <v>36</v>
      </c>
      <c r="Q3" s="52">
        <v>43206</v>
      </c>
      <c r="R3" s="52">
        <v>43206</v>
      </c>
      <c r="AF3" s="56">
        <f>E3-T3</f>
        <v>36</v>
      </c>
      <c r="AG3" s="56">
        <f t="shared" ref="AG3:AH3" si="0">F3-U3</f>
        <v>0</v>
      </c>
      <c r="AH3" s="56">
        <f t="shared" si="0"/>
        <v>0</v>
      </c>
      <c r="AI3" s="56">
        <f t="shared" ref="AI3" si="1">H3-W3</f>
        <v>0</v>
      </c>
      <c r="AJ3" s="56">
        <f t="shared" ref="AJ3" si="2">I3-X3</f>
        <v>0</v>
      </c>
      <c r="AK3" s="56">
        <f t="shared" ref="AK3" si="3">J3-Y3</f>
        <v>0</v>
      </c>
      <c r="AL3" s="56">
        <f t="shared" ref="AL3" si="4">K3-Z3</f>
        <v>0</v>
      </c>
      <c r="AM3" s="56">
        <f t="shared" ref="AM3" si="5">L3-AA3</f>
        <v>0</v>
      </c>
      <c r="AN3" s="56">
        <f t="shared" ref="AN3" si="6">M3-AB3</f>
        <v>0</v>
      </c>
      <c r="AO3" s="56">
        <f t="shared" ref="AO3" si="7">N3-AC3</f>
        <v>0</v>
      </c>
      <c r="AP3" s="56">
        <f t="shared" ref="AP3" si="8">O3-AD3</f>
        <v>0</v>
      </c>
      <c r="AQ3" s="56">
        <f>SUM(AF3:AP3)</f>
        <v>36</v>
      </c>
      <c r="AS3" s="57"/>
      <c r="BD3" s="41">
        <f>T3-AR3</f>
        <v>0</v>
      </c>
      <c r="BE3" s="41">
        <f t="shared" ref="BE3:BN3" si="9">U3-AS3</f>
        <v>0</v>
      </c>
      <c r="BF3" s="41">
        <f t="shared" si="9"/>
        <v>0</v>
      </c>
      <c r="BG3" s="41">
        <f t="shared" si="9"/>
        <v>0</v>
      </c>
      <c r="BH3" s="41">
        <f t="shared" si="9"/>
        <v>0</v>
      </c>
      <c r="BI3" s="41">
        <f t="shared" si="9"/>
        <v>0</v>
      </c>
      <c r="BJ3" s="41">
        <f t="shared" si="9"/>
        <v>0</v>
      </c>
      <c r="BK3" s="41">
        <f t="shared" si="9"/>
        <v>0</v>
      </c>
      <c r="BL3" s="41">
        <f t="shared" si="9"/>
        <v>0</v>
      </c>
      <c r="BM3" s="41">
        <f t="shared" si="9"/>
        <v>0</v>
      </c>
      <c r="BN3" s="41">
        <f t="shared" si="9"/>
        <v>0</v>
      </c>
    </row>
    <row r="4" spans="1:67" x14ac:dyDescent="0.25">
      <c r="D4" s="11" t="s">
        <v>6</v>
      </c>
      <c r="E4" s="50">
        <v>36</v>
      </c>
      <c r="P4" s="51">
        <f t="shared" ref="P4:P14" si="10">SUM(E4:O4)</f>
        <v>36</v>
      </c>
      <c r="Q4" s="52">
        <v>43206</v>
      </c>
      <c r="R4" s="52">
        <v>43206</v>
      </c>
      <c r="AF4" s="56">
        <f t="shared" ref="AF4:AF67" si="11">E4-T4</f>
        <v>36</v>
      </c>
      <c r="AG4" s="56">
        <f t="shared" ref="AG4:AG67" si="12">F4-U4</f>
        <v>0</v>
      </c>
      <c r="AH4" s="56">
        <f t="shared" ref="AH4:AH67" si="13">G4-V4</f>
        <v>0</v>
      </c>
      <c r="AI4" s="56">
        <f t="shared" ref="AI4:AI67" si="14">H4-W4</f>
        <v>0</v>
      </c>
      <c r="AJ4" s="56">
        <f t="shared" ref="AJ4:AJ67" si="15">I4-X4</f>
        <v>0</v>
      </c>
      <c r="AK4" s="56">
        <f t="shared" ref="AK4:AK67" si="16">J4-Y4</f>
        <v>0</v>
      </c>
      <c r="AL4" s="56">
        <f t="shared" ref="AL4:AL67" si="17">K4-Z4</f>
        <v>0</v>
      </c>
      <c r="AM4" s="56">
        <f t="shared" ref="AM4:AM67" si="18">L4-AA4</f>
        <v>0</v>
      </c>
      <c r="AN4" s="56">
        <f t="shared" ref="AN4:AN67" si="19">M4-AB4</f>
        <v>0</v>
      </c>
      <c r="AO4" s="56">
        <f t="shared" ref="AO4:AO67" si="20">N4-AC4</f>
        <v>0</v>
      </c>
      <c r="AP4" s="56">
        <f t="shared" ref="AP4:AP67" si="21">O4-AD4</f>
        <v>0</v>
      </c>
      <c r="AQ4" s="56">
        <f t="shared" ref="AQ4:AQ67" si="22">SUM(AF4:AP4)</f>
        <v>36</v>
      </c>
      <c r="BD4" s="41">
        <f t="shared" ref="BD4:BD67" si="23">T4-AR4</f>
        <v>0</v>
      </c>
      <c r="BE4" s="41">
        <f t="shared" ref="BE4:BE67" si="24">U4-AS4</f>
        <v>0</v>
      </c>
      <c r="BF4" s="41">
        <f t="shared" ref="BF4:BF67" si="25">V4-AT4</f>
        <v>0</v>
      </c>
      <c r="BG4" s="41">
        <f t="shared" ref="BG4:BG67" si="26">W4-AU4</f>
        <v>0</v>
      </c>
      <c r="BH4" s="41">
        <f t="shared" ref="BH4:BH67" si="27">X4-AV4</f>
        <v>0</v>
      </c>
      <c r="BI4" s="41">
        <f t="shared" ref="BI4:BI67" si="28">Y4-AW4</f>
        <v>0</v>
      </c>
      <c r="BJ4" s="41">
        <f t="shared" ref="BJ4:BJ67" si="29">Z4-AX4</f>
        <v>0</v>
      </c>
      <c r="BK4" s="41">
        <f t="shared" ref="BK4:BK67" si="30">AA4-AY4</f>
        <v>0</v>
      </c>
      <c r="BL4" s="41">
        <f t="shared" ref="BL4:BL67" si="31">AB4-AZ4</f>
        <v>0</v>
      </c>
      <c r="BM4" s="41">
        <f t="shared" ref="BM4:BM67" si="32">AC4-BA4</f>
        <v>0</v>
      </c>
      <c r="BN4" s="41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0">
        <v>14</v>
      </c>
      <c r="N5" s="50">
        <v>14</v>
      </c>
      <c r="O5" s="50">
        <v>8</v>
      </c>
      <c r="P5" s="51">
        <f t="shared" si="10"/>
        <v>36</v>
      </c>
      <c r="Q5" s="52">
        <v>43207</v>
      </c>
      <c r="R5" s="52">
        <v>43207</v>
      </c>
      <c r="AF5" s="56">
        <f t="shared" si="11"/>
        <v>0</v>
      </c>
      <c r="AG5" s="56">
        <f t="shared" si="12"/>
        <v>0</v>
      </c>
      <c r="AH5" s="56">
        <f t="shared" si="13"/>
        <v>0</v>
      </c>
      <c r="AI5" s="56">
        <f t="shared" si="14"/>
        <v>0</v>
      </c>
      <c r="AJ5" s="56">
        <f t="shared" si="15"/>
        <v>0</v>
      </c>
      <c r="AK5" s="56">
        <f t="shared" si="16"/>
        <v>0</v>
      </c>
      <c r="AL5" s="56">
        <f t="shared" si="17"/>
        <v>0</v>
      </c>
      <c r="AM5" s="56">
        <f t="shared" si="18"/>
        <v>0</v>
      </c>
      <c r="AN5" s="56">
        <f t="shared" si="19"/>
        <v>14</v>
      </c>
      <c r="AO5" s="56">
        <f t="shared" si="20"/>
        <v>14</v>
      </c>
      <c r="AP5" s="56">
        <f t="shared" si="21"/>
        <v>8</v>
      </c>
      <c r="AQ5" s="56">
        <f t="shared" si="22"/>
        <v>36</v>
      </c>
      <c r="BD5" s="41">
        <f t="shared" si="23"/>
        <v>0</v>
      </c>
      <c r="BE5" s="41">
        <f t="shared" si="24"/>
        <v>0</v>
      </c>
      <c r="BF5" s="41">
        <f t="shared" si="25"/>
        <v>0</v>
      </c>
      <c r="BG5" s="41">
        <f t="shared" si="26"/>
        <v>0</v>
      </c>
      <c r="BH5" s="41">
        <f t="shared" si="27"/>
        <v>0</v>
      </c>
      <c r="BI5" s="41">
        <f t="shared" si="28"/>
        <v>0</v>
      </c>
      <c r="BJ5" s="41">
        <f t="shared" si="29"/>
        <v>0</v>
      </c>
      <c r="BK5" s="41">
        <f t="shared" si="30"/>
        <v>0</v>
      </c>
      <c r="BL5" s="41">
        <f t="shared" si="31"/>
        <v>0</v>
      </c>
      <c r="BM5" s="41">
        <f t="shared" si="32"/>
        <v>0</v>
      </c>
      <c r="BN5" s="41">
        <f t="shared" si="33"/>
        <v>0</v>
      </c>
    </row>
    <row r="6" spans="1:67" x14ac:dyDescent="0.25">
      <c r="D6" s="11" t="s">
        <v>80</v>
      </c>
      <c r="L6" s="50">
        <v>8</v>
      </c>
      <c r="M6" s="50">
        <v>14</v>
      </c>
      <c r="N6" s="50">
        <v>14</v>
      </c>
      <c r="P6" s="51">
        <f t="shared" si="10"/>
        <v>36</v>
      </c>
      <c r="Q6" s="52">
        <v>43207</v>
      </c>
      <c r="R6" s="52">
        <v>43207</v>
      </c>
      <c r="AF6" s="56">
        <f t="shared" si="11"/>
        <v>0</v>
      </c>
      <c r="AG6" s="56">
        <f t="shared" si="12"/>
        <v>0</v>
      </c>
      <c r="AH6" s="56">
        <f t="shared" si="13"/>
        <v>0</v>
      </c>
      <c r="AI6" s="56">
        <f t="shared" si="14"/>
        <v>0</v>
      </c>
      <c r="AJ6" s="56">
        <f t="shared" si="15"/>
        <v>0</v>
      </c>
      <c r="AK6" s="56">
        <f t="shared" si="16"/>
        <v>0</v>
      </c>
      <c r="AL6" s="56">
        <f t="shared" si="17"/>
        <v>0</v>
      </c>
      <c r="AM6" s="56">
        <f t="shared" si="18"/>
        <v>8</v>
      </c>
      <c r="AN6" s="56">
        <f t="shared" si="19"/>
        <v>14</v>
      </c>
      <c r="AO6" s="56">
        <f t="shared" si="20"/>
        <v>14</v>
      </c>
      <c r="AP6" s="56">
        <f t="shared" si="21"/>
        <v>0</v>
      </c>
      <c r="AQ6" s="56">
        <f t="shared" si="22"/>
        <v>36</v>
      </c>
      <c r="BD6" s="41">
        <f t="shared" si="23"/>
        <v>0</v>
      </c>
      <c r="BE6" s="41">
        <f t="shared" si="24"/>
        <v>0</v>
      </c>
      <c r="BF6" s="41">
        <f t="shared" si="25"/>
        <v>0</v>
      </c>
      <c r="BG6" s="41">
        <f t="shared" si="26"/>
        <v>0</v>
      </c>
      <c r="BH6" s="41">
        <f t="shared" si="27"/>
        <v>0</v>
      </c>
      <c r="BI6" s="41">
        <f t="shared" si="28"/>
        <v>0</v>
      </c>
      <c r="BJ6" s="41">
        <f t="shared" si="29"/>
        <v>0</v>
      </c>
      <c r="BK6" s="41">
        <f t="shared" si="30"/>
        <v>0</v>
      </c>
      <c r="BL6" s="41">
        <f t="shared" si="31"/>
        <v>0</v>
      </c>
      <c r="BM6" s="41">
        <f t="shared" si="32"/>
        <v>0</v>
      </c>
      <c r="BN6" s="41">
        <f t="shared" si="33"/>
        <v>0</v>
      </c>
    </row>
    <row r="7" spans="1:67" x14ac:dyDescent="0.25">
      <c r="D7" s="11" t="s">
        <v>81</v>
      </c>
      <c r="M7" s="50">
        <v>14</v>
      </c>
      <c r="N7" s="50">
        <v>14</v>
      </c>
      <c r="O7" s="50">
        <v>8</v>
      </c>
      <c r="P7" s="51">
        <f t="shared" si="10"/>
        <v>36</v>
      </c>
      <c r="Q7" s="52">
        <v>43207</v>
      </c>
      <c r="R7" s="52">
        <v>43207</v>
      </c>
      <c r="AF7" s="56">
        <f t="shared" si="11"/>
        <v>0</v>
      </c>
      <c r="AG7" s="56">
        <f t="shared" si="12"/>
        <v>0</v>
      </c>
      <c r="AH7" s="56">
        <f t="shared" si="13"/>
        <v>0</v>
      </c>
      <c r="AI7" s="56">
        <f t="shared" si="14"/>
        <v>0</v>
      </c>
      <c r="AJ7" s="56">
        <f t="shared" si="15"/>
        <v>0</v>
      </c>
      <c r="AK7" s="56">
        <f t="shared" si="16"/>
        <v>0</v>
      </c>
      <c r="AL7" s="56">
        <f t="shared" si="17"/>
        <v>0</v>
      </c>
      <c r="AM7" s="56">
        <f t="shared" si="18"/>
        <v>0</v>
      </c>
      <c r="AN7" s="56">
        <f t="shared" si="19"/>
        <v>14</v>
      </c>
      <c r="AO7" s="56">
        <f t="shared" si="20"/>
        <v>14</v>
      </c>
      <c r="AP7" s="56">
        <f t="shared" si="21"/>
        <v>8</v>
      </c>
      <c r="AQ7" s="56">
        <f t="shared" si="22"/>
        <v>36</v>
      </c>
      <c r="BD7" s="41">
        <f t="shared" si="23"/>
        <v>0</v>
      </c>
      <c r="BE7" s="41">
        <f t="shared" si="24"/>
        <v>0</v>
      </c>
      <c r="BF7" s="41">
        <f t="shared" si="25"/>
        <v>0</v>
      </c>
      <c r="BG7" s="41">
        <f t="shared" si="26"/>
        <v>0</v>
      </c>
      <c r="BH7" s="41">
        <f t="shared" si="27"/>
        <v>0</v>
      </c>
      <c r="BI7" s="41">
        <f t="shared" si="28"/>
        <v>0</v>
      </c>
      <c r="BJ7" s="41">
        <f t="shared" si="29"/>
        <v>0</v>
      </c>
      <c r="BK7" s="41">
        <f t="shared" si="30"/>
        <v>0</v>
      </c>
      <c r="BL7" s="41">
        <f t="shared" si="31"/>
        <v>0</v>
      </c>
      <c r="BM7" s="41">
        <f t="shared" si="32"/>
        <v>0</v>
      </c>
      <c r="BN7" s="41">
        <f t="shared" si="33"/>
        <v>0</v>
      </c>
    </row>
    <row r="8" spans="1:67" x14ac:dyDescent="0.25">
      <c r="D8" s="11" t="s">
        <v>82</v>
      </c>
      <c r="L8" s="50">
        <v>8</v>
      </c>
      <c r="M8" s="50">
        <v>14</v>
      </c>
      <c r="N8" s="50">
        <v>14</v>
      </c>
      <c r="P8" s="51">
        <f t="shared" si="10"/>
        <v>36</v>
      </c>
      <c r="Q8" s="52">
        <v>43207</v>
      </c>
      <c r="R8" s="52">
        <v>43207</v>
      </c>
      <c r="AF8" s="56">
        <f t="shared" si="11"/>
        <v>0</v>
      </c>
      <c r="AG8" s="56">
        <f t="shared" si="12"/>
        <v>0</v>
      </c>
      <c r="AH8" s="56">
        <f t="shared" si="13"/>
        <v>0</v>
      </c>
      <c r="AI8" s="56">
        <f t="shared" si="14"/>
        <v>0</v>
      </c>
      <c r="AJ8" s="56">
        <f t="shared" si="15"/>
        <v>0</v>
      </c>
      <c r="AK8" s="56">
        <f t="shared" si="16"/>
        <v>0</v>
      </c>
      <c r="AL8" s="56">
        <f t="shared" si="17"/>
        <v>0</v>
      </c>
      <c r="AM8" s="56">
        <f t="shared" si="18"/>
        <v>8</v>
      </c>
      <c r="AN8" s="56">
        <f t="shared" si="19"/>
        <v>14</v>
      </c>
      <c r="AO8" s="56">
        <f t="shared" si="20"/>
        <v>14</v>
      </c>
      <c r="AP8" s="56">
        <f t="shared" si="21"/>
        <v>0</v>
      </c>
      <c r="AQ8" s="56">
        <f t="shared" si="22"/>
        <v>36</v>
      </c>
      <c r="BD8" s="41">
        <f t="shared" si="23"/>
        <v>0</v>
      </c>
      <c r="BE8" s="41">
        <f t="shared" si="24"/>
        <v>0</v>
      </c>
      <c r="BF8" s="41">
        <f t="shared" si="25"/>
        <v>0</v>
      </c>
      <c r="BG8" s="41">
        <f t="shared" si="26"/>
        <v>0</v>
      </c>
      <c r="BH8" s="41">
        <f t="shared" si="27"/>
        <v>0</v>
      </c>
      <c r="BI8" s="41">
        <f t="shared" si="28"/>
        <v>0</v>
      </c>
      <c r="BJ8" s="41">
        <f t="shared" si="29"/>
        <v>0</v>
      </c>
      <c r="BK8" s="41">
        <f t="shared" si="30"/>
        <v>0</v>
      </c>
      <c r="BL8" s="41">
        <f t="shared" si="31"/>
        <v>0</v>
      </c>
      <c r="BM8" s="41">
        <f t="shared" si="32"/>
        <v>0</v>
      </c>
      <c r="BN8" s="41">
        <f t="shared" si="33"/>
        <v>0</v>
      </c>
    </row>
    <row r="9" spans="1:67" x14ac:dyDescent="0.25">
      <c r="D9" s="11" t="s">
        <v>83</v>
      </c>
      <c r="M9" s="50">
        <v>14</v>
      </c>
      <c r="N9" s="50">
        <v>14</v>
      </c>
      <c r="O9" s="50">
        <v>8</v>
      </c>
      <c r="P9" s="51">
        <f t="shared" si="10"/>
        <v>36</v>
      </c>
      <c r="Q9" s="52">
        <v>43207</v>
      </c>
      <c r="R9" s="52">
        <v>43207</v>
      </c>
      <c r="AF9" s="56">
        <f t="shared" si="11"/>
        <v>0</v>
      </c>
      <c r="AG9" s="56">
        <f t="shared" si="12"/>
        <v>0</v>
      </c>
      <c r="AH9" s="56">
        <f t="shared" si="13"/>
        <v>0</v>
      </c>
      <c r="AI9" s="56">
        <f t="shared" si="14"/>
        <v>0</v>
      </c>
      <c r="AJ9" s="56">
        <f t="shared" si="15"/>
        <v>0</v>
      </c>
      <c r="AK9" s="56">
        <f t="shared" si="16"/>
        <v>0</v>
      </c>
      <c r="AL9" s="56">
        <f t="shared" si="17"/>
        <v>0</v>
      </c>
      <c r="AM9" s="56">
        <f t="shared" si="18"/>
        <v>0</v>
      </c>
      <c r="AN9" s="56">
        <f t="shared" si="19"/>
        <v>14</v>
      </c>
      <c r="AO9" s="56">
        <f t="shared" si="20"/>
        <v>14</v>
      </c>
      <c r="AP9" s="56">
        <f t="shared" si="21"/>
        <v>8</v>
      </c>
      <c r="AQ9" s="56">
        <f t="shared" si="22"/>
        <v>36</v>
      </c>
      <c r="BD9" s="41">
        <f t="shared" si="23"/>
        <v>0</v>
      </c>
      <c r="BE9" s="41">
        <f t="shared" si="24"/>
        <v>0</v>
      </c>
      <c r="BF9" s="41">
        <f t="shared" si="25"/>
        <v>0</v>
      </c>
      <c r="BG9" s="41">
        <f t="shared" si="26"/>
        <v>0</v>
      </c>
      <c r="BH9" s="41">
        <f t="shared" si="27"/>
        <v>0</v>
      </c>
      <c r="BI9" s="41">
        <f t="shared" si="28"/>
        <v>0</v>
      </c>
      <c r="BJ9" s="41">
        <f t="shared" si="29"/>
        <v>0</v>
      </c>
      <c r="BK9" s="41">
        <f t="shared" si="30"/>
        <v>0</v>
      </c>
      <c r="BL9" s="41">
        <f t="shared" si="31"/>
        <v>0</v>
      </c>
      <c r="BM9" s="41">
        <f t="shared" si="32"/>
        <v>0</v>
      </c>
      <c r="BN9" s="41">
        <f t="shared" si="33"/>
        <v>0</v>
      </c>
    </row>
    <row r="10" spans="1:67" x14ac:dyDescent="0.25">
      <c r="D10" s="11" t="s">
        <v>84</v>
      </c>
      <c r="M10" s="50">
        <v>14</v>
      </c>
      <c r="N10" s="50">
        <v>14</v>
      </c>
      <c r="O10" s="50">
        <v>8</v>
      </c>
      <c r="P10" s="51">
        <f t="shared" si="10"/>
        <v>36</v>
      </c>
      <c r="Q10" s="52">
        <v>43207</v>
      </c>
      <c r="R10" s="52">
        <v>43207</v>
      </c>
      <c r="AF10" s="56">
        <f t="shared" si="11"/>
        <v>0</v>
      </c>
      <c r="AG10" s="56">
        <f t="shared" si="12"/>
        <v>0</v>
      </c>
      <c r="AH10" s="56">
        <f t="shared" si="13"/>
        <v>0</v>
      </c>
      <c r="AI10" s="56">
        <f t="shared" si="14"/>
        <v>0</v>
      </c>
      <c r="AJ10" s="56">
        <f t="shared" si="15"/>
        <v>0</v>
      </c>
      <c r="AK10" s="56">
        <f t="shared" si="16"/>
        <v>0</v>
      </c>
      <c r="AL10" s="56">
        <f t="shared" si="17"/>
        <v>0</v>
      </c>
      <c r="AM10" s="56">
        <f t="shared" si="18"/>
        <v>0</v>
      </c>
      <c r="AN10" s="56">
        <f t="shared" si="19"/>
        <v>14</v>
      </c>
      <c r="AO10" s="56">
        <f t="shared" si="20"/>
        <v>14</v>
      </c>
      <c r="AP10" s="56">
        <f t="shared" si="21"/>
        <v>8</v>
      </c>
      <c r="AQ10" s="56">
        <f t="shared" si="22"/>
        <v>36</v>
      </c>
      <c r="BD10" s="41">
        <f t="shared" si="23"/>
        <v>0</v>
      </c>
      <c r="BE10" s="41">
        <f t="shared" si="24"/>
        <v>0</v>
      </c>
      <c r="BF10" s="41">
        <f t="shared" si="25"/>
        <v>0</v>
      </c>
      <c r="BG10" s="41">
        <f t="shared" si="26"/>
        <v>0</v>
      </c>
      <c r="BH10" s="41">
        <f t="shared" si="27"/>
        <v>0</v>
      </c>
      <c r="BI10" s="41">
        <f t="shared" si="28"/>
        <v>0</v>
      </c>
      <c r="BJ10" s="41">
        <f t="shared" si="29"/>
        <v>0</v>
      </c>
      <c r="BK10" s="41">
        <f t="shared" si="30"/>
        <v>0</v>
      </c>
      <c r="BL10" s="41">
        <f t="shared" si="31"/>
        <v>0</v>
      </c>
      <c r="BM10" s="41">
        <f t="shared" si="32"/>
        <v>0</v>
      </c>
      <c r="BN10" s="41">
        <f t="shared" si="33"/>
        <v>0</v>
      </c>
    </row>
    <row r="11" spans="1:67" x14ac:dyDescent="0.25">
      <c r="D11" s="11" t="s">
        <v>85</v>
      </c>
      <c r="L11" s="50">
        <v>8</v>
      </c>
      <c r="M11" s="50">
        <v>14</v>
      </c>
      <c r="N11" s="50">
        <v>14</v>
      </c>
      <c r="P11" s="51">
        <f t="shared" si="10"/>
        <v>36</v>
      </c>
      <c r="Q11" s="52">
        <v>43207</v>
      </c>
      <c r="R11" s="52">
        <v>43207</v>
      </c>
      <c r="AF11" s="56">
        <f t="shared" si="11"/>
        <v>0</v>
      </c>
      <c r="AG11" s="56">
        <f t="shared" si="12"/>
        <v>0</v>
      </c>
      <c r="AH11" s="56">
        <f t="shared" si="13"/>
        <v>0</v>
      </c>
      <c r="AI11" s="56">
        <f t="shared" si="14"/>
        <v>0</v>
      </c>
      <c r="AJ11" s="56">
        <f t="shared" si="15"/>
        <v>0</v>
      </c>
      <c r="AK11" s="56">
        <f t="shared" si="16"/>
        <v>0</v>
      </c>
      <c r="AL11" s="56">
        <f t="shared" si="17"/>
        <v>0</v>
      </c>
      <c r="AM11" s="56">
        <f t="shared" si="18"/>
        <v>8</v>
      </c>
      <c r="AN11" s="56">
        <f t="shared" si="19"/>
        <v>14</v>
      </c>
      <c r="AO11" s="56">
        <f t="shared" si="20"/>
        <v>14</v>
      </c>
      <c r="AP11" s="56">
        <f t="shared" si="21"/>
        <v>0</v>
      </c>
      <c r="AQ11" s="56">
        <f t="shared" si="22"/>
        <v>36</v>
      </c>
      <c r="BD11" s="41">
        <f t="shared" si="23"/>
        <v>0</v>
      </c>
      <c r="BE11" s="41">
        <f t="shared" si="24"/>
        <v>0</v>
      </c>
      <c r="BF11" s="41">
        <f t="shared" si="25"/>
        <v>0</v>
      </c>
      <c r="BG11" s="41">
        <f t="shared" si="26"/>
        <v>0</v>
      </c>
      <c r="BH11" s="41">
        <f t="shared" si="27"/>
        <v>0</v>
      </c>
      <c r="BI11" s="41">
        <f t="shared" si="28"/>
        <v>0</v>
      </c>
      <c r="BJ11" s="41">
        <f t="shared" si="29"/>
        <v>0</v>
      </c>
      <c r="BK11" s="41">
        <f t="shared" si="30"/>
        <v>0</v>
      </c>
      <c r="BL11" s="41">
        <f t="shared" si="31"/>
        <v>0</v>
      </c>
      <c r="BM11" s="41">
        <f t="shared" si="32"/>
        <v>0</v>
      </c>
      <c r="BN11" s="41">
        <f t="shared" si="33"/>
        <v>0</v>
      </c>
    </row>
    <row r="12" spans="1:67" x14ac:dyDescent="0.25">
      <c r="D12" s="11" t="s">
        <v>86</v>
      </c>
      <c r="M12" s="50">
        <v>14</v>
      </c>
      <c r="N12" s="50">
        <v>14</v>
      </c>
      <c r="O12" s="50">
        <v>8</v>
      </c>
      <c r="P12" s="51">
        <f t="shared" si="10"/>
        <v>36</v>
      </c>
      <c r="Q12" s="52">
        <v>43207</v>
      </c>
      <c r="R12" s="52">
        <v>43207</v>
      </c>
      <c r="AF12" s="56">
        <f t="shared" si="11"/>
        <v>0</v>
      </c>
      <c r="AG12" s="56">
        <f t="shared" si="12"/>
        <v>0</v>
      </c>
      <c r="AH12" s="56">
        <f t="shared" si="13"/>
        <v>0</v>
      </c>
      <c r="AI12" s="56">
        <f t="shared" si="14"/>
        <v>0</v>
      </c>
      <c r="AJ12" s="56">
        <f t="shared" si="15"/>
        <v>0</v>
      </c>
      <c r="AK12" s="56">
        <f t="shared" si="16"/>
        <v>0</v>
      </c>
      <c r="AL12" s="56">
        <f t="shared" si="17"/>
        <v>0</v>
      </c>
      <c r="AM12" s="56">
        <f t="shared" si="18"/>
        <v>0</v>
      </c>
      <c r="AN12" s="56">
        <f t="shared" si="19"/>
        <v>14</v>
      </c>
      <c r="AO12" s="56">
        <f t="shared" si="20"/>
        <v>14</v>
      </c>
      <c r="AP12" s="56">
        <f t="shared" si="21"/>
        <v>8</v>
      </c>
      <c r="AQ12" s="56">
        <f t="shared" si="22"/>
        <v>36</v>
      </c>
      <c r="BD12" s="41">
        <f t="shared" si="23"/>
        <v>0</v>
      </c>
      <c r="BE12" s="41">
        <f t="shared" si="24"/>
        <v>0</v>
      </c>
      <c r="BF12" s="41">
        <f t="shared" si="25"/>
        <v>0</v>
      </c>
      <c r="BG12" s="41">
        <f t="shared" si="26"/>
        <v>0</v>
      </c>
      <c r="BH12" s="41">
        <f t="shared" si="27"/>
        <v>0</v>
      </c>
      <c r="BI12" s="41">
        <f t="shared" si="28"/>
        <v>0</v>
      </c>
      <c r="BJ12" s="41">
        <f t="shared" si="29"/>
        <v>0</v>
      </c>
      <c r="BK12" s="41">
        <f t="shared" si="30"/>
        <v>0</v>
      </c>
      <c r="BL12" s="41">
        <f t="shared" si="31"/>
        <v>0</v>
      </c>
      <c r="BM12" s="41">
        <f t="shared" si="32"/>
        <v>0</v>
      </c>
      <c r="BN12" s="41">
        <f t="shared" si="33"/>
        <v>0</v>
      </c>
    </row>
    <row r="13" spans="1:67" x14ac:dyDescent="0.25">
      <c r="D13" s="11" t="s">
        <v>87</v>
      </c>
      <c r="F13" s="50">
        <v>6</v>
      </c>
      <c r="G13" s="50">
        <v>8</v>
      </c>
      <c r="H13" s="50">
        <v>10</v>
      </c>
      <c r="I13" s="50">
        <v>12</v>
      </c>
      <c r="P13" s="51">
        <f t="shared" si="10"/>
        <v>36</v>
      </c>
      <c r="Q13" s="52">
        <v>43207</v>
      </c>
      <c r="R13" s="52">
        <v>43207</v>
      </c>
      <c r="AF13" s="56">
        <f t="shared" si="11"/>
        <v>0</v>
      </c>
      <c r="AG13" s="56">
        <f t="shared" si="12"/>
        <v>6</v>
      </c>
      <c r="AH13" s="56">
        <f t="shared" si="13"/>
        <v>8</v>
      </c>
      <c r="AI13" s="56">
        <f t="shared" si="14"/>
        <v>10</v>
      </c>
      <c r="AJ13" s="56">
        <f t="shared" si="15"/>
        <v>12</v>
      </c>
      <c r="AK13" s="56">
        <f t="shared" si="16"/>
        <v>0</v>
      </c>
      <c r="AL13" s="56">
        <f t="shared" si="17"/>
        <v>0</v>
      </c>
      <c r="AM13" s="56">
        <f t="shared" si="18"/>
        <v>0</v>
      </c>
      <c r="AN13" s="56">
        <f t="shared" si="19"/>
        <v>0</v>
      </c>
      <c r="AO13" s="56">
        <f t="shared" si="20"/>
        <v>0</v>
      </c>
      <c r="AP13" s="56">
        <f t="shared" si="21"/>
        <v>0</v>
      </c>
      <c r="AQ13" s="56">
        <f t="shared" si="22"/>
        <v>36</v>
      </c>
      <c r="BD13" s="41">
        <f t="shared" si="23"/>
        <v>0</v>
      </c>
      <c r="BE13" s="41">
        <f t="shared" si="24"/>
        <v>0</v>
      </c>
      <c r="BF13" s="41">
        <f t="shared" si="25"/>
        <v>0</v>
      </c>
      <c r="BG13" s="41">
        <f t="shared" si="26"/>
        <v>0</v>
      </c>
      <c r="BH13" s="41">
        <f t="shared" si="27"/>
        <v>0</v>
      </c>
      <c r="BI13" s="41">
        <f t="shared" si="28"/>
        <v>0</v>
      </c>
      <c r="BJ13" s="41">
        <f t="shared" si="29"/>
        <v>0</v>
      </c>
      <c r="BK13" s="41">
        <f t="shared" si="30"/>
        <v>0</v>
      </c>
      <c r="BL13" s="41">
        <f t="shared" si="31"/>
        <v>0</v>
      </c>
      <c r="BM13" s="41">
        <f t="shared" si="32"/>
        <v>0</v>
      </c>
      <c r="BN13" s="41">
        <f t="shared" si="33"/>
        <v>0</v>
      </c>
    </row>
    <row r="14" spans="1:67" x14ac:dyDescent="0.25">
      <c r="D14" s="11" t="s">
        <v>56</v>
      </c>
      <c r="H14" s="50">
        <v>6</v>
      </c>
      <c r="I14" s="50">
        <v>8</v>
      </c>
      <c r="J14" s="50">
        <v>10</v>
      </c>
      <c r="K14" s="50">
        <v>12</v>
      </c>
      <c r="P14" s="51">
        <f t="shared" si="10"/>
        <v>36</v>
      </c>
      <c r="Q14" s="52">
        <v>43207</v>
      </c>
      <c r="R14" s="52">
        <v>43207</v>
      </c>
      <c r="AF14" s="56">
        <f t="shared" si="11"/>
        <v>0</v>
      </c>
      <c r="AG14" s="56">
        <f t="shared" si="12"/>
        <v>0</v>
      </c>
      <c r="AH14" s="56">
        <f t="shared" si="13"/>
        <v>0</v>
      </c>
      <c r="AI14" s="56">
        <f t="shared" si="14"/>
        <v>6</v>
      </c>
      <c r="AJ14" s="56">
        <f t="shared" si="15"/>
        <v>8</v>
      </c>
      <c r="AK14" s="56">
        <f t="shared" si="16"/>
        <v>10</v>
      </c>
      <c r="AL14" s="56">
        <f t="shared" si="17"/>
        <v>12</v>
      </c>
      <c r="AM14" s="56">
        <f t="shared" si="18"/>
        <v>0</v>
      </c>
      <c r="AN14" s="56">
        <f t="shared" si="19"/>
        <v>0</v>
      </c>
      <c r="AO14" s="56">
        <f t="shared" si="20"/>
        <v>0</v>
      </c>
      <c r="AP14" s="56">
        <f t="shared" si="21"/>
        <v>0</v>
      </c>
      <c r="AQ14" s="56">
        <f t="shared" si="22"/>
        <v>36</v>
      </c>
      <c r="BD14" s="41">
        <f t="shared" si="23"/>
        <v>0</v>
      </c>
      <c r="BE14" s="41">
        <f t="shared" si="24"/>
        <v>0</v>
      </c>
      <c r="BF14" s="41">
        <f t="shared" si="25"/>
        <v>0</v>
      </c>
      <c r="BG14" s="41">
        <f t="shared" si="26"/>
        <v>0</v>
      </c>
      <c r="BH14" s="41">
        <f t="shared" si="27"/>
        <v>0</v>
      </c>
      <c r="BI14" s="41">
        <f t="shared" si="28"/>
        <v>0</v>
      </c>
      <c r="BJ14" s="41">
        <f t="shared" si="29"/>
        <v>0</v>
      </c>
      <c r="BK14" s="41">
        <f t="shared" si="30"/>
        <v>0</v>
      </c>
      <c r="BL14" s="41">
        <f t="shared" si="31"/>
        <v>0</v>
      </c>
      <c r="BM14" s="41">
        <f t="shared" si="32"/>
        <v>0</v>
      </c>
      <c r="BN14" s="41">
        <f t="shared" si="33"/>
        <v>0</v>
      </c>
    </row>
    <row r="15" spans="1:67" x14ac:dyDescent="0.25">
      <c r="D15" s="11" t="s">
        <v>57</v>
      </c>
      <c r="H15" s="50">
        <v>6</v>
      </c>
      <c r="I15" s="50">
        <v>8</v>
      </c>
      <c r="J15" s="50">
        <v>10</v>
      </c>
      <c r="K15" s="50">
        <v>12</v>
      </c>
      <c r="P15" s="51">
        <f>SUM(E15:O15)</f>
        <v>36</v>
      </c>
      <c r="Q15" s="52">
        <v>43207</v>
      </c>
      <c r="R15" s="52">
        <v>43207</v>
      </c>
      <c r="AF15" s="56">
        <f t="shared" si="11"/>
        <v>0</v>
      </c>
      <c r="AG15" s="56">
        <f t="shared" si="12"/>
        <v>0</v>
      </c>
      <c r="AH15" s="56">
        <f t="shared" si="13"/>
        <v>0</v>
      </c>
      <c r="AI15" s="56">
        <f t="shared" si="14"/>
        <v>6</v>
      </c>
      <c r="AJ15" s="56">
        <f t="shared" si="15"/>
        <v>8</v>
      </c>
      <c r="AK15" s="56">
        <f t="shared" si="16"/>
        <v>10</v>
      </c>
      <c r="AL15" s="56">
        <f t="shared" si="17"/>
        <v>12</v>
      </c>
      <c r="AM15" s="56">
        <f t="shared" si="18"/>
        <v>0</v>
      </c>
      <c r="AN15" s="56">
        <f t="shared" si="19"/>
        <v>0</v>
      </c>
      <c r="AO15" s="56">
        <f t="shared" si="20"/>
        <v>0</v>
      </c>
      <c r="AP15" s="56">
        <f t="shared" si="21"/>
        <v>0</v>
      </c>
      <c r="AQ15" s="56">
        <f t="shared" si="22"/>
        <v>36</v>
      </c>
      <c r="BD15" s="41">
        <f t="shared" si="23"/>
        <v>0</v>
      </c>
      <c r="BE15" s="41">
        <f t="shared" si="24"/>
        <v>0</v>
      </c>
      <c r="BF15" s="41">
        <f t="shared" si="25"/>
        <v>0</v>
      </c>
      <c r="BG15" s="41">
        <f t="shared" si="26"/>
        <v>0</v>
      </c>
      <c r="BH15" s="41">
        <f t="shared" si="27"/>
        <v>0</v>
      </c>
      <c r="BI15" s="41">
        <f t="shared" si="28"/>
        <v>0</v>
      </c>
      <c r="BJ15" s="41">
        <f t="shared" si="29"/>
        <v>0</v>
      </c>
      <c r="BK15" s="41">
        <f t="shared" si="30"/>
        <v>0</v>
      </c>
      <c r="BL15" s="41">
        <f t="shared" si="31"/>
        <v>0</v>
      </c>
      <c r="BM15" s="41">
        <f t="shared" si="32"/>
        <v>0</v>
      </c>
      <c r="BN15" s="41">
        <f t="shared" si="33"/>
        <v>0</v>
      </c>
    </row>
    <row r="16" spans="1:67" x14ac:dyDescent="0.25">
      <c r="D16" s="11" t="s">
        <v>58</v>
      </c>
      <c r="F16" s="50">
        <v>6</v>
      </c>
      <c r="G16" s="50">
        <v>8</v>
      </c>
      <c r="H16" s="50">
        <v>10</v>
      </c>
      <c r="I16" s="50">
        <v>12</v>
      </c>
      <c r="P16" s="51">
        <f t="shared" ref="P16:P79" si="34">SUM(E16:O16)</f>
        <v>36</v>
      </c>
      <c r="Q16" s="52">
        <v>43207</v>
      </c>
      <c r="R16" s="52">
        <v>43207</v>
      </c>
      <c r="AF16" s="56">
        <f t="shared" si="11"/>
        <v>0</v>
      </c>
      <c r="AG16" s="56">
        <f t="shared" si="12"/>
        <v>6</v>
      </c>
      <c r="AH16" s="56">
        <f t="shared" si="13"/>
        <v>8</v>
      </c>
      <c r="AI16" s="56">
        <f t="shared" si="14"/>
        <v>10</v>
      </c>
      <c r="AJ16" s="56">
        <f t="shared" si="15"/>
        <v>12</v>
      </c>
      <c r="AK16" s="56">
        <f t="shared" si="16"/>
        <v>0</v>
      </c>
      <c r="AL16" s="56">
        <f t="shared" si="17"/>
        <v>0</v>
      </c>
      <c r="AM16" s="56">
        <f t="shared" si="18"/>
        <v>0</v>
      </c>
      <c r="AN16" s="56">
        <f t="shared" si="19"/>
        <v>0</v>
      </c>
      <c r="AO16" s="56">
        <f t="shared" si="20"/>
        <v>0</v>
      </c>
      <c r="AP16" s="56">
        <f t="shared" si="21"/>
        <v>0</v>
      </c>
      <c r="AQ16" s="56">
        <f t="shared" si="22"/>
        <v>36</v>
      </c>
      <c r="BD16" s="41">
        <f t="shared" si="23"/>
        <v>0</v>
      </c>
      <c r="BE16" s="41">
        <f t="shared" si="24"/>
        <v>0</v>
      </c>
      <c r="BF16" s="41">
        <f t="shared" si="25"/>
        <v>0</v>
      </c>
      <c r="BG16" s="41">
        <f t="shared" si="26"/>
        <v>0</v>
      </c>
      <c r="BH16" s="41">
        <f t="shared" si="27"/>
        <v>0</v>
      </c>
      <c r="BI16" s="41">
        <f t="shared" si="28"/>
        <v>0</v>
      </c>
      <c r="BJ16" s="41">
        <f t="shared" si="29"/>
        <v>0</v>
      </c>
      <c r="BK16" s="41">
        <f t="shared" si="30"/>
        <v>0</v>
      </c>
      <c r="BL16" s="41">
        <f t="shared" si="31"/>
        <v>0</v>
      </c>
      <c r="BM16" s="41">
        <f t="shared" si="32"/>
        <v>0</v>
      </c>
      <c r="BN16" s="41">
        <f t="shared" si="33"/>
        <v>0</v>
      </c>
    </row>
    <row r="17" spans="1:66" x14ac:dyDescent="0.25">
      <c r="D17" s="11" t="s">
        <v>59</v>
      </c>
      <c r="H17" s="50">
        <v>6</v>
      </c>
      <c r="I17" s="50">
        <v>8</v>
      </c>
      <c r="J17" s="50">
        <v>10</v>
      </c>
      <c r="K17" s="50">
        <v>12</v>
      </c>
      <c r="P17" s="51">
        <f t="shared" si="34"/>
        <v>36</v>
      </c>
      <c r="Q17" s="52">
        <v>43207</v>
      </c>
      <c r="R17" s="52">
        <v>43207</v>
      </c>
      <c r="AF17" s="56">
        <f t="shared" si="11"/>
        <v>0</v>
      </c>
      <c r="AG17" s="56">
        <f t="shared" si="12"/>
        <v>0</v>
      </c>
      <c r="AH17" s="56">
        <f t="shared" si="13"/>
        <v>0</v>
      </c>
      <c r="AI17" s="56">
        <f t="shared" si="14"/>
        <v>6</v>
      </c>
      <c r="AJ17" s="56">
        <f t="shared" si="15"/>
        <v>8</v>
      </c>
      <c r="AK17" s="56">
        <f t="shared" si="16"/>
        <v>10</v>
      </c>
      <c r="AL17" s="56">
        <f t="shared" si="17"/>
        <v>12</v>
      </c>
      <c r="AM17" s="56">
        <f t="shared" si="18"/>
        <v>0</v>
      </c>
      <c r="AN17" s="56">
        <f t="shared" si="19"/>
        <v>0</v>
      </c>
      <c r="AO17" s="56">
        <f t="shared" si="20"/>
        <v>0</v>
      </c>
      <c r="AP17" s="56">
        <f t="shared" si="21"/>
        <v>0</v>
      </c>
      <c r="AQ17" s="56">
        <f t="shared" si="22"/>
        <v>36</v>
      </c>
      <c r="BD17" s="41">
        <f t="shared" si="23"/>
        <v>0</v>
      </c>
      <c r="BE17" s="41">
        <f t="shared" si="24"/>
        <v>0</v>
      </c>
      <c r="BF17" s="41">
        <f t="shared" si="25"/>
        <v>0</v>
      </c>
      <c r="BG17" s="41">
        <f t="shared" si="26"/>
        <v>0</v>
      </c>
      <c r="BH17" s="41">
        <f t="shared" si="27"/>
        <v>0</v>
      </c>
      <c r="BI17" s="41">
        <f t="shared" si="28"/>
        <v>0</v>
      </c>
      <c r="BJ17" s="41">
        <f t="shared" si="29"/>
        <v>0</v>
      </c>
      <c r="BK17" s="41">
        <f t="shared" si="30"/>
        <v>0</v>
      </c>
      <c r="BL17" s="41">
        <f t="shared" si="31"/>
        <v>0</v>
      </c>
      <c r="BM17" s="41">
        <f t="shared" si="32"/>
        <v>0</v>
      </c>
      <c r="BN17" s="41">
        <f t="shared" si="33"/>
        <v>0</v>
      </c>
    </row>
    <row r="18" spans="1:66" x14ac:dyDescent="0.25">
      <c r="D18" s="11" t="s">
        <v>60</v>
      </c>
      <c r="H18" s="50">
        <v>6</v>
      </c>
      <c r="I18" s="50">
        <v>8</v>
      </c>
      <c r="J18" s="50">
        <v>10</v>
      </c>
      <c r="K18" s="50">
        <v>12</v>
      </c>
      <c r="P18" s="51">
        <f t="shared" si="34"/>
        <v>36</v>
      </c>
      <c r="Q18" s="52">
        <v>43207</v>
      </c>
      <c r="R18" s="52">
        <v>43207</v>
      </c>
      <c r="AF18" s="56">
        <f t="shared" si="11"/>
        <v>0</v>
      </c>
      <c r="AG18" s="56">
        <f t="shared" si="12"/>
        <v>0</v>
      </c>
      <c r="AH18" s="56">
        <f t="shared" si="13"/>
        <v>0</v>
      </c>
      <c r="AI18" s="56">
        <f t="shared" si="14"/>
        <v>6</v>
      </c>
      <c r="AJ18" s="56">
        <f t="shared" si="15"/>
        <v>8</v>
      </c>
      <c r="AK18" s="56">
        <f t="shared" si="16"/>
        <v>10</v>
      </c>
      <c r="AL18" s="56">
        <f t="shared" si="17"/>
        <v>12</v>
      </c>
      <c r="AM18" s="56">
        <f t="shared" si="18"/>
        <v>0</v>
      </c>
      <c r="AN18" s="56">
        <f t="shared" si="19"/>
        <v>0</v>
      </c>
      <c r="AO18" s="56">
        <f t="shared" si="20"/>
        <v>0</v>
      </c>
      <c r="AP18" s="56">
        <f t="shared" si="21"/>
        <v>0</v>
      </c>
      <c r="AQ18" s="56">
        <f t="shared" si="22"/>
        <v>36</v>
      </c>
      <c r="BD18" s="41">
        <f t="shared" si="23"/>
        <v>0</v>
      </c>
      <c r="BE18" s="41">
        <f t="shared" si="24"/>
        <v>0</v>
      </c>
      <c r="BF18" s="41">
        <f t="shared" si="25"/>
        <v>0</v>
      </c>
      <c r="BG18" s="41">
        <f t="shared" si="26"/>
        <v>0</v>
      </c>
      <c r="BH18" s="41">
        <f t="shared" si="27"/>
        <v>0</v>
      </c>
      <c r="BI18" s="41">
        <f t="shared" si="28"/>
        <v>0</v>
      </c>
      <c r="BJ18" s="41">
        <f t="shared" si="29"/>
        <v>0</v>
      </c>
      <c r="BK18" s="41">
        <f t="shared" si="30"/>
        <v>0</v>
      </c>
      <c r="BL18" s="41">
        <f t="shared" si="31"/>
        <v>0</v>
      </c>
      <c r="BM18" s="41">
        <f t="shared" si="32"/>
        <v>0</v>
      </c>
      <c r="BN18" s="41">
        <f t="shared" si="33"/>
        <v>0</v>
      </c>
    </row>
    <row r="19" spans="1:66" x14ac:dyDescent="0.25">
      <c r="D19" s="11" t="s">
        <v>61</v>
      </c>
      <c r="H19" s="50">
        <v>6</v>
      </c>
      <c r="I19" s="50">
        <v>8</v>
      </c>
      <c r="J19" s="50">
        <v>10</v>
      </c>
      <c r="K19" s="50">
        <v>12</v>
      </c>
      <c r="P19" s="51">
        <f t="shared" si="34"/>
        <v>36</v>
      </c>
      <c r="Q19" s="52">
        <v>43207</v>
      </c>
      <c r="R19" s="52">
        <v>43207</v>
      </c>
      <c r="AF19" s="56">
        <f t="shared" si="11"/>
        <v>0</v>
      </c>
      <c r="AG19" s="56">
        <f t="shared" si="12"/>
        <v>0</v>
      </c>
      <c r="AH19" s="56">
        <f t="shared" si="13"/>
        <v>0</v>
      </c>
      <c r="AI19" s="56">
        <f t="shared" si="14"/>
        <v>6</v>
      </c>
      <c r="AJ19" s="56">
        <f t="shared" si="15"/>
        <v>8</v>
      </c>
      <c r="AK19" s="56">
        <f t="shared" si="16"/>
        <v>10</v>
      </c>
      <c r="AL19" s="56">
        <f t="shared" si="17"/>
        <v>12</v>
      </c>
      <c r="AM19" s="56">
        <f t="shared" si="18"/>
        <v>0</v>
      </c>
      <c r="AN19" s="56">
        <f t="shared" si="19"/>
        <v>0</v>
      </c>
      <c r="AO19" s="56">
        <f t="shared" si="20"/>
        <v>0</v>
      </c>
      <c r="AP19" s="56">
        <f t="shared" si="21"/>
        <v>0</v>
      </c>
      <c r="AQ19" s="56">
        <f t="shared" si="22"/>
        <v>36</v>
      </c>
      <c r="BD19" s="41">
        <f t="shared" si="23"/>
        <v>0</v>
      </c>
      <c r="BE19" s="41">
        <f t="shared" si="24"/>
        <v>0</v>
      </c>
      <c r="BF19" s="41">
        <f t="shared" si="25"/>
        <v>0</v>
      </c>
      <c r="BG19" s="41">
        <f t="shared" si="26"/>
        <v>0</v>
      </c>
      <c r="BH19" s="41">
        <f t="shared" si="27"/>
        <v>0</v>
      </c>
      <c r="BI19" s="41">
        <f t="shared" si="28"/>
        <v>0</v>
      </c>
      <c r="BJ19" s="41">
        <f t="shared" si="29"/>
        <v>0</v>
      </c>
      <c r="BK19" s="41">
        <f t="shared" si="30"/>
        <v>0</v>
      </c>
      <c r="BL19" s="41">
        <f t="shared" si="31"/>
        <v>0</v>
      </c>
      <c r="BM19" s="41">
        <f t="shared" si="32"/>
        <v>0</v>
      </c>
      <c r="BN19" s="41">
        <f t="shared" si="33"/>
        <v>0</v>
      </c>
    </row>
    <row r="20" spans="1:66" x14ac:dyDescent="0.25">
      <c r="D20" s="11" t="s">
        <v>89</v>
      </c>
      <c r="H20" s="50">
        <v>6</v>
      </c>
      <c r="I20" s="50">
        <v>8</v>
      </c>
      <c r="J20" s="50">
        <v>10</v>
      </c>
      <c r="K20" s="50">
        <v>12</v>
      </c>
      <c r="P20" s="51">
        <f t="shared" si="34"/>
        <v>36</v>
      </c>
      <c r="Q20" s="52">
        <v>43207</v>
      </c>
      <c r="R20" s="52">
        <v>43207</v>
      </c>
      <c r="AF20" s="56">
        <f t="shared" si="11"/>
        <v>0</v>
      </c>
      <c r="AG20" s="56">
        <f t="shared" si="12"/>
        <v>0</v>
      </c>
      <c r="AH20" s="56">
        <f t="shared" si="13"/>
        <v>0</v>
      </c>
      <c r="AI20" s="56">
        <f t="shared" si="14"/>
        <v>6</v>
      </c>
      <c r="AJ20" s="56">
        <f t="shared" si="15"/>
        <v>8</v>
      </c>
      <c r="AK20" s="56">
        <f t="shared" si="16"/>
        <v>10</v>
      </c>
      <c r="AL20" s="56">
        <f t="shared" si="17"/>
        <v>12</v>
      </c>
      <c r="AM20" s="56">
        <f t="shared" si="18"/>
        <v>0</v>
      </c>
      <c r="AN20" s="56">
        <f t="shared" si="19"/>
        <v>0</v>
      </c>
      <c r="AO20" s="56">
        <f t="shared" si="20"/>
        <v>0</v>
      </c>
      <c r="AP20" s="56">
        <f t="shared" si="21"/>
        <v>0</v>
      </c>
      <c r="AQ20" s="56">
        <f t="shared" si="22"/>
        <v>36</v>
      </c>
      <c r="BD20" s="41">
        <f t="shared" si="23"/>
        <v>0</v>
      </c>
      <c r="BE20" s="41">
        <f t="shared" si="24"/>
        <v>0</v>
      </c>
      <c r="BF20" s="41">
        <f t="shared" si="25"/>
        <v>0</v>
      </c>
      <c r="BG20" s="41">
        <f t="shared" si="26"/>
        <v>0</v>
      </c>
      <c r="BH20" s="41">
        <f t="shared" si="27"/>
        <v>0</v>
      </c>
      <c r="BI20" s="41">
        <f t="shared" si="28"/>
        <v>0</v>
      </c>
      <c r="BJ20" s="41">
        <f t="shared" si="29"/>
        <v>0</v>
      </c>
      <c r="BK20" s="41">
        <f t="shared" si="30"/>
        <v>0</v>
      </c>
      <c r="BL20" s="41">
        <f t="shared" si="31"/>
        <v>0</v>
      </c>
      <c r="BM20" s="41">
        <f t="shared" si="32"/>
        <v>0</v>
      </c>
      <c r="BN20" s="41">
        <f t="shared" si="33"/>
        <v>0</v>
      </c>
    </row>
    <row r="21" spans="1:66" x14ac:dyDescent="0.25">
      <c r="D21" s="11" t="s">
        <v>90</v>
      </c>
      <c r="F21" s="50">
        <v>6</v>
      </c>
      <c r="G21" s="50">
        <v>8</v>
      </c>
      <c r="H21" s="50">
        <v>10</v>
      </c>
      <c r="I21" s="50">
        <v>12</v>
      </c>
      <c r="P21" s="51">
        <f t="shared" si="34"/>
        <v>36</v>
      </c>
      <c r="Q21" s="52">
        <v>43207</v>
      </c>
      <c r="R21" s="52">
        <v>43207</v>
      </c>
      <c r="AF21" s="56">
        <f t="shared" si="11"/>
        <v>0</v>
      </c>
      <c r="AG21" s="56">
        <f t="shared" si="12"/>
        <v>6</v>
      </c>
      <c r="AH21" s="56">
        <f t="shared" si="13"/>
        <v>8</v>
      </c>
      <c r="AI21" s="56">
        <f t="shared" si="14"/>
        <v>10</v>
      </c>
      <c r="AJ21" s="56">
        <f t="shared" si="15"/>
        <v>12</v>
      </c>
      <c r="AK21" s="56">
        <f t="shared" si="16"/>
        <v>0</v>
      </c>
      <c r="AL21" s="56">
        <f t="shared" si="17"/>
        <v>0</v>
      </c>
      <c r="AM21" s="56">
        <f t="shared" si="18"/>
        <v>0</v>
      </c>
      <c r="AN21" s="56">
        <f t="shared" si="19"/>
        <v>0</v>
      </c>
      <c r="AO21" s="56">
        <f t="shared" si="20"/>
        <v>0</v>
      </c>
      <c r="AP21" s="56">
        <f t="shared" si="21"/>
        <v>0</v>
      </c>
      <c r="AQ21" s="56">
        <f t="shared" si="22"/>
        <v>36</v>
      </c>
      <c r="BD21" s="41">
        <f t="shared" si="23"/>
        <v>0</v>
      </c>
      <c r="BE21" s="41">
        <f t="shared" si="24"/>
        <v>0</v>
      </c>
      <c r="BF21" s="41">
        <f t="shared" si="25"/>
        <v>0</v>
      </c>
      <c r="BG21" s="41">
        <f t="shared" si="26"/>
        <v>0</v>
      </c>
      <c r="BH21" s="41">
        <f t="shared" si="27"/>
        <v>0</v>
      </c>
      <c r="BI21" s="41">
        <f t="shared" si="28"/>
        <v>0</v>
      </c>
      <c r="BJ21" s="41">
        <f t="shared" si="29"/>
        <v>0</v>
      </c>
      <c r="BK21" s="41">
        <f t="shared" si="30"/>
        <v>0</v>
      </c>
      <c r="BL21" s="41">
        <f t="shared" si="31"/>
        <v>0</v>
      </c>
      <c r="BM21" s="41">
        <f t="shared" si="32"/>
        <v>0</v>
      </c>
      <c r="BN21" s="41">
        <f t="shared" si="33"/>
        <v>0</v>
      </c>
    </row>
    <row r="22" spans="1:66" x14ac:dyDescent="0.25">
      <c r="D22" s="11" t="s">
        <v>91</v>
      </c>
      <c r="F22" s="50">
        <v>6</v>
      </c>
      <c r="G22" s="50">
        <v>8</v>
      </c>
      <c r="H22" s="50">
        <v>10</v>
      </c>
      <c r="I22" s="50">
        <v>12</v>
      </c>
      <c r="P22" s="51">
        <f t="shared" si="34"/>
        <v>36</v>
      </c>
      <c r="Q22" s="52">
        <v>43207</v>
      </c>
      <c r="R22" s="52">
        <v>43207</v>
      </c>
      <c r="AF22" s="56">
        <f t="shared" si="11"/>
        <v>0</v>
      </c>
      <c r="AG22" s="56">
        <f t="shared" si="12"/>
        <v>6</v>
      </c>
      <c r="AH22" s="56">
        <f t="shared" si="13"/>
        <v>8</v>
      </c>
      <c r="AI22" s="56">
        <f t="shared" si="14"/>
        <v>10</v>
      </c>
      <c r="AJ22" s="56">
        <f t="shared" si="15"/>
        <v>12</v>
      </c>
      <c r="AK22" s="56">
        <f t="shared" si="16"/>
        <v>0</v>
      </c>
      <c r="AL22" s="56">
        <f t="shared" si="17"/>
        <v>0</v>
      </c>
      <c r="AM22" s="56">
        <f t="shared" si="18"/>
        <v>0</v>
      </c>
      <c r="AN22" s="56">
        <f t="shared" si="19"/>
        <v>0</v>
      </c>
      <c r="AO22" s="56">
        <f t="shared" si="20"/>
        <v>0</v>
      </c>
      <c r="AP22" s="56">
        <f t="shared" si="21"/>
        <v>0</v>
      </c>
      <c r="AQ22" s="56">
        <f t="shared" si="22"/>
        <v>36</v>
      </c>
      <c r="BD22" s="41">
        <f t="shared" si="23"/>
        <v>0</v>
      </c>
      <c r="BE22" s="41">
        <f t="shared" si="24"/>
        <v>0</v>
      </c>
      <c r="BF22" s="41">
        <f t="shared" si="25"/>
        <v>0</v>
      </c>
      <c r="BG22" s="41">
        <f t="shared" si="26"/>
        <v>0</v>
      </c>
      <c r="BH22" s="41">
        <f t="shared" si="27"/>
        <v>0</v>
      </c>
      <c r="BI22" s="41">
        <f t="shared" si="28"/>
        <v>0</v>
      </c>
      <c r="BJ22" s="41">
        <f t="shared" si="29"/>
        <v>0</v>
      </c>
      <c r="BK22" s="41">
        <f t="shared" si="30"/>
        <v>0</v>
      </c>
      <c r="BL22" s="41">
        <f t="shared" si="31"/>
        <v>0</v>
      </c>
      <c r="BM22" s="41">
        <f t="shared" si="32"/>
        <v>0</v>
      </c>
      <c r="BN22" s="41">
        <f t="shared" si="33"/>
        <v>0</v>
      </c>
    </row>
    <row r="23" spans="1:66" x14ac:dyDescent="0.25">
      <c r="D23" s="11" t="s">
        <v>92</v>
      </c>
      <c r="H23" s="50">
        <v>6</v>
      </c>
      <c r="I23" s="50">
        <v>8</v>
      </c>
      <c r="J23" s="50">
        <v>10</v>
      </c>
      <c r="K23" s="50">
        <v>12</v>
      </c>
      <c r="P23" s="51">
        <f t="shared" si="34"/>
        <v>36</v>
      </c>
      <c r="Q23" s="52">
        <v>43207</v>
      </c>
      <c r="R23" s="52">
        <v>43207</v>
      </c>
      <c r="AF23" s="56">
        <f t="shared" si="11"/>
        <v>0</v>
      </c>
      <c r="AG23" s="56">
        <f t="shared" si="12"/>
        <v>0</v>
      </c>
      <c r="AH23" s="56">
        <f t="shared" si="13"/>
        <v>0</v>
      </c>
      <c r="AI23" s="56">
        <f t="shared" si="14"/>
        <v>6</v>
      </c>
      <c r="AJ23" s="56">
        <f t="shared" si="15"/>
        <v>8</v>
      </c>
      <c r="AK23" s="56">
        <f t="shared" si="16"/>
        <v>10</v>
      </c>
      <c r="AL23" s="56">
        <f t="shared" si="17"/>
        <v>12</v>
      </c>
      <c r="AM23" s="56">
        <f t="shared" si="18"/>
        <v>0</v>
      </c>
      <c r="AN23" s="56">
        <f t="shared" si="19"/>
        <v>0</v>
      </c>
      <c r="AO23" s="56">
        <f t="shared" si="20"/>
        <v>0</v>
      </c>
      <c r="AP23" s="56">
        <f t="shared" si="21"/>
        <v>0</v>
      </c>
      <c r="AQ23" s="56">
        <f t="shared" si="22"/>
        <v>36</v>
      </c>
      <c r="BD23" s="41">
        <f t="shared" si="23"/>
        <v>0</v>
      </c>
      <c r="BE23" s="41">
        <f t="shared" si="24"/>
        <v>0</v>
      </c>
      <c r="BF23" s="41">
        <f t="shared" si="25"/>
        <v>0</v>
      </c>
      <c r="BG23" s="41">
        <f t="shared" si="26"/>
        <v>0</v>
      </c>
      <c r="BH23" s="41">
        <f t="shared" si="27"/>
        <v>0</v>
      </c>
      <c r="BI23" s="41">
        <f t="shared" si="28"/>
        <v>0</v>
      </c>
      <c r="BJ23" s="41">
        <f t="shared" si="29"/>
        <v>0</v>
      </c>
      <c r="BK23" s="41">
        <f t="shared" si="30"/>
        <v>0</v>
      </c>
      <c r="BL23" s="41">
        <f t="shared" si="31"/>
        <v>0</v>
      </c>
      <c r="BM23" s="41">
        <f t="shared" si="32"/>
        <v>0</v>
      </c>
      <c r="BN23" s="41">
        <f t="shared" si="33"/>
        <v>0</v>
      </c>
    </row>
    <row r="24" spans="1:66" x14ac:dyDescent="0.25">
      <c r="A24" s="11">
        <v>3</v>
      </c>
      <c r="B24" s="11" t="s">
        <v>171</v>
      </c>
      <c r="C24" s="11" t="s">
        <v>78</v>
      </c>
      <c r="D24" s="11" t="s">
        <v>133</v>
      </c>
      <c r="E24" s="50">
        <v>36</v>
      </c>
      <c r="P24" s="51">
        <f t="shared" si="34"/>
        <v>36</v>
      </c>
      <c r="Q24" s="52" t="s">
        <v>105</v>
      </c>
      <c r="R24" s="52" t="s">
        <v>105</v>
      </c>
      <c r="AF24" s="56">
        <f t="shared" si="11"/>
        <v>36</v>
      </c>
      <c r="AG24" s="56">
        <f t="shared" si="12"/>
        <v>0</v>
      </c>
      <c r="AH24" s="56">
        <f t="shared" si="13"/>
        <v>0</v>
      </c>
      <c r="AI24" s="56">
        <f t="shared" si="14"/>
        <v>0</v>
      </c>
      <c r="AJ24" s="56">
        <f t="shared" si="15"/>
        <v>0</v>
      </c>
      <c r="AK24" s="56">
        <f t="shared" si="16"/>
        <v>0</v>
      </c>
      <c r="AL24" s="56">
        <f t="shared" si="17"/>
        <v>0</v>
      </c>
      <c r="AM24" s="56">
        <f t="shared" si="18"/>
        <v>0</v>
      </c>
      <c r="AN24" s="56">
        <f t="shared" si="19"/>
        <v>0</v>
      </c>
      <c r="AO24" s="56">
        <f t="shared" si="20"/>
        <v>0</v>
      </c>
      <c r="AP24" s="56">
        <f t="shared" si="21"/>
        <v>0</v>
      </c>
      <c r="AQ24" s="56">
        <f t="shared" si="22"/>
        <v>36</v>
      </c>
      <c r="BD24" s="41">
        <f t="shared" si="23"/>
        <v>0</v>
      </c>
      <c r="BE24" s="41">
        <f t="shared" si="24"/>
        <v>0</v>
      </c>
      <c r="BF24" s="41">
        <f t="shared" si="25"/>
        <v>0</v>
      </c>
      <c r="BG24" s="41">
        <f t="shared" si="26"/>
        <v>0</v>
      </c>
      <c r="BH24" s="41">
        <f t="shared" si="27"/>
        <v>0</v>
      </c>
      <c r="BI24" s="41">
        <f t="shared" si="28"/>
        <v>0</v>
      </c>
      <c r="BJ24" s="41">
        <f t="shared" si="29"/>
        <v>0</v>
      </c>
      <c r="BK24" s="41">
        <f t="shared" si="30"/>
        <v>0</v>
      </c>
      <c r="BL24" s="41">
        <f t="shared" si="31"/>
        <v>0</v>
      </c>
      <c r="BM24" s="41">
        <f t="shared" si="32"/>
        <v>0</v>
      </c>
      <c r="BN24" s="41">
        <f t="shared" si="33"/>
        <v>0</v>
      </c>
    </row>
    <row r="25" spans="1:66" x14ac:dyDescent="0.25">
      <c r="D25" s="11" t="s">
        <v>134</v>
      </c>
      <c r="E25" s="50">
        <v>36</v>
      </c>
      <c r="P25" s="51">
        <f t="shared" si="34"/>
        <v>36</v>
      </c>
      <c r="Q25" s="52" t="s">
        <v>105</v>
      </c>
      <c r="R25" s="52" t="s">
        <v>105</v>
      </c>
      <c r="AF25" s="56">
        <f t="shared" si="11"/>
        <v>36</v>
      </c>
      <c r="AG25" s="56">
        <f t="shared" si="12"/>
        <v>0</v>
      </c>
      <c r="AH25" s="56">
        <f t="shared" si="13"/>
        <v>0</v>
      </c>
      <c r="AI25" s="56">
        <f t="shared" si="14"/>
        <v>0</v>
      </c>
      <c r="AJ25" s="56">
        <f t="shared" si="15"/>
        <v>0</v>
      </c>
      <c r="AK25" s="56">
        <f t="shared" si="16"/>
        <v>0</v>
      </c>
      <c r="AL25" s="56">
        <f t="shared" si="17"/>
        <v>0</v>
      </c>
      <c r="AM25" s="56">
        <f t="shared" si="18"/>
        <v>0</v>
      </c>
      <c r="AN25" s="56">
        <f t="shared" si="19"/>
        <v>0</v>
      </c>
      <c r="AO25" s="56">
        <f t="shared" si="20"/>
        <v>0</v>
      </c>
      <c r="AP25" s="56">
        <f t="shared" si="21"/>
        <v>0</v>
      </c>
      <c r="AQ25" s="56">
        <f t="shared" si="22"/>
        <v>36</v>
      </c>
      <c r="BD25" s="41">
        <f t="shared" si="23"/>
        <v>0</v>
      </c>
      <c r="BE25" s="41">
        <f t="shared" si="24"/>
        <v>0</v>
      </c>
      <c r="BF25" s="41">
        <f t="shared" si="25"/>
        <v>0</v>
      </c>
      <c r="BG25" s="41">
        <f t="shared" si="26"/>
        <v>0</v>
      </c>
      <c r="BH25" s="41">
        <f t="shared" si="27"/>
        <v>0</v>
      </c>
      <c r="BI25" s="41">
        <f t="shared" si="28"/>
        <v>0</v>
      </c>
      <c r="BJ25" s="41">
        <f t="shared" si="29"/>
        <v>0</v>
      </c>
      <c r="BK25" s="41">
        <f t="shared" si="30"/>
        <v>0</v>
      </c>
      <c r="BL25" s="41">
        <f t="shared" si="31"/>
        <v>0</v>
      </c>
      <c r="BM25" s="41">
        <f t="shared" si="32"/>
        <v>0</v>
      </c>
      <c r="BN25" s="41">
        <f t="shared" si="33"/>
        <v>0</v>
      </c>
    </row>
    <row r="26" spans="1:66" x14ac:dyDescent="0.25">
      <c r="D26" s="11" t="s">
        <v>135</v>
      </c>
      <c r="E26" s="50">
        <v>36</v>
      </c>
      <c r="P26" s="51">
        <f t="shared" si="34"/>
        <v>36</v>
      </c>
      <c r="Q26" s="52" t="s">
        <v>105</v>
      </c>
      <c r="R26" s="52" t="s">
        <v>105</v>
      </c>
      <c r="AF26" s="56">
        <f t="shared" si="11"/>
        <v>36</v>
      </c>
      <c r="AG26" s="56">
        <f t="shared" si="12"/>
        <v>0</v>
      </c>
      <c r="AH26" s="56">
        <f t="shared" si="13"/>
        <v>0</v>
      </c>
      <c r="AI26" s="56">
        <f t="shared" si="14"/>
        <v>0</v>
      </c>
      <c r="AJ26" s="56">
        <f t="shared" si="15"/>
        <v>0</v>
      </c>
      <c r="AK26" s="56">
        <f t="shared" si="16"/>
        <v>0</v>
      </c>
      <c r="AL26" s="56">
        <f t="shared" si="17"/>
        <v>0</v>
      </c>
      <c r="AM26" s="56">
        <f t="shared" si="18"/>
        <v>0</v>
      </c>
      <c r="AN26" s="56">
        <f t="shared" si="19"/>
        <v>0</v>
      </c>
      <c r="AO26" s="56">
        <f t="shared" si="20"/>
        <v>0</v>
      </c>
      <c r="AP26" s="56">
        <f t="shared" si="21"/>
        <v>0</v>
      </c>
      <c r="AQ26" s="56">
        <f t="shared" si="22"/>
        <v>36</v>
      </c>
      <c r="BD26" s="41">
        <f t="shared" si="23"/>
        <v>0</v>
      </c>
      <c r="BE26" s="41">
        <f t="shared" si="24"/>
        <v>0</v>
      </c>
      <c r="BF26" s="41">
        <f t="shared" si="25"/>
        <v>0</v>
      </c>
      <c r="BG26" s="41">
        <f t="shared" si="26"/>
        <v>0</v>
      </c>
      <c r="BH26" s="41">
        <f t="shared" si="27"/>
        <v>0</v>
      </c>
      <c r="BI26" s="41">
        <f t="shared" si="28"/>
        <v>0</v>
      </c>
      <c r="BJ26" s="41">
        <f t="shared" si="29"/>
        <v>0</v>
      </c>
      <c r="BK26" s="41">
        <f t="shared" si="30"/>
        <v>0</v>
      </c>
      <c r="BL26" s="41">
        <f t="shared" si="31"/>
        <v>0</v>
      </c>
      <c r="BM26" s="41">
        <f t="shared" si="32"/>
        <v>0</v>
      </c>
      <c r="BN26" s="41">
        <f t="shared" si="33"/>
        <v>0</v>
      </c>
    </row>
    <row r="27" spans="1:66" x14ac:dyDescent="0.25">
      <c r="D27" s="11" t="s">
        <v>136</v>
      </c>
      <c r="E27" s="50">
        <v>36</v>
      </c>
      <c r="P27" s="51">
        <f t="shared" si="34"/>
        <v>36</v>
      </c>
      <c r="Q27" s="52" t="s">
        <v>105</v>
      </c>
      <c r="R27" s="52" t="s">
        <v>105</v>
      </c>
      <c r="AF27" s="56">
        <f t="shared" si="11"/>
        <v>36</v>
      </c>
      <c r="AG27" s="56">
        <f t="shared" si="12"/>
        <v>0</v>
      </c>
      <c r="AH27" s="56">
        <f t="shared" si="13"/>
        <v>0</v>
      </c>
      <c r="AI27" s="56">
        <f t="shared" si="14"/>
        <v>0</v>
      </c>
      <c r="AJ27" s="56">
        <f t="shared" si="15"/>
        <v>0</v>
      </c>
      <c r="AK27" s="56">
        <f t="shared" si="16"/>
        <v>0</v>
      </c>
      <c r="AL27" s="56">
        <f t="shared" si="17"/>
        <v>0</v>
      </c>
      <c r="AM27" s="56">
        <f t="shared" si="18"/>
        <v>0</v>
      </c>
      <c r="AN27" s="56">
        <f t="shared" si="19"/>
        <v>0</v>
      </c>
      <c r="AO27" s="56">
        <f t="shared" si="20"/>
        <v>0</v>
      </c>
      <c r="AP27" s="56">
        <f t="shared" si="21"/>
        <v>0</v>
      </c>
      <c r="AQ27" s="56">
        <f t="shared" si="22"/>
        <v>36</v>
      </c>
      <c r="BD27" s="41">
        <f t="shared" si="23"/>
        <v>0</v>
      </c>
      <c r="BE27" s="41">
        <f t="shared" si="24"/>
        <v>0</v>
      </c>
      <c r="BF27" s="41">
        <f t="shared" si="25"/>
        <v>0</v>
      </c>
      <c r="BG27" s="41">
        <f t="shared" si="26"/>
        <v>0</v>
      </c>
      <c r="BH27" s="41">
        <f t="shared" si="27"/>
        <v>0</v>
      </c>
      <c r="BI27" s="41">
        <f t="shared" si="28"/>
        <v>0</v>
      </c>
      <c r="BJ27" s="41">
        <f t="shared" si="29"/>
        <v>0</v>
      </c>
      <c r="BK27" s="41">
        <f t="shared" si="30"/>
        <v>0</v>
      </c>
      <c r="BL27" s="41">
        <f t="shared" si="31"/>
        <v>0</v>
      </c>
      <c r="BM27" s="41">
        <f t="shared" si="32"/>
        <v>0</v>
      </c>
      <c r="BN27" s="41">
        <f t="shared" si="33"/>
        <v>0</v>
      </c>
    </row>
    <row r="28" spans="1:66" x14ac:dyDescent="0.25">
      <c r="D28" s="11" t="s">
        <v>137</v>
      </c>
      <c r="E28" s="50">
        <v>36</v>
      </c>
      <c r="P28" s="51">
        <f t="shared" si="34"/>
        <v>36</v>
      </c>
      <c r="Q28" s="52" t="s">
        <v>105</v>
      </c>
      <c r="R28" s="52" t="s">
        <v>105</v>
      </c>
      <c r="AF28" s="56">
        <f t="shared" si="11"/>
        <v>36</v>
      </c>
      <c r="AG28" s="56">
        <f t="shared" si="12"/>
        <v>0</v>
      </c>
      <c r="AH28" s="56">
        <f t="shared" si="13"/>
        <v>0</v>
      </c>
      <c r="AI28" s="56">
        <f t="shared" si="14"/>
        <v>0</v>
      </c>
      <c r="AJ28" s="56">
        <f t="shared" si="15"/>
        <v>0</v>
      </c>
      <c r="AK28" s="56">
        <f t="shared" si="16"/>
        <v>0</v>
      </c>
      <c r="AL28" s="56">
        <f t="shared" si="17"/>
        <v>0</v>
      </c>
      <c r="AM28" s="56">
        <f t="shared" si="18"/>
        <v>0</v>
      </c>
      <c r="AN28" s="56">
        <f t="shared" si="19"/>
        <v>0</v>
      </c>
      <c r="AO28" s="56">
        <f t="shared" si="20"/>
        <v>0</v>
      </c>
      <c r="AP28" s="56">
        <f t="shared" si="21"/>
        <v>0</v>
      </c>
      <c r="AQ28" s="56">
        <f t="shared" si="22"/>
        <v>36</v>
      </c>
      <c r="BD28" s="41">
        <f t="shared" si="23"/>
        <v>0</v>
      </c>
      <c r="BE28" s="41">
        <f t="shared" si="24"/>
        <v>0</v>
      </c>
      <c r="BF28" s="41">
        <f t="shared" si="25"/>
        <v>0</v>
      </c>
      <c r="BG28" s="41">
        <f t="shared" si="26"/>
        <v>0</v>
      </c>
      <c r="BH28" s="41">
        <f t="shared" si="27"/>
        <v>0</v>
      </c>
      <c r="BI28" s="41">
        <f t="shared" si="28"/>
        <v>0</v>
      </c>
      <c r="BJ28" s="41">
        <f t="shared" si="29"/>
        <v>0</v>
      </c>
      <c r="BK28" s="41">
        <f t="shared" si="30"/>
        <v>0</v>
      </c>
      <c r="BL28" s="41">
        <f t="shared" si="31"/>
        <v>0</v>
      </c>
      <c r="BM28" s="41">
        <f t="shared" si="32"/>
        <v>0</v>
      </c>
      <c r="BN28" s="41">
        <f t="shared" si="33"/>
        <v>0</v>
      </c>
    </row>
    <row r="29" spans="1:66" x14ac:dyDescent="0.25">
      <c r="D29" s="11" t="s">
        <v>138</v>
      </c>
      <c r="E29" s="50">
        <v>36</v>
      </c>
      <c r="P29" s="51">
        <f t="shared" si="34"/>
        <v>36</v>
      </c>
      <c r="Q29" s="52" t="s">
        <v>105</v>
      </c>
      <c r="R29" s="52" t="s">
        <v>105</v>
      </c>
      <c r="AF29" s="56">
        <f t="shared" si="11"/>
        <v>36</v>
      </c>
      <c r="AG29" s="56">
        <f t="shared" si="12"/>
        <v>0</v>
      </c>
      <c r="AH29" s="56">
        <f t="shared" si="13"/>
        <v>0</v>
      </c>
      <c r="AI29" s="56">
        <f t="shared" si="14"/>
        <v>0</v>
      </c>
      <c r="AJ29" s="56">
        <f t="shared" si="15"/>
        <v>0</v>
      </c>
      <c r="AK29" s="56">
        <f t="shared" si="16"/>
        <v>0</v>
      </c>
      <c r="AL29" s="56">
        <f t="shared" si="17"/>
        <v>0</v>
      </c>
      <c r="AM29" s="56">
        <f t="shared" si="18"/>
        <v>0</v>
      </c>
      <c r="AN29" s="56">
        <f t="shared" si="19"/>
        <v>0</v>
      </c>
      <c r="AO29" s="56">
        <f t="shared" si="20"/>
        <v>0</v>
      </c>
      <c r="AP29" s="56">
        <f t="shared" si="21"/>
        <v>0</v>
      </c>
      <c r="AQ29" s="56">
        <f t="shared" si="22"/>
        <v>36</v>
      </c>
      <c r="BD29" s="41">
        <f t="shared" si="23"/>
        <v>0</v>
      </c>
      <c r="BE29" s="41">
        <f t="shared" si="24"/>
        <v>0</v>
      </c>
      <c r="BF29" s="41">
        <f t="shared" si="25"/>
        <v>0</v>
      </c>
      <c r="BG29" s="41">
        <f t="shared" si="26"/>
        <v>0</v>
      </c>
      <c r="BH29" s="41">
        <f t="shared" si="27"/>
        <v>0</v>
      </c>
      <c r="BI29" s="41">
        <f t="shared" si="28"/>
        <v>0</v>
      </c>
      <c r="BJ29" s="41">
        <f t="shared" si="29"/>
        <v>0</v>
      </c>
      <c r="BK29" s="41">
        <f t="shared" si="30"/>
        <v>0</v>
      </c>
      <c r="BL29" s="41">
        <f t="shared" si="31"/>
        <v>0</v>
      </c>
      <c r="BM29" s="41">
        <f t="shared" si="32"/>
        <v>0</v>
      </c>
      <c r="BN29" s="41">
        <f t="shared" si="33"/>
        <v>0</v>
      </c>
    </row>
    <row r="30" spans="1:66" x14ac:dyDescent="0.25">
      <c r="D30" s="11" t="s">
        <v>139</v>
      </c>
      <c r="E30" s="50">
        <v>36</v>
      </c>
      <c r="P30" s="51">
        <f t="shared" si="34"/>
        <v>36</v>
      </c>
      <c r="Q30" s="52" t="s">
        <v>105</v>
      </c>
      <c r="R30" s="52" t="s">
        <v>105</v>
      </c>
      <c r="AF30" s="56">
        <f t="shared" si="11"/>
        <v>36</v>
      </c>
      <c r="AG30" s="56">
        <f t="shared" si="12"/>
        <v>0</v>
      </c>
      <c r="AH30" s="56">
        <f t="shared" si="13"/>
        <v>0</v>
      </c>
      <c r="AI30" s="56">
        <f t="shared" si="14"/>
        <v>0</v>
      </c>
      <c r="AJ30" s="56">
        <f t="shared" si="15"/>
        <v>0</v>
      </c>
      <c r="AK30" s="56">
        <f t="shared" si="16"/>
        <v>0</v>
      </c>
      <c r="AL30" s="56">
        <f t="shared" si="17"/>
        <v>0</v>
      </c>
      <c r="AM30" s="56">
        <f t="shared" si="18"/>
        <v>0</v>
      </c>
      <c r="AN30" s="56">
        <f t="shared" si="19"/>
        <v>0</v>
      </c>
      <c r="AO30" s="56">
        <f t="shared" si="20"/>
        <v>0</v>
      </c>
      <c r="AP30" s="56">
        <f t="shared" si="21"/>
        <v>0</v>
      </c>
      <c r="AQ30" s="56">
        <f t="shared" si="22"/>
        <v>36</v>
      </c>
      <c r="BD30" s="41">
        <f t="shared" si="23"/>
        <v>0</v>
      </c>
      <c r="BE30" s="41">
        <f t="shared" si="24"/>
        <v>0</v>
      </c>
      <c r="BF30" s="41">
        <f t="shared" si="25"/>
        <v>0</v>
      </c>
      <c r="BG30" s="41">
        <f t="shared" si="26"/>
        <v>0</v>
      </c>
      <c r="BH30" s="41">
        <f t="shared" si="27"/>
        <v>0</v>
      </c>
      <c r="BI30" s="41">
        <f t="shared" si="28"/>
        <v>0</v>
      </c>
      <c r="BJ30" s="41">
        <f t="shared" si="29"/>
        <v>0</v>
      </c>
      <c r="BK30" s="41">
        <f t="shared" si="30"/>
        <v>0</v>
      </c>
      <c r="BL30" s="41">
        <f t="shared" si="31"/>
        <v>0</v>
      </c>
      <c r="BM30" s="41">
        <f t="shared" si="32"/>
        <v>0</v>
      </c>
      <c r="BN30" s="41">
        <f t="shared" si="33"/>
        <v>0</v>
      </c>
    </row>
    <row r="31" spans="1:66" x14ac:dyDescent="0.25">
      <c r="D31" s="11" t="s">
        <v>140</v>
      </c>
      <c r="E31" s="50">
        <v>36</v>
      </c>
      <c r="P31" s="51">
        <f t="shared" si="34"/>
        <v>36</v>
      </c>
      <c r="Q31" s="52" t="s">
        <v>105</v>
      </c>
      <c r="R31" s="52" t="s">
        <v>105</v>
      </c>
      <c r="AF31" s="56">
        <f t="shared" si="11"/>
        <v>36</v>
      </c>
      <c r="AG31" s="56">
        <f t="shared" si="12"/>
        <v>0</v>
      </c>
      <c r="AH31" s="56">
        <f t="shared" si="13"/>
        <v>0</v>
      </c>
      <c r="AI31" s="56">
        <f t="shared" si="14"/>
        <v>0</v>
      </c>
      <c r="AJ31" s="56">
        <f t="shared" si="15"/>
        <v>0</v>
      </c>
      <c r="AK31" s="56">
        <f t="shared" si="16"/>
        <v>0</v>
      </c>
      <c r="AL31" s="56">
        <f t="shared" si="17"/>
        <v>0</v>
      </c>
      <c r="AM31" s="56">
        <f t="shared" si="18"/>
        <v>0</v>
      </c>
      <c r="AN31" s="56">
        <f t="shared" si="19"/>
        <v>0</v>
      </c>
      <c r="AO31" s="56">
        <f t="shared" si="20"/>
        <v>0</v>
      </c>
      <c r="AP31" s="56">
        <f t="shared" si="21"/>
        <v>0</v>
      </c>
      <c r="AQ31" s="56">
        <f t="shared" si="22"/>
        <v>36</v>
      </c>
      <c r="BD31" s="41">
        <f t="shared" si="23"/>
        <v>0</v>
      </c>
      <c r="BE31" s="41">
        <f t="shared" si="24"/>
        <v>0</v>
      </c>
      <c r="BF31" s="41">
        <f t="shared" si="25"/>
        <v>0</v>
      </c>
      <c r="BG31" s="41">
        <f t="shared" si="26"/>
        <v>0</v>
      </c>
      <c r="BH31" s="41">
        <f t="shared" si="27"/>
        <v>0</v>
      </c>
      <c r="BI31" s="41">
        <f t="shared" si="28"/>
        <v>0</v>
      </c>
      <c r="BJ31" s="41">
        <f t="shared" si="29"/>
        <v>0</v>
      </c>
      <c r="BK31" s="41">
        <f t="shared" si="30"/>
        <v>0</v>
      </c>
      <c r="BL31" s="41">
        <f t="shared" si="31"/>
        <v>0</v>
      </c>
      <c r="BM31" s="41">
        <f t="shared" si="32"/>
        <v>0</v>
      </c>
      <c r="BN31" s="41">
        <f t="shared" si="33"/>
        <v>0</v>
      </c>
    </row>
    <row r="32" spans="1:66" x14ac:dyDescent="0.25">
      <c r="D32" s="11" t="s">
        <v>141</v>
      </c>
      <c r="E32" s="50">
        <v>36</v>
      </c>
      <c r="P32" s="51">
        <f t="shared" si="34"/>
        <v>36</v>
      </c>
      <c r="Q32" s="52" t="s">
        <v>105</v>
      </c>
      <c r="R32" s="52" t="s">
        <v>105</v>
      </c>
      <c r="AF32" s="56">
        <f t="shared" si="11"/>
        <v>36</v>
      </c>
      <c r="AG32" s="56">
        <f t="shared" si="12"/>
        <v>0</v>
      </c>
      <c r="AH32" s="56">
        <f t="shared" si="13"/>
        <v>0</v>
      </c>
      <c r="AI32" s="56">
        <f t="shared" si="14"/>
        <v>0</v>
      </c>
      <c r="AJ32" s="56">
        <f t="shared" si="15"/>
        <v>0</v>
      </c>
      <c r="AK32" s="56">
        <f t="shared" si="16"/>
        <v>0</v>
      </c>
      <c r="AL32" s="56">
        <f t="shared" si="17"/>
        <v>0</v>
      </c>
      <c r="AM32" s="56">
        <f t="shared" si="18"/>
        <v>0</v>
      </c>
      <c r="AN32" s="56">
        <f t="shared" si="19"/>
        <v>0</v>
      </c>
      <c r="AO32" s="56">
        <f t="shared" si="20"/>
        <v>0</v>
      </c>
      <c r="AP32" s="56">
        <f t="shared" si="21"/>
        <v>0</v>
      </c>
      <c r="AQ32" s="56">
        <f t="shared" si="22"/>
        <v>36</v>
      </c>
      <c r="BD32" s="41">
        <f t="shared" si="23"/>
        <v>0</v>
      </c>
      <c r="BE32" s="41">
        <f t="shared" si="24"/>
        <v>0</v>
      </c>
      <c r="BF32" s="41">
        <f t="shared" si="25"/>
        <v>0</v>
      </c>
      <c r="BG32" s="41">
        <f t="shared" si="26"/>
        <v>0</v>
      </c>
      <c r="BH32" s="41">
        <f t="shared" si="27"/>
        <v>0</v>
      </c>
      <c r="BI32" s="41">
        <f t="shared" si="28"/>
        <v>0</v>
      </c>
      <c r="BJ32" s="41">
        <f t="shared" si="29"/>
        <v>0</v>
      </c>
      <c r="BK32" s="41">
        <f t="shared" si="30"/>
        <v>0</v>
      </c>
      <c r="BL32" s="41">
        <f t="shared" si="31"/>
        <v>0</v>
      </c>
      <c r="BM32" s="41">
        <f t="shared" si="32"/>
        <v>0</v>
      </c>
      <c r="BN32" s="41">
        <f t="shared" si="33"/>
        <v>0</v>
      </c>
    </row>
    <row r="33" spans="1:66" x14ac:dyDescent="0.25">
      <c r="D33" s="11" t="s">
        <v>142</v>
      </c>
      <c r="E33" s="50">
        <v>36</v>
      </c>
      <c r="P33" s="51">
        <f t="shared" si="34"/>
        <v>36</v>
      </c>
      <c r="Q33" s="52" t="s">
        <v>105</v>
      </c>
      <c r="R33" s="52" t="s">
        <v>105</v>
      </c>
      <c r="AF33" s="56">
        <f t="shared" si="11"/>
        <v>36</v>
      </c>
      <c r="AG33" s="56">
        <f t="shared" si="12"/>
        <v>0</v>
      </c>
      <c r="AH33" s="56">
        <f t="shared" si="13"/>
        <v>0</v>
      </c>
      <c r="AI33" s="56">
        <f t="shared" si="14"/>
        <v>0</v>
      </c>
      <c r="AJ33" s="56">
        <f t="shared" si="15"/>
        <v>0</v>
      </c>
      <c r="AK33" s="56">
        <f t="shared" si="16"/>
        <v>0</v>
      </c>
      <c r="AL33" s="56">
        <f t="shared" si="17"/>
        <v>0</v>
      </c>
      <c r="AM33" s="56">
        <f t="shared" si="18"/>
        <v>0</v>
      </c>
      <c r="AN33" s="56">
        <f t="shared" si="19"/>
        <v>0</v>
      </c>
      <c r="AO33" s="56">
        <f t="shared" si="20"/>
        <v>0</v>
      </c>
      <c r="AP33" s="56">
        <f t="shared" si="21"/>
        <v>0</v>
      </c>
      <c r="AQ33" s="56">
        <f t="shared" si="22"/>
        <v>36</v>
      </c>
      <c r="BD33" s="41">
        <f t="shared" si="23"/>
        <v>0</v>
      </c>
      <c r="BE33" s="41">
        <f t="shared" si="24"/>
        <v>0</v>
      </c>
      <c r="BF33" s="41">
        <f t="shared" si="25"/>
        <v>0</v>
      </c>
      <c r="BG33" s="41">
        <f t="shared" si="26"/>
        <v>0</v>
      </c>
      <c r="BH33" s="41">
        <f t="shared" si="27"/>
        <v>0</v>
      </c>
      <c r="BI33" s="41">
        <f t="shared" si="28"/>
        <v>0</v>
      </c>
      <c r="BJ33" s="41">
        <f t="shared" si="29"/>
        <v>0</v>
      </c>
      <c r="BK33" s="41">
        <f t="shared" si="30"/>
        <v>0</v>
      </c>
      <c r="BL33" s="41">
        <f t="shared" si="31"/>
        <v>0</v>
      </c>
      <c r="BM33" s="41">
        <f t="shared" si="32"/>
        <v>0</v>
      </c>
      <c r="BN33" s="41">
        <f t="shared" si="33"/>
        <v>0</v>
      </c>
    </row>
    <row r="34" spans="1:66" x14ac:dyDescent="0.25">
      <c r="D34" s="11" t="s">
        <v>143</v>
      </c>
      <c r="E34" s="50">
        <v>36</v>
      </c>
      <c r="P34" s="51">
        <f t="shared" si="34"/>
        <v>36</v>
      </c>
      <c r="Q34" s="52" t="s">
        <v>105</v>
      </c>
      <c r="R34" s="52" t="s">
        <v>105</v>
      </c>
      <c r="AF34" s="56">
        <f t="shared" si="11"/>
        <v>36</v>
      </c>
      <c r="AG34" s="56">
        <f t="shared" si="12"/>
        <v>0</v>
      </c>
      <c r="AH34" s="56">
        <f t="shared" si="13"/>
        <v>0</v>
      </c>
      <c r="AI34" s="56">
        <f t="shared" si="14"/>
        <v>0</v>
      </c>
      <c r="AJ34" s="56">
        <f t="shared" si="15"/>
        <v>0</v>
      </c>
      <c r="AK34" s="56">
        <f t="shared" si="16"/>
        <v>0</v>
      </c>
      <c r="AL34" s="56">
        <f t="shared" si="17"/>
        <v>0</v>
      </c>
      <c r="AM34" s="56">
        <f t="shared" si="18"/>
        <v>0</v>
      </c>
      <c r="AN34" s="56">
        <f t="shared" si="19"/>
        <v>0</v>
      </c>
      <c r="AO34" s="56">
        <f t="shared" si="20"/>
        <v>0</v>
      </c>
      <c r="AP34" s="56">
        <f t="shared" si="21"/>
        <v>0</v>
      </c>
      <c r="AQ34" s="56">
        <f t="shared" si="22"/>
        <v>36</v>
      </c>
      <c r="BD34" s="41">
        <f t="shared" si="23"/>
        <v>0</v>
      </c>
      <c r="BE34" s="41">
        <f t="shared" si="24"/>
        <v>0</v>
      </c>
      <c r="BF34" s="41">
        <f t="shared" si="25"/>
        <v>0</v>
      </c>
      <c r="BG34" s="41">
        <f t="shared" si="26"/>
        <v>0</v>
      </c>
      <c r="BH34" s="41">
        <f t="shared" si="27"/>
        <v>0</v>
      </c>
      <c r="BI34" s="41">
        <f t="shared" si="28"/>
        <v>0</v>
      </c>
      <c r="BJ34" s="41">
        <f t="shared" si="29"/>
        <v>0</v>
      </c>
      <c r="BK34" s="41">
        <f t="shared" si="30"/>
        <v>0</v>
      </c>
      <c r="BL34" s="41">
        <f t="shared" si="31"/>
        <v>0</v>
      </c>
      <c r="BM34" s="41">
        <f t="shared" si="32"/>
        <v>0</v>
      </c>
      <c r="BN34" s="41">
        <f t="shared" si="33"/>
        <v>0</v>
      </c>
    </row>
    <row r="35" spans="1:66" x14ac:dyDescent="0.25">
      <c r="D35" s="11" t="s">
        <v>144</v>
      </c>
      <c r="E35" s="50">
        <v>36</v>
      </c>
      <c r="P35" s="51">
        <f t="shared" si="34"/>
        <v>36</v>
      </c>
      <c r="Q35" s="52" t="s">
        <v>105</v>
      </c>
      <c r="R35" s="52" t="s">
        <v>105</v>
      </c>
      <c r="AF35" s="56">
        <f t="shared" si="11"/>
        <v>36</v>
      </c>
      <c r="AG35" s="56">
        <f t="shared" si="12"/>
        <v>0</v>
      </c>
      <c r="AH35" s="56">
        <f t="shared" si="13"/>
        <v>0</v>
      </c>
      <c r="AI35" s="56">
        <f t="shared" si="14"/>
        <v>0</v>
      </c>
      <c r="AJ35" s="56">
        <f t="shared" si="15"/>
        <v>0</v>
      </c>
      <c r="AK35" s="56">
        <f t="shared" si="16"/>
        <v>0</v>
      </c>
      <c r="AL35" s="56">
        <f t="shared" si="17"/>
        <v>0</v>
      </c>
      <c r="AM35" s="56">
        <f t="shared" si="18"/>
        <v>0</v>
      </c>
      <c r="AN35" s="56">
        <f t="shared" si="19"/>
        <v>0</v>
      </c>
      <c r="AO35" s="56">
        <f t="shared" si="20"/>
        <v>0</v>
      </c>
      <c r="AP35" s="56">
        <f t="shared" si="21"/>
        <v>0</v>
      </c>
      <c r="AQ35" s="56">
        <f t="shared" si="22"/>
        <v>36</v>
      </c>
      <c r="BD35" s="41">
        <f t="shared" si="23"/>
        <v>0</v>
      </c>
      <c r="BE35" s="41">
        <f t="shared" si="24"/>
        <v>0</v>
      </c>
      <c r="BF35" s="41">
        <f t="shared" si="25"/>
        <v>0</v>
      </c>
      <c r="BG35" s="41">
        <f t="shared" si="26"/>
        <v>0</v>
      </c>
      <c r="BH35" s="41">
        <f t="shared" si="27"/>
        <v>0</v>
      </c>
      <c r="BI35" s="41">
        <f t="shared" si="28"/>
        <v>0</v>
      </c>
      <c r="BJ35" s="41">
        <f t="shared" si="29"/>
        <v>0</v>
      </c>
      <c r="BK35" s="41">
        <f t="shared" si="30"/>
        <v>0</v>
      </c>
      <c r="BL35" s="41">
        <f t="shared" si="31"/>
        <v>0</v>
      </c>
      <c r="BM35" s="41">
        <f t="shared" si="32"/>
        <v>0</v>
      </c>
      <c r="BN35" s="41">
        <f t="shared" si="33"/>
        <v>0</v>
      </c>
    </row>
    <row r="36" spans="1:66" x14ac:dyDescent="0.25">
      <c r="D36" s="11" t="s">
        <v>145</v>
      </c>
      <c r="E36" s="50">
        <v>36</v>
      </c>
      <c r="P36" s="51">
        <f t="shared" si="34"/>
        <v>36</v>
      </c>
      <c r="Q36" s="52" t="s">
        <v>105</v>
      </c>
      <c r="R36" s="52" t="s">
        <v>105</v>
      </c>
      <c r="AF36" s="56">
        <f t="shared" si="11"/>
        <v>36</v>
      </c>
      <c r="AG36" s="56">
        <f t="shared" si="12"/>
        <v>0</v>
      </c>
      <c r="AH36" s="56">
        <f t="shared" si="13"/>
        <v>0</v>
      </c>
      <c r="AI36" s="56">
        <f t="shared" si="14"/>
        <v>0</v>
      </c>
      <c r="AJ36" s="56">
        <f t="shared" si="15"/>
        <v>0</v>
      </c>
      <c r="AK36" s="56">
        <f t="shared" si="16"/>
        <v>0</v>
      </c>
      <c r="AL36" s="56">
        <f t="shared" si="17"/>
        <v>0</v>
      </c>
      <c r="AM36" s="56">
        <f t="shared" si="18"/>
        <v>0</v>
      </c>
      <c r="AN36" s="56">
        <f t="shared" si="19"/>
        <v>0</v>
      </c>
      <c r="AO36" s="56">
        <f t="shared" si="20"/>
        <v>0</v>
      </c>
      <c r="AP36" s="56">
        <f t="shared" si="21"/>
        <v>0</v>
      </c>
      <c r="AQ36" s="56">
        <f t="shared" si="22"/>
        <v>36</v>
      </c>
      <c r="BD36" s="41">
        <f t="shared" si="23"/>
        <v>0</v>
      </c>
      <c r="BE36" s="41">
        <f t="shared" si="24"/>
        <v>0</v>
      </c>
      <c r="BF36" s="41">
        <f t="shared" si="25"/>
        <v>0</v>
      </c>
      <c r="BG36" s="41">
        <f t="shared" si="26"/>
        <v>0</v>
      </c>
      <c r="BH36" s="41">
        <f t="shared" si="27"/>
        <v>0</v>
      </c>
      <c r="BI36" s="41">
        <f t="shared" si="28"/>
        <v>0</v>
      </c>
      <c r="BJ36" s="41">
        <f t="shared" si="29"/>
        <v>0</v>
      </c>
      <c r="BK36" s="41">
        <f t="shared" si="30"/>
        <v>0</v>
      </c>
      <c r="BL36" s="41">
        <f t="shared" si="31"/>
        <v>0</v>
      </c>
      <c r="BM36" s="41">
        <f t="shared" si="32"/>
        <v>0</v>
      </c>
      <c r="BN36" s="41">
        <f t="shared" si="33"/>
        <v>0</v>
      </c>
    </row>
    <row r="37" spans="1:66" x14ac:dyDescent="0.25">
      <c r="D37" s="11" t="s">
        <v>146</v>
      </c>
      <c r="E37" s="50">
        <v>36</v>
      </c>
      <c r="P37" s="51">
        <f t="shared" si="34"/>
        <v>36</v>
      </c>
      <c r="Q37" s="52" t="s">
        <v>105</v>
      </c>
      <c r="R37" s="52" t="s">
        <v>105</v>
      </c>
      <c r="AF37" s="56">
        <f t="shared" si="11"/>
        <v>36</v>
      </c>
      <c r="AG37" s="56">
        <f t="shared" si="12"/>
        <v>0</v>
      </c>
      <c r="AH37" s="56">
        <f t="shared" si="13"/>
        <v>0</v>
      </c>
      <c r="AI37" s="56">
        <f t="shared" si="14"/>
        <v>0</v>
      </c>
      <c r="AJ37" s="56">
        <f t="shared" si="15"/>
        <v>0</v>
      </c>
      <c r="AK37" s="56">
        <f t="shared" si="16"/>
        <v>0</v>
      </c>
      <c r="AL37" s="56">
        <f t="shared" si="17"/>
        <v>0</v>
      </c>
      <c r="AM37" s="56">
        <f t="shared" si="18"/>
        <v>0</v>
      </c>
      <c r="AN37" s="56">
        <f t="shared" si="19"/>
        <v>0</v>
      </c>
      <c r="AO37" s="56">
        <f t="shared" si="20"/>
        <v>0</v>
      </c>
      <c r="AP37" s="56">
        <f t="shared" si="21"/>
        <v>0</v>
      </c>
      <c r="AQ37" s="56">
        <f t="shared" si="22"/>
        <v>36</v>
      </c>
      <c r="BD37" s="41">
        <f t="shared" si="23"/>
        <v>0</v>
      </c>
      <c r="BE37" s="41">
        <f t="shared" si="24"/>
        <v>0</v>
      </c>
      <c r="BF37" s="41">
        <f t="shared" si="25"/>
        <v>0</v>
      </c>
      <c r="BG37" s="41">
        <f t="shared" si="26"/>
        <v>0</v>
      </c>
      <c r="BH37" s="41">
        <f t="shared" si="27"/>
        <v>0</v>
      </c>
      <c r="BI37" s="41">
        <f t="shared" si="28"/>
        <v>0</v>
      </c>
      <c r="BJ37" s="41">
        <f t="shared" si="29"/>
        <v>0</v>
      </c>
      <c r="BK37" s="41">
        <f t="shared" si="30"/>
        <v>0</v>
      </c>
      <c r="BL37" s="41">
        <f t="shared" si="31"/>
        <v>0</v>
      </c>
      <c r="BM37" s="41">
        <f t="shared" si="32"/>
        <v>0</v>
      </c>
      <c r="BN37" s="41">
        <f t="shared" si="33"/>
        <v>0</v>
      </c>
    </row>
    <row r="38" spans="1:66" x14ac:dyDescent="0.25">
      <c r="D38" s="11" t="s">
        <v>147</v>
      </c>
      <c r="E38" s="50">
        <v>36</v>
      </c>
      <c r="P38" s="51">
        <f t="shared" si="34"/>
        <v>36</v>
      </c>
      <c r="Q38" s="52" t="s">
        <v>105</v>
      </c>
      <c r="R38" s="52" t="s">
        <v>105</v>
      </c>
      <c r="AF38" s="56">
        <f t="shared" si="11"/>
        <v>36</v>
      </c>
      <c r="AG38" s="56">
        <f t="shared" si="12"/>
        <v>0</v>
      </c>
      <c r="AH38" s="56">
        <f t="shared" si="13"/>
        <v>0</v>
      </c>
      <c r="AI38" s="56">
        <f t="shared" si="14"/>
        <v>0</v>
      </c>
      <c r="AJ38" s="56">
        <f t="shared" si="15"/>
        <v>0</v>
      </c>
      <c r="AK38" s="56">
        <f t="shared" si="16"/>
        <v>0</v>
      </c>
      <c r="AL38" s="56">
        <f t="shared" si="17"/>
        <v>0</v>
      </c>
      <c r="AM38" s="56">
        <f t="shared" si="18"/>
        <v>0</v>
      </c>
      <c r="AN38" s="56">
        <f t="shared" si="19"/>
        <v>0</v>
      </c>
      <c r="AO38" s="56">
        <f t="shared" si="20"/>
        <v>0</v>
      </c>
      <c r="AP38" s="56">
        <f t="shared" si="21"/>
        <v>0</v>
      </c>
      <c r="AQ38" s="56">
        <f t="shared" si="22"/>
        <v>36</v>
      </c>
      <c r="BD38" s="41">
        <f t="shared" si="23"/>
        <v>0</v>
      </c>
      <c r="BE38" s="41">
        <f t="shared" si="24"/>
        <v>0</v>
      </c>
      <c r="BF38" s="41">
        <f t="shared" si="25"/>
        <v>0</v>
      </c>
      <c r="BG38" s="41">
        <f t="shared" si="26"/>
        <v>0</v>
      </c>
      <c r="BH38" s="41">
        <f t="shared" si="27"/>
        <v>0</v>
      </c>
      <c r="BI38" s="41">
        <f t="shared" si="28"/>
        <v>0</v>
      </c>
      <c r="BJ38" s="41">
        <f t="shared" si="29"/>
        <v>0</v>
      </c>
      <c r="BK38" s="41">
        <f t="shared" si="30"/>
        <v>0</v>
      </c>
      <c r="BL38" s="41">
        <f t="shared" si="31"/>
        <v>0</v>
      </c>
      <c r="BM38" s="41">
        <f t="shared" si="32"/>
        <v>0</v>
      </c>
      <c r="BN38" s="41">
        <f t="shared" si="33"/>
        <v>0</v>
      </c>
    </row>
    <row r="39" spans="1:66" x14ac:dyDescent="0.25">
      <c r="D39" s="11" t="s">
        <v>148</v>
      </c>
      <c r="E39" s="50">
        <v>36</v>
      </c>
      <c r="P39" s="51">
        <f t="shared" si="34"/>
        <v>36</v>
      </c>
      <c r="Q39" s="52" t="s">
        <v>105</v>
      </c>
      <c r="R39" s="52" t="s">
        <v>105</v>
      </c>
      <c r="AF39" s="56">
        <f t="shared" si="11"/>
        <v>36</v>
      </c>
      <c r="AG39" s="56">
        <f t="shared" si="12"/>
        <v>0</v>
      </c>
      <c r="AH39" s="56">
        <f t="shared" si="13"/>
        <v>0</v>
      </c>
      <c r="AI39" s="56">
        <f t="shared" si="14"/>
        <v>0</v>
      </c>
      <c r="AJ39" s="56">
        <f t="shared" si="15"/>
        <v>0</v>
      </c>
      <c r="AK39" s="56">
        <f t="shared" si="16"/>
        <v>0</v>
      </c>
      <c r="AL39" s="56">
        <f t="shared" si="17"/>
        <v>0</v>
      </c>
      <c r="AM39" s="56">
        <f t="shared" si="18"/>
        <v>0</v>
      </c>
      <c r="AN39" s="56">
        <f t="shared" si="19"/>
        <v>0</v>
      </c>
      <c r="AO39" s="56">
        <f t="shared" si="20"/>
        <v>0</v>
      </c>
      <c r="AP39" s="56">
        <f t="shared" si="21"/>
        <v>0</v>
      </c>
      <c r="AQ39" s="56">
        <f t="shared" si="22"/>
        <v>36</v>
      </c>
      <c r="BD39" s="41">
        <f t="shared" si="23"/>
        <v>0</v>
      </c>
      <c r="BE39" s="41">
        <f t="shared" si="24"/>
        <v>0</v>
      </c>
      <c r="BF39" s="41">
        <f t="shared" si="25"/>
        <v>0</v>
      </c>
      <c r="BG39" s="41">
        <f t="shared" si="26"/>
        <v>0</v>
      </c>
      <c r="BH39" s="41">
        <f t="shared" si="27"/>
        <v>0</v>
      </c>
      <c r="BI39" s="41">
        <f t="shared" si="28"/>
        <v>0</v>
      </c>
      <c r="BJ39" s="41">
        <f t="shared" si="29"/>
        <v>0</v>
      </c>
      <c r="BK39" s="41">
        <f t="shared" si="30"/>
        <v>0</v>
      </c>
      <c r="BL39" s="41">
        <f t="shared" si="31"/>
        <v>0</v>
      </c>
      <c r="BM39" s="41">
        <f t="shared" si="32"/>
        <v>0</v>
      </c>
      <c r="BN39" s="41">
        <f t="shared" si="33"/>
        <v>0</v>
      </c>
    </row>
    <row r="40" spans="1:66" x14ac:dyDescent="0.25">
      <c r="A40" s="11">
        <v>4</v>
      </c>
      <c r="B40" s="11" t="s">
        <v>170</v>
      </c>
      <c r="C40" s="11" t="s">
        <v>78</v>
      </c>
      <c r="D40" s="11" t="s">
        <v>151</v>
      </c>
      <c r="E40" s="50">
        <v>36</v>
      </c>
      <c r="P40" s="51">
        <f t="shared" si="34"/>
        <v>36</v>
      </c>
      <c r="Q40" s="52" t="s">
        <v>108</v>
      </c>
      <c r="R40" s="52" t="s">
        <v>108</v>
      </c>
      <c r="AF40" s="56">
        <f t="shared" si="11"/>
        <v>36</v>
      </c>
      <c r="AG40" s="56">
        <f t="shared" si="12"/>
        <v>0</v>
      </c>
      <c r="AH40" s="56">
        <f t="shared" si="13"/>
        <v>0</v>
      </c>
      <c r="AI40" s="56">
        <f t="shared" si="14"/>
        <v>0</v>
      </c>
      <c r="AJ40" s="56">
        <f t="shared" si="15"/>
        <v>0</v>
      </c>
      <c r="AK40" s="56">
        <f t="shared" si="16"/>
        <v>0</v>
      </c>
      <c r="AL40" s="56">
        <f t="shared" si="17"/>
        <v>0</v>
      </c>
      <c r="AM40" s="56">
        <f t="shared" si="18"/>
        <v>0</v>
      </c>
      <c r="AN40" s="56">
        <f t="shared" si="19"/>
        <v>0</v>
      </c>
      <c r="AO40" s="56">
        <f t="shared" si="20"/>
        <v>0</v>
      </c>
      <c r="AP40" s="56">
        <f t="shared" si="21"/>
        <v>0</v>
      </c>
      <c r="AQ40" s="56">
        <f t="shared" si="22"/>
        <v>36</v>
      </c>
      <c r="BD40" s="41">
        <f t="shared" si="23"/>
        <v>0</v>
      </c>
      <c r="BE40" s="41">
        <f t="shared" si="24"/>
        <v>0</v>
      </c>
      <c r="BF40" s="41">
        <f t="shared" si="25"/>
        <v>0</v>
      </c>
      <c r="BG40" s="41">
        <f t="shared" si="26"/>
        <v>0</v>
      </c>
      <c r="BH40" s="41">
        <f t="shared" si="27"/>
        <v>0</v>
      </c>
      <c r="BI40" s="41">
        <f t="shared" si="28"/>
        <v>0</v>
      </c>
      <c r="BJ40" s="41">
        <f t="shared" si="29"/>
        <v>0</v>
      </c>
      <c r="BK40" s="41">
        <f t="shared" si="30"/>
        <v>0</v>
      </c>
      <c r="BL40" s="41">
        <f t="shared" si="31"/>
        <v>0</v>
      </c>
      <c r="BM40" s="41">
        <f t="shared" si="32"/>
        <v>0</v>
      </c>
      <c r="BN40" s="41">
        <f t="shared" si="33"/>
        <v>0</v>
      </c>
    </row>
    <row r="41" spans="1:66" x14ac:dyDescent="0.25">
      <c r="D41" s="11" t="s">
        <v>152</v>
      </c>
      <c r="E41" s="50">
        <v>36</v>
      </c>
      <c r="P41" s="51">
        <f t="shared" si="34"/>
        <v>36</v>
      </c>
      <c r="Q41" s="52" t="s">
        <v>108</v>
      </c>
      <c r="R41" s="52" t="s">
        <v>108</v>
      </c>
      <c r="AF41" s="56">
        <f t="shared" si="11"/>
        <v>36</v>
      </c>
      <c r="AG41" s="56">
        <f t="shared" si="12"/>
        <v>0</v>
      </c>
      <c r="AH41" s="56">
        <f t="shared" si="13"/>
        <v>0</v>
      </c>
      <c r="AI41" s="56">
        <f t="shared" si="14"/>
        <v>0</v>
      </c>
      <c r="AJ41" s="56">
        <f t="shared" si="15"/>
        <v>0</v>
      </c>
      <c r="AK41" s="56">
        <f t="shared" si="16"/>
        <v>0</v>
      </c>
      <c r="AL41" s="56">
        <f t="shared" si="17"/>
        <v>0</v>
      </c>
      <c r="AM41" s="56">
        <f t="shared" si="18"/>
        <v>0</v>
      </c>
      <c r="AN41" s="56">
        <f t="shared" si="19"/>
        <v>0</v>
      </c>
      <c r="AO41" s="56">
        <f t="shared" si="20"/>
        <v>0</v>
      </c>
      <c r="AP41" s="56">
        <f t="shared" si="21"/>
        <v>0</v>
      </c>
      <c r="AQ41" s="56">
        <f t="shared" si="22"/>
        <v>36</v>
      </c>
      <c r="BD41" s="41">
        <f t="shared" si="23"/>
        <v>0</v>
      </c>
      <c r="BE41" s="41">
        <f t="shared" si="24"/>
        <v>0</v>
      </c>
      <c r="BF41" s="41">
        <f t="shared" si="25"/>
        <v>0</v>
      </c>
      <c r="BG41" s="41">
        <f t="shared" si="26"/>
        <v>0</v>
      </c>
      <c r="BH41" s="41">
        <f t="shared" si="27"/>
        <v>0</v>
      </c>
      <c r="BI41" s="41">
        <f t="shared" si="28"/>
        <v>0</v>
      </c>
      <c r="BJ41" s="41">
        <f t="shared" si="29"/>
        <v>0</v>
      </c>
      <c r="BK41" s="41">
        <f t="shared" si="30"/>
        <v>0</v>
      </c>
      <c r="BL41" s="41">
        <f t="shared" si="31"/>
        <v>0</v>
      </c>
      <c r="BM41" s="41">
        <f t="shared" si="32"/>
        <v>0</v>
      </c>
      <c r="BN41" s="41">
        <f t="shared" si="33"/>
        <v>0</v>
      </c>
    </row>
    <row r="42" spans="1:66" x14ac:dyDescent="0.25">
      <c r="D42" s="11" t="s">
        <v>153</v>
      </c>
      <c r="E42" s="50">
        <v>36</v>
      </c>
      <c r="P42" s="51">
        <f t="shared" si="34"/>
        <v>36</v>
      </c>
      <c r="Q42" s="52" t="s">
        <v>108</v>
      </c>
      <c r="R42" s="52" t="s">
        <v>108</v>
      </c>
      <c r="AF42" s="56">
        <f t="shared" si="11"/>
        <v>36</v>
      </c>
      <c r="AG42" s="56">
        <f t="shared" si="12"/>
        <v>0</v>
      </c>
      <c r="AH42" s="56">
        <f t="shared" si="13"/>
        <v>0</v>
      </c>
      <c r="AI42" s="56">
        <f t="shared" si="14"/>
        <v>0</v>
      </c>
      <c r="AJ42" s="56">
        <f t="shared" si="15"/>
        <v>0</v>
      </c>
      <c r="AK42" s="56">
        <f t="shared" si="16"/>
        <v>0</v>
      </c>
      <c r="AL42" s="56">
        <f t="shared" si="17"/>
        <v>0</v>
      </c>
      <c r="AM42" s="56">
        <f t="shared" si="18"/>
        <v>0</v>
      </c>
      <c r="AN42" s="56">
        <f t="shared" si="19"/>
        <v>0</v>
      </c>
      <c r="AO42" s="56">
        <f t="shared" si="20"/>
        <v>0</v>
      </c>
      <c r="AP42" s="56">
        <f t="shared" si="21"/>
        <v>0</v>
      </c>
      <c r="AQ42" s="56">
        <f t="shared" si="22"/>
        <v>36</v>
      </c>
      <c r="BD42" s="41">
        <f t="shared" si="23"/>
        <v>0</v>
      </c>
      <c r="BE42" s="41">
        <f t="shared" si="24"/>
        <v>0</v>
      </c>
      <c r="BF42" s="41">
        <f t="shared" si="25"/>
        <v>0</v>
      </c>
      <c r="BG42" s="41">
        <f t="shared" si="26"/>
        <v>0</v>
      </c>
      <c r="BH42" s="41">
        <f t="shared" si="27"/>
        <v>0</v>
      </c>
      <c r="BI42" s="41">
        <f t="shared" si="28"/>
        <v>0</v>
      </c>
      <c r="BJ42" s="41">
        <f t="shared" si="29"/>
        <v>0</v>
      </c>
      <c r="BK42" s="41">
        <f t="shared" si="30"/>
        <v>0</v>
      </c>
      <c r="BL42" s="41">
        <f t="shared" si="31"/>
        <v>0</v>
      </c>
      <c r="BM42" s="41">
        <f t="shared" si="32"/>
        <v>0</v>
      </c>
      <c r="BN42" s="41">
        <f t="shared" si="33"/>
        <v>0</v>
      </c>
    </row>
    <row r="43" spans="1:66" x14ac:dyDescent="0.25">
      <c r="D43" s="11" t="s">
        <v>154</v>
      </c>
      <c r="E43" s="50">
        <v>36</v>
      </c>
      <c r="P43" s="51">
        <f t="shared" si="34"/>
        <v>36</v>
      </c>
      <c r="Q43" s="52" t="s">
        <v>108</v>
      </c>
      <c r="R43" s="52" t="s">
        <v>108</v>
      </c>
      <c r="AF43" s="56">
        <f t="shared" si="11"/>
        <v>36</v>
      </c>
      <c r="AG43" s="56">
        <f t="shared" si="12"/>
        <v>0</v>
      </c>
      <c r="AH43" s="56">
        <f t="shared" si="13"/>
        <v>0</v>
      </c>
      <c r="AI43" s="56">
        <f t="shared" si="14"/>
        <v>0</v>
      </c>
      <c r="AJ43" s="56">
        <f t="shared" si="15"/>
        <v>0</v>
      </c>
      <c r="AK43" s="56">
        <f t="shared" si="16"/>
        <v>0</v>
      </c>
      <c r="AL43" s="56">
        <f t="shared" si="17"/>
        <v>0</v>
      </c>
      <c r="AM43" s="56">
        <f t="shared" si="18"/>
        <v>0</v>
      </c>
      <c r="AN43" s="56">
        <f t="shared" si="19"/>
        <v>0</v>
      </c>
      <c r="AO43" s="56">
        <f t="shared" si="20"/>
        <v>0</v>
      </c>
      <c r="AP43" s="56">
        <f t="shared" si="21"/>
        <v>0</v>
      </c>
      <c r="AQ43" s="56">
        <f t="shared" si="22"/>
        <v>36</v>
      </c>
      <c r="BD43" s="41">
        <f t="shared" si="23"/>
        <v>0</v>
      </c>
      <c r="BE43" s="41">
        <f t="shared" si="24"/>
        <v>0</v>
      </c>
      <c r="BF43" s="41">
        <f t="shared" si="25"/>
        <v>0</v>
      </c>
      <c r="BG43" s="41">
        <f t="shared" si="26"/>
        <v>0</v>
      </c>
      <c r="BH43" s="41">
        <f t="shared" si="27"/>
        <v>0</v>
      </c>
      <c r="BI43" s="41">
        <f t="shared" si="28"/>
        <v>0</v>
      </c>
      <c r="BJ43" s="41">
        <f t="shared" si="29"/>
        <v>0</v>
      </c>
      <c r="BK43" s="41">
        <f t="shared" si="30"/>
        <v>0</v>
      </c>
      <c r="BL43" s="41">
        <f t="shared" si="31"/>
        <v>0</v>
      </c>
      <c r="BM43" s="41">
        <f t="shared" si="32"/>
        <v>0</v>
      </c>
      <c r="BN43" s="41">
        <f t="shared" si="33"/>
        <v>0</v>
      </c>
    </row>
    <row r="44" spans="1:66" x14ac:dyDescent="0.25">
      <c r="D44" s="11" t="s">
        <v>155</v>
      </c>
      <c r="E44" s="50">
        <v>36</v>
      </c>
      <c r="P44" s="51">
        <f t="shared" si="34"/>
        <v>36</v>
      </c>
      <c r="Q44" s="52" t="s">
        <v>108</v>
      </c>
      <c r="R44" s="52" t="s">
        <v>108</v>
      </c>
      <c r="AF44" s="56">
        <f t="shared" si="11"/>
        <v>36</v>
      </c>
      <c r="AG44" s="56">
        <f t="shared" si="12"/>
        <v>0</v>
      </c>
      <c r="AH44" s="56">
        <f t="shared" si="13"/>
        <v>0</v>
      </c>
      <c r="AI44" s="56">
        <f t="shared" si="14"/>
        <v>0</v>
      </c>
      <c r="AJ44" s="56">
        <f t="shared" si="15"/>
        <v>0</v>
      </c>
      <c r="AK44" s="56">
        <f t="shared" si="16"/>
        <v>0</v>
      </c>
      <c r="AL44" s="56">
        <f t="shared" si="17"/>
        <v>0</v>
      </c>
      <c r="AM44" s="56">
        <f t="shared" si="18"/>
        <v>0</v>
      </c>
      <c r="AN44" s="56">
        <f t="shared" si="19"/>
        <v>0</v>
      </c>
      <c r="AO44" s="56">
        <f t="shared" si="20"/>
        <v>0</v>
      </c>
      <c r="AP44" s="56">
        <f t="shared" si="21"/>
        <v>0</v>
      </c>
      <c r="AQ44" s="56">
        <f t="shared" si="22"/>
        <v>36</v>
      </c>
      <c r="BD44" s="41">
        <f t="shared" si="23"/>
        <v>0</v>
      </c>
      <c r="BE44" s="41">
        <f t="shared" si="24"/>
        <v>0</v>
      </c>
      <c r="BF44" s="41">
        <f t="shared" si="25"/>
        <v>0</v>
      </c>
      <c r="BG44" s="41">
        <f t="shared" si="26"/>
        <v>0</v>
      </c>
      <c r="BH44" s="41">
        <f t="shared" si="27"/>
        <v>0</v>
      </c>
      <c r="BI44" s="41">
        <f t="shared" si="28"/>
        <v>0</v>
      </c>
      <c r="BJ44" s="41">
        <f t="shared" si="29"/>
        <v>0</v>
      </c>
      <c r="BK44" s="41">
        <f t="shared" si="30"/>
        <v>0</v>
      </c>
      <c r="BL44" s="41">
        <f t="shared" si="31"/>
        <v>0</v>
      </c>
      <c r="BM44" s="41">
        <f t="shared" si="32"/>
        <v>0</v>
      </c>
      <c r="BN44" s="41">
        <f t="shared" si="33"/>
        <v>0</v>
      </c>
    </row>
    <row r="45" spans="1:66" x14ac:dyDescent="0.25">
      <c r="D45" s="11" t="s">
        <v>156</v>
      </c>
      <c r="E45" s="50">
        <v>36</v>
      </c>
      <c r="P45" s="51">
        <f t="shared" si="34"/>
        <v>36</v>
      </c>
      <c r="Q45" s="52" t="s">
        <v>108</v>
      </c>
      <c r="R45" s="52" t="s">
        <v>108</v>
      </c>
      <c r="AF45" s="56">
        <f t="shared" si="11"/>
        <v>36</v>
      </c>
      <c r="AG45" s="56">
        <f t="shared" si="12"/>
        <v>0</v>
      </c>
      <c r="AH45" s="56">
        <f t="shared" si="13"/>
        <v>0</v>
      </c>
      <c r="AI45" s="56">
        <f t="shared" si="14"/>
        <v>0</v>
      </c>
      <c r="AJ45" s="56">
        <f t="shared" si="15"/>
        <v>0</v>
      </c>
      <c r="AK45" s="56">
        <f t="shared" si="16"/>
        <v>0</v>
      </c>
      <c r="AL45" s="56">
        <f t="shared" si="17"/>
        <v>0</v>
      </c>
      <c r="AM45" s="56">
        <f t="shared" si="18"/>
        <v>0</v>
      </c>
      <c r="AN45" s="56">
        <f t="shared" si="19"/>
        <v>0</v>
      </c>
      <c r="AO45" s="56">
        <f t="shared" si="20"/>
        <v>0</v>
      </c>
      <c r="AP45" s="56">
        <f t="shared" si="21"/>
        <v>0</v>
      </c>
      <c r="AQ45" s="56">
        <f t="shared" si="22"/>
        <v>36</v>
      </c>
      <c r="BD45" s="41">
        <f t="shared" si="23"/>
        <v>0</v>
      </c>
      <c r="BE45" s="41">
        <f t="shared" si="24"/>
        <v>0</v>
      </c>
      <c r="BF45" s="41">
        <f t="shared" si="25"/>
        <v>0</v>
      </c>
      <c r="BG45" s="41">
        <f t="shared" si="26"/>
        <v>0</v>
      </c>
      <c r="BH45" s="41">
        <f t="shared" si="27"/>
        <v>0</v>
      </c>
      <c r="BI45" s="41">
        <f t="shared" si="28"/>
        <v>0</v>
      </c>
      <c r="BJ45" s="41">
        <f t="shared" si="29"/>
        <v>0</v>
      </c>
      <c r="BK45" s="41">
        <f t="shared" si="30"/>
        <v>0</v>
      </c>
      <c r="BL45" s="41">
        <f t="shared" si="31"/>
        <v>0</v>
      </c>
      <c r="BM45" s="41">
        <f t="shared" si="32"/>
        <v>0</v>
      </c>
      <c r="BN45" s="41">
        <f t="shared" si="33"/>
        <v>0</v>
      </c>
    </row>
    <row r="46" spans="1:66" x14ac:dyDescent="0.25">
      <c r="D46" s="11" t="s">
        <v>157</v>
      </c>
      <c r="E46" s="50">
        <v>36</v>
      </c>
      <c r="P46" s="51">
        <f t="shared" si="34"/>
        <v>36</v>
      </c>
      <c r="Q46" s="52" t="s">
        <v>108</v>
      </c>
      <c r="R46" s="52" t="s">
        <v>108</v>
      </c>
      <c r="AF46" s="56">
        <f t="shared" si="11"/>
        <v>36</v>
      </c>
      <c r="AG46" s="56">
        <f t="shared" si="12"/>
        <v>0</v>
      </c>
      <c r="AH46" s="56">
        <f t="shared" si="13"/>
        <v>0</v>
      </c>
      <c r="AI46" s="56">
        <f t="shared" si="14"/>
        <v>0</v>
      </c>
      <c r="AJ46" s="56">
        <f t="shared" si="15"/>
        <v>0</v>
      </c>
      <c r="AK46" s="56">
        <f t="shared" si="16"/>
        <v>0</v>
      </c>
      <c r="AL46" s="56">
        <f t="shared" si="17"/>
        <v>0</v>
      </c>
      <c r="AM46" s="56">
        <f t="shared" si="18"/>
        <v>0</v>
      </c>
      <c r="AN46" s="56">
        <f t="shared" si="19"/>
        <v>0</v>
      </c>
      <c r="AO46" s="56">
        <f t="shared" si="20"/>
        <v>0</v>
      </c>
      <c r="AP46" s="56">
        <f t="shared" si="21"/>
        <v>0</v>
      </c>
      <c r="AQ46" s="56">
        <f t="shared" si="22"/>
        <v>36</v>
      </c>
      <c r="BD46" s="41">
        <f t="shared" si="23"/>
        <v>0</v>
      </c>
      <c r="BE46" s="41">
        <f t="shared" si="24"/>
        <v>0</v>
      </c>
      <c r="BF46" s="41">
        <f t="shared" si="25"/>
        <v>0</v>
      </c>
      <c r="BG46" s="41">
        <f t="shared" si="26"/>
        <v>0</v>
      </c>
      <c r="BH46" s="41">
        <f t="shared" si="27"/>
        <v>0</v>
      </c>
      <c r="BI46" s="41">
        <f t="shared" si="28"/>
        <v>0</v>
      </c>
      <c r="BJ46" s="41">
        <f t="shared" si="29"/>
        <v>0</v>
      </c>
      <c r="BK46" s="41">
        <f t="shared" si="30"/>
        <v>0</v>
      </c>
      <c r="BL46" s="41">
        <f t="shared" si="31"/>
        <v>0</v>
      </c>
      <c r="BM46" s="41">
        <f t="shared" si="32"/>
        <v>0</v>
      </c>
      <c r="BN46" s="41">
        <f t="shared" si="33"/>
        <v>0</v>
      </c>
    </row>
    <row r="47" spans="1:66" x14ac:dyDescent="0.25">
      <c r="D47" s="11" t="s">
        <v>149</v>
      </c>
      <c r="E47" s="50">
        <v>36</v>
      </c>
      <c r="P47" s="51">
        <f t="shared" si="34"/>
        <v>36</v>
      </c>
      <c r="Q47" s="52" t="s">
        <v>108</v>
      </c>
      <c r="R47" s="52" t="s">
        <v>108</v>
      </c>
      <c r="AF47" s="56">
        <f t="shared" si="11"/>
        <v>36</v>
      </c>
      <c r="AG47" s="56">
        <f t="shared" si="12"/>
        <v>0</v>
      </c>
      <c r="AH47" s="56">
        <f t="shared" si="13"/>
        <v>0</v>
      </c>
      <c r="AI47" s="56">
        <f t="shared" si="14"/>
        <v>0</v>
      </c>
      <c r="AJ47" s="56">
        <f t="shared" si="15"/>
        <v>0</v>
      </c>
      <c r="AK47" s="56">
        <f t="shared" si="16"/>
        <v>0</v>
      </c>
      <c r="AL47" s="56">
        <f t="shared" si="17"/>
        <v>0</v>
      </c>
      <c r="AM47" s="56">
        <f t="shared" si="18"/>
        <v>0</v>
      </c>
      <c r="AN47" s="56">
        <f t="shared" si="19"/>
        <v>0</v>
      </c>
      <c r="AO47" s="56">
        <f t="shared" si="20"/>
        <v>0</v>
      </c>
      <c r="AP47" s="56">
        <f t="shared" si="21"/>
        <v>0</v>
      </c>
      <c r="AQ47" s="56">
        <f t="shared" si="22"/>
        <v>36</v>
      </c>
      <c r="BD47" s="41">
        <f t="shared" si="23"/>
        <v>0</v>
      </c>
      <c r="BE47" s="41">
        <f t="shared" si="24"/>
        <v>0</v>
      </c>
      <c r="BF47" s="41">
        <f t="shared" si="25"/>
        <v>0</v>
      </c>
      <c r="BG47" s="41">
        <f t="shared" si="26"/>
        <v>0</v>
      </c>
      <c r="BH47" s="41">
        <f t="shared" si="27"/>
        <v>0</v>
      </c>
      <c r="BI47" s="41">
        <f t="shared" si="28"/>
        <v>0</v>
      </c>
      <c r="BJ47" s="41">
        <f t="shared" si="29"/>
        <v>0</v>
      </c>
      <c r="BK47" s="41">
        <f t="shared" si="30"/>
        <v>0</v>
      </c>
      <c r="BL47" s="41">
        <f t="shared" si="31"/>
        <v>0</v>
      </c>
      <c r="BM47" s="41">
        <f t="shared" si="32"/>
        <v>0</v>
      </c>
      <c r="BN47" s="41">
        <f t="shared" si="33"/>
        <v>0</v>
      </c>
    </row>
    <row r="48" spans="1:66" x14ac:dyDescent="0.25">
      <c r="D48" s="11" t="s">
        <v>158</v>
      </c>
      <c r="E48" s="50">
        <v>36</v>
      </c>
      <c r="P48" s="51">
        <f t="shared" si="34"/>
        <v>36</v>
      </c>
      <c r="Q48" s="52" t="s">
        <v>108</v>
      </c>
      <c r="R48" s="52" t="s">
        <v>108</v>
      </c>
      <c r="AF48" s="56">
        <f t="shared" si="11"/>
        <v>36</v>
      </c>
      <c r="AG48" s="56">
        <f t="shared" si="12"/>
        <v>0</v>
      </c>
      <c r="AH48" s="56">
        <f t="shared" si="13"/>
        <v>0</v>
      </c>
      <c r="AI48" s="56">
        <f t="shared" si="14"/>
        <v>0</v>
      </c>
      <c r="AJ48" s="56">
        <f t="shared" si="15"/>
        <v>0</v>
      </c>
      <c r="AK48" s="56">
        <f t="shared" si="16"/>
        <v>0</v>
      </c>
      <c r="AL48" s="56">
        <f t="shared" si="17"/>
        <v>0</v>
      </c>
      <c r="AM48" s="56">
        <f t="shared" si="18"/>
        <v>0</v>
      </c>
      <c r="AN48" s="56">
        <f t="shared" si="19"/>
        <v>0</v>
      </c>
      <c r="AO48" s="56">
        <f t="shared" si="20"/>
        <v>0</v>
      </c>
      <c r="AP48" s="56">
        <f t="shared" si="21"/>
        <v>0</v>
      </c>
      <c r="AQ48" s="56">
        <f t="shared" si="22"/>
        <v>36</v>
      </c>
      <c r="BD48" s="41">
        <f t="shared" si="23"/>
        <v>0</v>
      </c>
      <c r="BE48" s="41">
        <f t="shared" si="24"/>
        <v>0</v>
      </c>
      <c r="BF48" s="41">
        <f t="shared" si="25"/>
        <v>0</v>
      </c>
      <c r="BG48" s="41">
        <f t="shared" si="26"/>
        <v>0</v>
      </c>
      <c r="BH48" s="41">
        <f t="shared" si="27"/>
        <v>0</v>
      </c>
      <c r="BI48" s="41">
        <f t="shared" si="28"/>
        <v>0</v>
      </c>
      <c r="BJ48" s="41">
        <f t="shared" si="29"/>
        <v>0</v>
      </c>
      <c r="BK48" s="41">
        <f t="shared" si="30"/>
        <v>0</v>
      </c>
      <c r="BL48" s="41">
        <f t="shared" si="31"/>
        <v>0</v>
      </c>
      <c r="BM48" s="41">
        <f t="shared" si="32"/>
        <v>0</v>
      </c>
      <c r="BN48" s="41">
        <f t="shared" si="33"/>
        <v>0</v>
      </c>
    </row>
    <row r="49" spans="1:66" x14ac:dyDescent="0.25">
      <c r="D49" s="11" t="s">
        <v>150</v>
      </c>
      <c r="E49" s="50">
        <v>36</v>
      </c>
      <c r="P49" s="51">
        <f t="shared" si="34"/>
        <v>36</v>
      </c>
      <c r="Q49" s="52" t="s">
        <v>108</v>
      </c>
      <c r="R49" s="52" t="s">
        <v>108</v>
      </c>
      <c r="AF49" s="56">
        <f t="shared" si="11"/>
        <v>36</v>
      </c>
      <c r="AG49" s="56">
        <f t="shared" si="12"/>
        <v>0</v>
      </c>
      <c r="AH49" s="56">
        <f t="shared" si="13"/>
        <v>0</v>
      </c>
      <c r="AI49" s="56">
        <f t="shared" si="14"/>
        <v>0</v>
      </c>
      <c r="AJ49" s="56">
        <f t="shared" si="15"/>
        <v>0</v>
      </c>
      <c r="AK49" s="56">
        <f t="shared" si="16"/>
        <v>0</v>
      </c>
      <c r="AL49" s="56">
        <f t="shared" si="17"/>
        <v>0</v>
      </c>
      <c r="AM49" s="56">
        <f t="shared" si="18"/>
        <v>0</v>
      </c>
      <c r="AN49" s="56">
        <f t="shared" si="19"/>
        <v>0</v>
      </c>
      <c r="AO49" s="56">
        <f t="shared" si="20"/>
        <v>0</v>
      </c>
      <c r="AP49" s="56">
        <f t="shared" si="21"/>
        <v>0</v>
      </c>
      <c r="AQ49" s="56">
        <f t="shared" si="22"/>
        <v>36</v>
      </c>
      <c r="BD49" s="41">
        <f t="shared" si="23"/>
        <v>0</v>
      </c>
      <c r="BE49" s="41">
        <f t="shared" si="24"/>
        <v>0</v>
      </c>
      <c r="BF49" s="41">
        <f t="shared" si="25"/>
        <v>0</v>
      </c>
      <c r="BG49" s="41">
        <f t="shared" si="26"/>
        <v>0</v>
      </c>
      <c r="BH49" s="41">
        <f t="shared" si="27"/>
        <v>0</v>
      </c>
      <c r="BI49" s="41">
        <f t="shared" si="28"/>
        <v>0</v>
      </c>
      <c r="BJ49" s="41">
        <f t="shared" si="29"/>
        <v>0</v>
      </c>
      <c r="BK49" s="41">
        <f t="shared" si="30"/>
        <v>0</v>
      </c>
      <c r="BL49" s="41">
        <f t="shared" si="31"/>
        <v>0</v>
      </c>
      <c r="BM49" s="41">
        <f t="shared" si="32"/>
        <v>0</v>
      </c>
      <c r="BN49" s="41">
        <f t="shared" si="33"/>
        <v>0</v>
      </c>
    </row>
    <row r="50" spans="1:66" x14ac:dyDescent="0.25">
      <c r="D50" s="11" t="s">
        <v>159</v>
      </c>
      <c r="E50" s="50">
        <v>36</v>
      </c>
      <c r="P50" s="51">
        <f t="shared" si="34"/>
        <v>36</v>
      </c>
      <c r="Q50" s="52" t="s">
        <v>108</v>
      </c>
      <c r="R50" s="52" t="s">
        <v>108</v>
      </c>
      <c r="AF50" s="56">
        <f t="shared" si="11"/>
        <v>36</v>
      </c>
      <c r="AG50" s="56">
        <f t="shared" si="12"/>
        <v>0</v>
      </c>
      <c r="AH50" s="56">
        <f t="shared" si="13"/>
        <v>0</v>
      </c>
      <c r="AI50" s="56">
        <f t="shared" si="14"/>
        <v>0</v>
      </c>
      <c r="AJ50" s="56">
        <f t="shared" si="15"/>
        <v>0</v>
      </c>
      <c r="AK50" s="56">
        <f t="shared" si="16"/>
        <v>0</v>
      </c>
      <c r="AL50" s="56">
        <f t="shared" si="17"/>
        <v>0</v>
      </c>
      <c r="AM50" s="56">
        <f t="shared" si="18"/>
        <v>0</v>
      </c>
      <c r="AN50" s="56">
        <f t="shared" si="19"/>
        <v>0</v>
      </c>
      <c r="AO50" s="56">
        <f t="shared" si="20"/>
        <v>0</v>
      </c>
      <c r="AP50" s="56">
        <f t="shared" si="21"/>
        <v>0</v>
      </c>
      <c r="AQ50" s="56">
        <f t="shared" si="22"/>
        <v>36</v>
      </c>
      <c r="BD50" s="41">
        <f t="shared" si="23"/>
        <v>0</v>
      </c>
      <c r="BE50" s="41">
        <f t="shared" si="24"/>
        <v>0</v>
      </c>
      <c r="BF50" s="41">
        <f t="shared" si="25"/>
        <v>0</v>
      </c>
      <c r="BG50" s="41">
        <f t="shared" si="26"/>
        <v>0</v>
      </c>
      <c r="BH50" s="41">
        <f t="shared" si="27"/>
        <v>0</v>
      </c>
      <c r="BI50" s="41">
        <f t="shared" si="28"/>
        <v>0</v>
      </c>
      <c r="BJ50" s="41">
        <f t="shared" si="29"/>
        <v>0</v>
      </c>
      <c r="BK50" s="41">
        <f t="shared" si="30"/>
        <v>0</v>
      </c>
      <c r="BL50" s="41">
        <f t="shared" si="31"/>
        <v>0</v>
      </c>
      <c r="BM50" s="41">
        <f t="shared" si="32"/>
        <v>0</v>
      </c>
      <c r="BN50" s="41">
        <f t="shared" si="33"/>
        <v>0</v>
      </c>
    </row>
    <row r="51" spans="1:66" x14ac:dyDescent="0.25">
      <c r="D51" s="11" t="s">
        <v>160</v>
      </c>
      <c r="E51" s="50">
        <v>36</v>
      </c>
      <c r="P51" s="51">
        <f t="shared" si="34"/>
        <v>36</v>
      </c>
      <c r="Q51" s="52" t="s">
        <v>108</v>
      </c>
      <c r="R51" s="52" t="s">
        <v>108</v>
      </c>
      <c r="AF51" s="56">
        <f t="shared" si="11"/>
        <v>36</v>
      </c>
      <c r="AG51" s="56">
        <f t="shared" si="12"/>
        <v>0</v>
      </c>
      <c r="AH51" s="56">
        <f t="shared" si="13"/>
        <v>0</v>
      </c>
      <c r="AI51" s="56">
        <f t="shared" si="14"/>
        <v>0</v>
      </c>
      <c r="AJ51" s="56">
        <f t="shared" si="15"/>
        <v>0</v>
      </c>
      <c r="AK51" s="56">
        <f t="shared" si="16"/>
        <v>0</v>
      </c>
      <c r="AL51" s="56">
        <f t="shared" si="17"/>
        <v>0</v>
      </c>
      <c r="AM51" s="56">
        <f t="shared" si="18"/>
        <v>0</v>
      </c>
      <c r="AN51" s="56">
        <f t="shared" si="19"/>
        <v>0</v>
      </c>
      <c r="AO51" s="56">
        <f t="shared" si="20"/>
        <v>0</v>
      </c>
      <c r="AP51" s="56">
        <f t="shared" si="21"/>
        <v>0</v>
      </c>
      <c r="AQ51" s="56">
        <f t="shared" si="22"/>
        <v>36</v>
      </c>
      <c r="BD51" s="41">
        <f t="shared" si="23"/>
        <v>0</v>
      </c>
      <c r="BE51" s="41">
        <f t="shared" si="24"/>
        <v>0</v>
      </c>
      <c r="BF51" s="41">
        <f t="shared" si="25"/>
        <v>0</v>
      </c>
      <c r="BG51" s="41">
        <f t="shared" si="26"/>
        <v>0</v>
      </c>
      <c r="BH51" s="41">
        <f t="shared" si="27"/>
        <v>0</v>
      </c>
      <c r="BI51" s="41">
        <f t="shared" si="28"/>
        <v>0</v>
      </c>
      <c r="BJ51" s="41">
        <f t="shared" si="29"/>
        <v>0</v>
      </c>
      <c r="BK51" s="41">
        <f t="shared" si="30"/>
        <v>0</v>
      </c>
      <c r="BL51" s="41">
        <f t="shared" si="31"/>
        <v>0</v>
      </c>
      <c r="BM51" s="41">
        <f t="shared" si="32"/>
        <v>0</v>
      </c>
      <c r="BN51" s="41">
        <f t="shared" si="33"/>
        <v>0</v>
      </c>
    </row>
    <row r="52" spans="1:66" x14ac:dyDescent="0.25">
      <c r="D52" s="11" t="s">
        <v>161</v>
      </c>
      <c r="E52" s="50">
        <v>36</v>
      </c>
      <c r="P52" s="51">
        <f t="shared" si="34"/>
        <v>36</v>
      </c>
      <c r="Q52" s="52" t="s">
        <v>108</v>
      </c>
      <c r="R52" s="52" t="s">
        <v>108</v>
      </c>
      <c r="AF52" s="56">
        <f t="shared" si="11"/>
        <v>36</v>
      </c>
      <c r="AG52" s="56">
        <f t="shared" si="12"/>
        <v>0</v>
      </c>
      <c r="AH52" s="56">
        <f t="shared" si="13"/>
        <v>0</v>
      </c>
      <c r="AI52" s="56">
        <f t="shared" si="14"/>
        <v>0</v>
      </c>
      <c r="AJ52" s="56">
        <f t="shared" si="15"/>
        <v>0</v>
      </c>
      <c r="AK52" s="56">
        <f t="shared" si="16"/>
        <v>0</v>
      </c>
      <c r="AL52" s="56">
        <f t="shared" si="17"/>
        <v>0</v>
      </c>
      <c r="AM52" s="56">
        <f t="shared" si="18"/>
        <v>0</v>
      </c>
      <c r="AN52" s="56">
        <f t="shared" si="19"/>
        <v>0</v>
      </c>
      <c r="AO52" s="56">
        <f t="shared" si="20"/>
        <v>0</v>
      </c>
      <c r="AP52" s="56">
        <f t="shared" si="21"/>
        <v>0</v>
      </c>
      <c r="AQ52" s="56">
        <f t="shared" si="22"/>
        <v>36</v>
      </c>
      <c r="BD52" s="41">
        <f t="shared" si="23"/>
        <v>0</v>
      </c>
      <c r="BE52" s="41">
        <f t="shared" si="24"/>
        <v>0</v>
      </c>
      <c r="BF52" s="41">
        <f t="shared" si="25"/>
        <v>0</v>
      </c>
      <c r="BG52" s="41">
        <f t="shared" si="26"/>
        <v>0</v>
      </c>
      <c r="BH52" s="41">
        <f t="shared" si="27"/>
        <v>0</v>
      </c>
      <c r="BI52" s="41">
        <f t="shared" si="28"/>
        <v>0</v>
      </c>
      <c r="BJ52" s="41">
        <f t="shared" si="29"/>
        <v>0</v>
      </c>
      <c r="BK52" s="41">
        <f t="shared" si="30"/>
        <v>0</v>
      </c>
      <c r="BL52" s="41">
        <f t="shared" si="31"/>
        <v>0</v>
      </c>
      <c r="BM52" s="41">
        <f t="shared" si="32"/>
        <v>0</v>
      </c>
      <c r="BN52" s="41">
        <f t="shared" si="33"/>
        <v>0</v>
      </c>
    </row>
    <row r="53" spans="1:66" x14ac:dyDescent="0.25">
      <c r="D53" s="11" t="s">
        <v>162</v>
      </c>
      <c r="E53" s="50">
        <v>36</v>
      </c>
      <c r="P53" s="51">
        <f t="shared" si="34"/>
        <v>36</v>
      </c>
      <c r="Q53" s="52" t="s">
        <v>108</v>
      </c>
      <c r="R53" s="52" t="s">
        <v>108</v>
      </c>
      <c r="AF53" s="56">
        <f t="shared" si="11"/>
        <v>36</v>
      </c>
      <c r="AG53" s="56">
        <f t="shared" si="12"/>
        <v>0</v>
      </c>
      <c r="AH53" s="56">
        <f t="shared" si="13"/>
        <v>0</v>
      </c>
      <c r="AI53" s="56">
        <f t="shared" si="14"/>
        <v>0</v>
      </c>
      <c r="AJ53" s="56">
        <f t="shared" si="15"/>
        <v>0</v>
      </c>
      <c r="AK53" s="56">
        <f t="shared" si="16"/>
        <v>0</v>
      </c>
      <c r="AL53" s="56">
        <f t="shared" si="17"/>
        <v>0</v>
      </c>
      <c r="AM53" s="56">
        <f t="shared" si="18"/>
        <v>0</v>
      </c>
      <c r="AN53" s="56">
        <f t="shared" si="19"/>
        <v>0</v>
      </c>
      <c r="AO53" s="56">
        <f t="shared" si="20"/>
        <v>0</v>
      </c>
      <c r="AP53" s="56">
        <f t="shared" si="21"/>
        <v>0</v>
      </c>
      <c r="AQ53" s="56">
        <f t="shared" si="22"/>
        <v>36</v>
      </c>
      <c r="BD53" s="41">
        <f t="shared" si="23"/>
        <v>0</v>
      </c>
      <c r="BE53" s="41">
        <f t="shared" si="24"/>
        <v>0</v>
      </c>
      <c r="BF53" s="41">
        <f t="shared" si="25"/>
        <v>0</v>
      </c>
      <c r="BG53" s="41">
        <f t="shared" si="26"/>
        <v>0</v>
      </c>
      <c r="BH53" s="41">
        <f t="shared" si="27"/>
        <v>0</v>
      </c>
      <c r="BI53" s="41">
        <f t="shared" si="28"/>
        <v>0</v>
      </c>
      <c r="BJ53" s="41">
        <f t="shared" si="29"/>
        <v>0</v>
      </c>
      <c r="BK53" s="41">
        <f t="shared" si="30"/>
        <v>0</v>
      </c>
      <c r="BL53" s="41">
        <f t="shared" si="31"/>
        <v>0</v>
      </c>
      <c r="BM53" s="41">
        <f t="shared" si="32"/>
        <v>0</v>
      </c>
      <c r="BN53" s="41">
        <f t="shared" si="33"/>
        <v>0</v>
      </c>
    </row>
    <row r="54" spans="1:66" x14ac:dyDescent="0.25">
      <c r="D54" s="11" t="s">
        <v>163</v>
      </c>
      <c r="E54" s="50">
        <v>36</v>
      </c>
      <c r="P54" s="51">
        <f t="shared" si="34"/>
        <v>36</v>
      </c>
      <c r="Q54" s="52" t="s">
        <v>108</v>
      </c>
      <c r="R54" s="52" t="s">
        <v>108</v>
      </c>
      <c r="AF54" s="56">
        <f t="shared" si="11"/>
        <v>36</v>
      </c>
      <c r="AG54" s="56">
        <f t="shared" si="12"/>
        <v>0</v>
      </c>
      <c r="AH54" s="56">
        <f t="shared" si="13"/>
        <v>0</v>
      </c>
      <c r="AI54" s="56">
        <f t="shared" si="14"/>
        <v>0</v>
      </c>
      <c r="AJ54" s="56">
        <f t="shared" si="15"/>
        <v>0</v>
      </c>
      <c r="AK54" s="56">
        <f t="shared" si="16"/>
        <v>0</v>
      </c>
      <c r="AL54" s="56">
        <f t="shared" si="17"/>
        <v>0</v>
      </c>
      <c r="AM54" s="56">
        <f t="shared" si="18"/>
        <v>0</v>
      </c>
      <c r="AN54" s="56">
        <f t="shared" si="19"/>
        <v>0</v>
      </c>
      <c r="AO54" s="56">
        <f t="shared" si="20"/>
        <v>0</v>
      </c>
      <c r="AP54" s="56">
        <f t="shared" si="21"/>
        <v>0</v>
      </c>
      <c r="AQ54" s="56">
        <f t="shared" si="22"/>
        <v>36</v>
      </c>
      <c r="BD54" s="41">
        <f t="shared" si="23"/>
        <v>0</v>
      </c>
      <c r="BE54" s="41">
        <f t="shared" si="24"/>
        <v>0</v>
      </c>
      <c r="BF54" s="41">
        <f t="shared" si="25"/>
        <v>0</v>
      </c>
      <c r="BG54" s="41">
        <f t="shared" si="26"/>
        <v>0</v>
      </c>
      <c r="BH54" s="41">
        <f t="shared" si="27"/>
        <v>0</v>
      </c>
      <c r="BI54" s="41">
        <f t="shared" si="28"/>
        <v>0</v>
      </c>
      <c r="BJ54" s="41">
        <f t="shared" si="29"/>
        <v>0</v>
      </c>
      <c r="BK54" s="41">
        <f t="shared" si="30"/>
        <v>0</v>
      </c>
      <c r="BL54" s="41">
        <f t="shared" si="31"/>
        <v>0</v>
      </c>
      <c r="BM54" s="41">
        <f t="shared" si="32"/>
        <v>0</v>
      </c>
      <c r="BN54" s="41">
        <f t="shared" si="33"/>
        <v>0</v>
      </c>
    </row>
    <row r="55" spans="1:66" x14ac:dyDescent="0.25">
      <c r="D55" s="11" t="s">
        <v>164</v>
      </c>
      <c r="E55" s="50">
        <v>36</v>
      </c>
      <c r="P55" s="51">
        <f t="shared" si="34"/>
        <v>36</v>
      </c>
      <c r="Q55" s="52" t="s">
        <v>108</v>
      </c>
      <c r="R55" s="52" t="s">
        <v>108</v>
      </c>
      <c r="AF55" s="56">
        <f t="shared" si="11"/>
        <v>36</v>
      </c>
      <c r="AG55" s="56">
        <f t="shared" si="12"/>
        <v>0</v>
      </c>
      <c r="AH55" s="56">
        <f t="shared" si="13"/>
        <v>0</v>
      </c>
      <c r="AI55" s="56">
        <f t="shared" si="14"/>
        <v>0</v>
      </c>
      <c r="AJ55" s="56">
        <f t="shared" si="15"/>
        <v>0</v>
      </c>
      <c r="AK55" s="56">
        <f t="shared" si="16"/>
        <v>0</v>
      </c>
      <c r="AL55" s="56">
        <f t="shared" si="17"/>
        <v>0</v>
      </c>
      <c r="AM55" s="56">
        <f t="shared" si="18"/>
        <v>0</v>
      </c>
      <c r="AN55" s="56">
        <f t="shared" si="19"/>
        <v>0</v>
      </c>
      <c r="AO55" s="56">
        <f t="shared" si="20"/>
        <v>0</v>
      </c>
      <c r="AP55" s="56">
        <f t="shared" si="21"/>
        <v>0</v>
      </c>
      <c r="AQ55" s="56">
        <f t="shared" si="22"/>
        <v>36</v>
      </c>
      <c r="BD55" s="41">
        <f t="shared" si="23"/>
        <v>0</v>
      </c>
      <c r="BE55" s="41">
        <f t="shared" si="24"/>
        <v>0</v>
      </c>
      <c r="BF55" s="41">
        <f t="shared" si="25"/>
        <v>0</v>
      </c>
      <c r="BG55" s="41">
        <f t="shared" si="26"/>
        <v>0</v>
      </c>
      <c r="BH55" s="41">
        <f t="shared" si="27"/>
        <v>0</v>
      </c>
      <c r="BI55" s="41">
        <f t="shared" si="28"/>
        <v>0</v>
      </c>
      <c r="BJ55" s="41">
        <f t="shared" si="29"/>
        <v>0</v>
      </c>
      <c r="BK55" s="41">
        <f t="shared" si="30"/>
        <v>0</v>
      </c>
      <c r="BL55" s="41">
        <f t="shared" si="31"/>
        <v>0</v>
      </c>
      <c r="BM55" s="41">
        <f t="shared" si="32"/>
        <v>0</v>
      </c>
      <c r="BN55" s="41">
        <f t="shared" si="33"/>
        <v>0</v>
      </c>
    </row>
    <row r="56" spans="1:66" x14ac:dyDescent="0.25">
      <c r="D56" s="11" t="s">
        <v>165</v>
      </c>
      <c r="E56" s="50">
        <v>36</v>
      </c>
      <c r="P56" s="51">
        <f t="shared" si="34"/>
        <v>36</v>
      </c>
      <c r="Q56" s="52" t="s">
        <v>108</v>
      </c>
      <c r="R56" s="52" t="s">
        <v>108</v>
      </c>
      <c r="AF56" s="56">
        <f t="shared" si="11"/>
        <v>36</v>
      </c>
      <c r="AG56" s="56">
        <f t="shared" si="12"/>
        <v>0</v>
      </c>
      <c r="AH56" s="56">
        <f t="shared" si="13"/>
        <v>0</v>
      </c>
      <c r="AI56" s="56">
        <f t="shared" si="14"/>
        <v>0</v>
      </c>
      <c r="AJ56" s="56">
        <f t="shared" si="15"/>
        <v>0</v>
      </c>
      <c r="AK56" s="56">
        <f t="shared" si="16"/>
        <v>0</v>
      </c>
      <c r="AL56" s="56">
        <f t="shared" si="17"/>
        <v>0</v>
      </c>
      <c r="AM56" s="56">
        <f t="shared" si="18"/>
        <v>0</v>
      </c>
      <c r="AN56" s="56">
        <f t="shared" si="19"/>
        <v>0</v>
      </c>
      <c r="AO56" s="56">
        <f t="shared" si="20"/>
        <v>0</v>
      </c>
      <c r="AP56" s="56">
        <f t="shared" si="21"/>
        <v>0</v>
      </c>
      <c r="AQ56" s="56">
        <f t="shared" si="22"/>
        <v>36</v>
      </c>
      <c r="BD56" s="41">
        <f t="shared" si="23"/>
        <v>0</v>
      </c>
      <c r="BE56" s="41">
        <f t="shared" si="24"/>
        <v>0</v>
      </c>
      <c r="BF56" s="41">
        <f t="shared" si="25"/>
        <v>0</v>
      </c>
      <c r="BG56" s="41">
        <f t="shared" si="26"/>
        <v>0</v>
      </c>
      <c r="BH56" s="41">
        <f t="shared" si="27"/>
        <v>0</v>
      </c>
      <c r="BI56" s="41">
        <f t="shared" si="28"/>
        <v>0</v>
      </c>
      <c r="BJ56" s="41">
        <f t="shared" si="29"/>
        <v>0</v>
      </c>
      <c r="BK56" s="41">
        <f t="shared" si="30"/>
        <v>0</v>
      </c>
      <c r="BL56" s="41">
        <f t="shared" si="31"/>
        <v>0</v>
      </c>
      <c r="BM56" s="41">
        <f t="shared" si="32"/>
        <v>0</v>
      </c>
      <c r="BN56" s="41">
        <f t="shared" si="33"/>
        <v>0</v>
      </c>
    </row>
    <row r="57" spans="1:66" x14ac:dyDescent="0.25">
      <c r="D57" s="11" t="s">
        <v>166</v>
      </c>
      <c r="E57" s="50">
        <v>36</v>
      </c>
      <c r="P57" s="51">
        <f t="shared" si="34"/>
        <v>36</v>
      </c>
      <c r="Q57" s="52" t="s">
        <v>108</v>
      </c>
      <c r="R57" s="52" t="s">
        <v>108</v>
      </c>
      <c r="AF57" s="56">
        <f t="shared" si="11"/>
        <v>36</v>
      </c>
      <c r="AG57" s="56">
        <f t="shared" si="12"/>
        <v>0</v>
      </c>
      <c r="AH57" s="56">
        <f t="shared" si="13"/>
        <v>0</v>
      </c>
      <c r="AI57" s="56">
        <f t="shared" si="14"/>
        <v>0</v>
      </c>
      <c r="AJ57" s="56">
        <f t="shared" si="15"/>
        <v>0</v>
      </c>
      <c r="AK57" s="56">
        <f t="shared" si="16"/>
        <v>0</v>
      </c>
      <c r="AL57" s="56">
        <f t="shared" si="17"/>
        <v>0</v>
      </c>
      <c r="AM57" s="56">
        <f t="shared" si="18"/>
        <v>0</v>
      </c>
      <c r="AN57" s="56">
        <f t="shared" si="19"/>
        <v>0</v>
      </c>
      <c r="AO57" s="56">
        <f t="shared" si="20"/>
        <v>0</v>
      </c>
      <c r="AP57" s="56">
        <f t="shared" si="21"/>
        <v>0</v>
      </c>
      <c r="AQ57" s="56">
        <f t="shared" si="22"/>
        <v>36</v>
      </c>
      <c r="BD57" s="41">
        <f t="shared" si="23"/>
        <v>0</v>
      </c>
      <c r="BE57" s="41">
        <f t="shared" si="24"/>
        <v>0</v>
      </c>
      <c r="BF57" s="41">
        <f t="shared" si="25"/>
        <v>0</v>
      </c>
      <c r="BG57" s="41">
        <f t="shared" si="26"/>
        <v>0</v>
      </c>
      <c r="BH57" s="41">
        <f t="shared" si="27"/>
        <v>0</v>
      </c>
      <c r="BI57" s="41">
        <f t="shared" si="28"/>
        <v>0</v>
      </c>
      <c r="BJ57" s="41">
        <f t="shared" si="29"/>
        <v>0</v>
      </c>
      <c r="BK57" s="41">
        <f t="shared" si="30"/>
        <v>0</v>
      </c>
      <c r="BL57" s="41">
        <f t="shared" si="31"/>
        <v>0</v>
      </c>
      <c r="BM57" s="41">
        <f t="shared" si="32"/>
        <v>0</v>
      </c>
      <c r="BN57" s="41">
        <f t="shared" si="33"/>
        <v>0</v>
      </c>
    </row>
    <row r="58" spans="1:66" x14ac:dyDescent="0.25">
      <c r="D58" s="11" t="s">
        <v>167</v>
      </c>
      <c r="E58" s="50">
        <v>36</v>
      </c>
      <c r="P58" s="51">
        <f t="shared" si="34"/>
        <v>36</v>
      </c>
      <c r="Q58" s="52" t="s">
        <v>108</v>
      </c>
      <c r="R58" s="52" t="s">
        <v>108</v>
      </c>
      <c r="AF58" s="56">
        <f t="shared" si="11"/>
        <v>36</v>
      </c>
      <c r="AG58" s="56">
        <f t="shared" si="12"/>
        <v>0</v>
      </c>
      <c r="AH58" s="56">
        <f t="shared" si="13"/>
        <v>0</v>
      </c>
      <c r="AI58" s="56">
        <f t="shared" si="14"/>
        <v>0</v>
      </c>
      <c r="AJ58" s="56">
        <f t="shared" si="15"/>
        <v>0</v>
      </c>
      <c r="AK58" s="56">
        <f t="shared" si="16"/>
        <v>0</v>
      </c>
      <c r="AL58" s="56">
        <f t="shared" si="17"/>
        <v>0</v>
      </c>
      <c r="AM58" s="56">
        <f t="shared" si="18"/>
        <v>0</v>
      </c>
      <c r="AN58" s="56">
        <f t="shared" si="19"/>
        <v>0</v>
      </c>
      <c r="AO58" s="56">
        <f t="shared" si="20"/>
        <v>0</v>
      </c>
      <c r="AP58" s="56">
        <f t="shared" si="21"/>
        <v>0</v>
      </c>
      <c r="AQ58" s="56">
        <f t="shared" si="22"/>
        <v>36</v>
      </c>
      <c r="BD58" s="41">
        <f t="shared" si="23"/>
        <v>0</v>
      </c>
      <c r="BE58" s="41">
        <f t="shared" si="24"/>
        <v>0</v>
      </c>
      <c r="BF58" s="41">
        <f t="shared" si="25"/>
        <v>0</v>
      </c>
      <c r="BG58" s="41">
        <f t="shared" si="26"/>
        <v>0</v>
      </c>
      <c r="BH58" s="41">
        <f t="shared" si="27"/>
        <v>0</v>
      </c>
      <c r="BI58" s="41">
        <f t="shared" si="28"/>
        <v>0</v>
      </c>
      <c r="BJ58" s="41">
        <f t="shared" si="29"/>
        <v>0</v>
      </c>
      <c r="BK58" s="41">
        <f t="shared" si="30"/>
        <v>0</v>
      </c>
      <c r="BL58" s="41">
        <f t="shared" si="31"/>
        <v>0</v>
      </c>
      <c r="BM58" s="41">
        <f t="shared" si="32"/>
        <v>0</v>
      </c>
      <c r="BN58" s="41">
        <f t="shared" si="33"/>
        <v>0</v>
      </c>
    </row>
    <row r="59" spans="1:66" x14ac:dyDescent="0.25">
      <c r="D59" s="11" t="s">
        <v>168</v>
      </c>
      <c r="E59" s="50">
        <v>36</v>
      </c>
      <c r="P59" s="51">
        <f t="shared" si="34"/>
        <v>36</v>
      </c>
      <c r="Q59" s="52" t="s">
        <v>108</v>
      </c>
      <c r="R59" s="52" t="s">
        <v>108</v>
      </c>
      <c r="AF59" s="56">
        <f t="shared" si="11"/>
        <v>36</v>
      </c>
      <c r="AG59" s="56">
        <f t="shared" si="12"/>
        <v>0</v>
      </c>
      <c r="AH59" s="56">
        <f t="shared" si="13"/>
        <v>0</v>
      </c>
      <c r="AI59" s="56">
        <f t="shared" si="14"/>
        <v>0</v>
      </c>
      <c r="AJ59" s="56">
        <f t="shared" si="15"/>
        <v>0</v>
      </c>
      <c r="AK59" s="56">
        <f t="shared" si="16"/>
        <v>0</v>
      </c>
      <c r="AL59" s="56">
        <f t="shared" si="17"/>
        <v>0</v>
      </c>
      <c r="AM59" s="56">
        <f t="shared" si="18"/>
        <v>0</v>
      </c>
      <c r="AN59" s="56">
        <f t="shared" si="19"/>
        <v>0</v>
      </c>
      <c r="AO59" s="56">
        <f t="shared" si="20"/>
        <v>0</v>
      </c>
      <c r="AP59" s="56">
        <f t="shared" si="21"/>
        <v>0</v>
      </c>
      <c r="AQ59" s="56">
        <f t="shared" si="22"/>
        <v>36</v>
      </c>
      <c r="BD59" s="41">
        <f t="shared" si="23"/>
        <v>0</v>
      </c>
      <c r="BE59" s="41">
        <f t="shared" si="24"/>
        <v>0</v>
      </c>
      <c r="BF59" s="41">
        <f t="shared" si="25"/>
        <v>0</v>
      </c>
      <c r="BG59" s="41">
        <f t="shared" si="26"/>
        <v>0</v>
      </c>
      <c r="BH59" s="41">
        <f t="shared" si="27"/>
        <v>0</v>
      </c>
      <c r="BI59" s="41">
        <f t="shared" si="28"/>
        <v>0</v>
      </c>
      <c r="BJ59" s="41">
        <f t="shared" si="29"/>
        <v>0</v>
      </c>
      <c r="BK59" s="41">
        <f t="shared" si="30"/>
        <v>0</v>
      </c>
      <c r="BL59" s="41">
        <f t="shared" si="31"/>
        <v>0</v>
      </c>
      <c r="BM59" s="41">
        <f t="shared" si="32"/>
        <v>0</v>
      </c>
      <c r="BN59" s="41">
        <f t="shared" si="33"/>
        <v>0</v>
      </c>
    </row>
    <row r="60" spans="1:66" x14ac:dyDescent="0.25">
      <c r="A60" s="11">
        <v>5</v>
      </c>
      <c r="B60" s="11" t="s">
        <v>169</v>
      </c>
      <c r="C60" s="11" t="s">
        <v>77</v>
      </c>
      <c r="D60" s="11" t="s">
        <v>172</v>
      </c>
      <c r="M60" s="50">
        <v>14</v>
      </c>
      <c r="N60" s="50">
        <v>14</v>
      </c>
      <c r="O60" s="50">
        <v>8</v>
      </c>
      <c r="P60" s="51">
        <f t="shared" si="34"/>
        <v>36</v>
      </c>
      <c r="Q60" s="52" t="s">
        <v>24</v>
      </c>
      <c r="R60" s="52" t="s">
        <v>24</v>
      </c>
      <c r="AF60" s="56">
        <f t="shared" si="11"/>
        <v>0</v>
      </c>
      <c r="AG60" s="56">
        <f t="shared" si="12"/>
        <v>0</v>
      </c>
      <c r="AH60" s="56">
        <f t="shared" si="13"/>
        <v>0</v>
      </c>
      <c r="AI60" s="56">
        <f t="shared" si="14"/>
        <v>0</v>
      </c>
      <c r="AJ60" s="56">
        <f t="shared" si="15"/>
        <v>0</v>
      </c>
      <c r="AK60" s="56">
        <f t="shared" si="16"/>
        <v>0</v>
      </c>
      <c r="AL60" s="56">
        <f t="shared" si="17"/>
        <v>0</v>
      </c>
      <c r="AM60" s="56">
        <f t="shared" si="18"/>
        <v>0</v>
      </c>
      <c r="AN60" s="56">
        <f t="shared" si="19"/>
        <v>14</v>
      </c>
      <c r="AO60" s="56">
        <f t="shared" si="20"/>
        <v>14</v>
      </c>
      <c r="AP60" s="56">
        <f t="shared" si="21"/>
        <v>8</v>
      </c>
      <c r="AQ60" s="56">
        <f t="shared" si="22"/>
        <v>36</v>
      </c>
      <c r="BD60" s="41">
        <f t="shared" si="23"/>
        <v>0</v>
      </c>
      <c r="BE60" s="41">
        <f t="shared" si="24"/>
        <v>0</v>
      </c>
      <c r="BF60" s="41">
        <f t="shared" si="25"/>
        <v>0</v>
      </c>
      <c r="BG60" s="41">
        <f t="shared" si="26"/>
        <v>0</v>
      </c>
      <c r="BH60" s="41">
        <f t="shared" si="27"/>
        <v>0</v>
      </c>
      <c r="BI60" s="41">
        <f t="shared" si="28"/>
        <v>0</v>
      </c>
      <c r="BJ60" s="41">
        <f t="shared" si="29"/>
        <v>0</v>
      </c>
      <c r="BK60" s="41">
        <f t="shared" si="30"/>
        <v>0</v>
      </c>
      <c r="BL60" s="41">
        <f t="shared" si="31"/>
        <v>0</v>
      </c>
      <c r="BM60" s="41">
        <f t="shared" si="32"/>
        <v>0</v>
      </c>
      <c r="BN60" s="41">
        <f t="shared" si="33"/>
        <v>0</v>
      </c>
    </row>
    <row r="61" spans="1:66" x14ac:dyDescent="0.25">
      <c r="D61" s="11" t="s">
        <v>173</v>
      </c>
      <c r="M61" s="50">
        <v>14</v>
      </c>
      <c r="N61" s="50">
        <v>14</v>
      </c>
      <c r="O61" s="50">
        <v>8</v>
      </c>
      <c r="P61" s="51">
        <f t="shared" si="34"/>
        <v>36</v>
      </c>
      <c r="Q61" s="52" t="s">
        <v>24</v>
      </c>
      <c r="R61" s="52" t="s">
        <v>24</v>
      </c>
      <c r="AF61" s="56">
        <f t="shared" si="11"/>
        <v>0</v>
      </c>
      <c r="AG61" s="56">
        <f t="shared" si="12"/>
        <v>0</v>
      </c>
      <c r="AH61" s="56">
        <f t="shared" si="13"/>
        <v>0</v>
      </c>
      <c r="AI61" s="56">
        <f t="shared" si="14"/>
        <v>0</v>
      </c>
      <c r="AJ61" s="56">
        <f t="shared" si="15"/>
        <v>0</v>
      </c>
      <c r="AK61" s="56">
        <f t="shared" si="16"/>
        <v>0</v>
      </c>
      <c r="AL61" s="56">
        <f t="shared" si="17"/>
        <v>0</v>
      </c>
      <c r="AM61" s="56">
        <f t="shared" si="18"/>
        <v>0</v>
      </c>
      <c r="AN61" s="56">
        <f t="shared" si="19"/>
        <v>14</v>
      </c>
      <c r="AO61" s="56">
        <f t="shared" si="20"/>
        <v>14</v>
      </c>
      <c r="AP61" s="56">
        <f t="shared" si="21"/>
        <v>8</v>
      </c>
      <c r="AQ61" s="56">
        <f t="shared" si="22"/>
        <v>36</v>
      </c>
      <c r="BD61" s="41">
        <f t="shared" si="23"/>
        <v>0</v>
      </c>
      <c r="BE61" s="41">
        <f t="shared" si="24"/>
        <v>0</v>
      </c>
      <c r="BF61" s="41">
        <f t="shared" si="25"/>
        <v>0</v>
      </c>
      <c r="BG61" s="41">
        <f t="shared" si="26"/>
        <v>0</v>
      </c>
      <c r="BH61" s="41">
        <f t="shared" si="27"/>
        <v>0</v>
      </c>
      <c r="BI61" s="41">
        <f t="shared" si="28"/>
        <v>0</v>
      </c>
      <c r="BJ61" s="41">
        <f t="shared" si="29"/>
        <v>0</v>
      </c>
      <c r="BK61" s="41">
        <f t="shared" si="30"/>
        <v>0</v>
      </c>
      <c r="BL61" s="41">
        <f t="shared" si="31"/>
        <v>0</v>
      </c>
      <c r="BM61" s="41">
        <f t="shared" si="32"/>
        <v>0</v>
      </c>
      <c r="BN61" s="41">
        <f t="shared" si="33"/>
        <v>0</v>
      </c>
    </row>
    <row r="62" spans="1:66" x14ac:dyDescent="0.25">
      <c r="D62" s="11" t="s">
        <v>174</v>
      </c>
      <c r="M62" s="50">
        <v>14</v>
      </c>
      <c r="N62" s="50">
        <v>14</v>
      </c>
      <c r="O62" s="50">
        <v>8</v>
      </c>
      <c r="P62" s="51">
        <f t="shared" si="34"/>
        <v>36</v>
      </c>
      <c r="Q62" s="52" t="s">
        <v>24</v>
      </c>
      <c r="R62" s="52" t="s">
        <v>24</v>
      </c>
      <c r="AF62" s="56">
        <f t="shared" si="11"/>
        <v>0</v>
      </c>
      <c r="AG62" s="56">
        <f t="shared" si="12"/>
        <v>0</v>
      </c>
      <c r="AH62" s="56">
        <f t="shared" si="13"/>
        <v>0</v>
      </c>
      <c r="AI62" s="56">
        <f t="shared" si="14"/>
        <v>0</v>
      </c>
      <c r="AJ62" s="56">
        <f t="shared" si="15"/>
        <v>0</v>
      </c>
      <c r="AK62" s="56">
        <f t="shared" si="16"/>
        <v>0</v>
      </c>
      <c r="AL62" s="56">
        <f t="shared" si="17"/>
        <v>0</v>
      </c>
      <c r="AM62" s="56">
        <f t="shared" si="18"/>
        <v>0</v>
      </c>
      <c r="AN62" s="56">
        <f t="shared" si="19"/>
        <v>14</v>
      </c>
      <c r="AO62" s="56">
        <f t="shared" si="20"/>
        <v>14</v>
      </c>
      <c r="AP62" s="56">
        <f t="shared" si="21"/>
        <v>8</v>
      </c>
      <c r="AQ62" s="56">
        <f t="shared" si="22"/>
        <v>36</v>
      </c>
      <c r="BD62" s="41">
        <f t="shared" si="23"/>
        <v>0</v>
      </c>
      <c r="BE62" s="41">
        <f t="shared" si="24"/>
        <v>0</v>
      </c>
      <c r="BF62" s="41">
        <f t="shared" si="25"/>
        <v>0</v>
      </c>
      <c r="BG62" s="41">
        <f t="shared" si="26"/>
        <v>0</v>
      </c>
      <c r="BH62" s="41">
        <f t="shared" si="27"/>
        <v>0</v>
      </c>
      <c r="BI62" s="41">
        <f t="shared" si="28"/>
        <v>0</v>
      </c>
      <c r="BJ62" s="41">
        <f t="shared" si="29"/>
        <v>0</v>
      </c>
      <c r="BK62" s="41">
        <f t="shared" si="30"/>
        <v>0</v>
      </c>
      <c r="BL62" s="41">
        <f t="shared" si="31"/>
        <v>0</v>
      </c>
      <c r="BM62" s="41">
        <f t="shared" si="32"/>
        <v>0</v>
      </c>
      <c r="BN62" s="41">
        <f t="shared" si="33"/>
        <v>0</v>
      </c>
    </row>
    <row r="63" spans="1:66" x14ac:dyDescent="0.25">
      <c r="D63" s="11" t="s">
        <v>175</v>
      </c>
      <c r="M63" s="50">
        <v>14</v>
      </c>
      <c r="N63" s="50">
        <v>14</v>
      </c>
      <c r="O63" s="50">
        <v>8</v>
      </c>
      <c r="P63" s="51">
        <f t="shared" si="34"/>
        <v>36</v>
      </c>
      <c r="Q63" s="52" t="s">
        <v>24</v>
      </c>
      <c r="R63" s="52" t="s">
        <v>24</v>
      </c>
      <c r="AF63" s="56">
        <f t="shared" si="11"/>
        <v>0</v>
      </c>
      <c r="AG63" s="56">
        <f t="shared" si="12"/>
        <v>0</v>
      </c>
      <c r="AH63" s="56">
        <f t="shared" si="13"/>
        <v>0</v>
      </c>
      <c r="AI63" s="56">
        <f t="shared" si="14"/>
        <v>0</v>
      </c>
      <c r="AJ63" s="56">
        <f t="shared" si="15"/>
        <v>0</v>
      </c>
      <c r="AK63" s="56">
        <f t="shared" si="16"/>
        <v>0</v>
      </c>
      <c r="AL63" s="56">
        <f t="shared" si="17"/>
        <v>0</v>
      </c>
      <c r="AM63" s="56">
        <f t="shared" si="18"/>
        <v>0</v>
      </c>
      <c r="AN63" s="56">
        <f t="shared" si="19"/>
        <v>14</v>
      </c>
      <c r="AO63" s="56">
        <f t="shared" si="20"/>
        <v>14</v>
      </c>
      <c r="AP63" s="56">
        <f t="shared" si="21"/>
        <v>8</v>
      </c>
      <c r="AQ63" s="56">
        <f t="shared" si="22"/>
        <v>36</v>
      </c>
      <c r="BD63" s="41">
        <f t="shared" si="23"/>
        <v>0</v>
      </c>
      <c r="BE63" s="41">
        <f t="shared" si="24"/>
        <v>0</v>
      </c>
      <c r="BF63" s="41">
        <f t="shared" si="25"/>
        <v>0</v>
      </c>
      <c r="BG63" s="41">
        <f t="shared" si="26"/>
        <v>0</v>
      </c>
      <c r="BH63" s="41">
        <f t="shared" si="27"/>
        <v>0</v>
      </c>
      <c r="BI63" s="41">
        <f t="shared" si="28"/>
        <v>0</v>
      </c>
      <c r="BJ63" s="41">
        <f t="shared" si="29"/>
        <v>0</v>
      </c>
      <c r="BK63" s="41">
        <f t="shared" si="30"/>
        <v>0</v>
      </c>
      <c r="BL63" s="41">
        <f t="shared" si="31"/>
        <v>0</v>
      </c>
      <c r="BM63" s="41">
        <f t="shared" si="32"/>
        <v>0</v>
      </c>
      <c r="BN63" s="41">
        <f t="shared" si="33"/>
        <v>0</v>
      </c>
    </row>
    <row r="64" spans="1:66" x14ac:dyDescent="0.25">
      <c r="D64" s="11" t="s">
        <v>176</v>
      </c>
      <c r="M64" s="50">
        <v>14</v>
      </c>
      <c r="N64" s="50">
        <v>14</v>
      </c>
      <c r="O64" s="50">
        <v>8</v>
      </c>
      <c r="P64" s="51">
        <f t="shared" si="34"/>
        <v>36</v>
      </c>
      <c r="Q64" s="52" t="s">
        <v>24</v>
      </c>
      <c r="R64" s="52" t="s">
        <v>24</v>
      </c>
      <c r="AF64" s="56">
        <f t="shared" si="11"/>
        <v>0</v>
      </c>
      <c r="AG64" s="56">
        <f t="shared" si="12"/>
        <v>0</v>
      </c>
      <c r="AH64" s="56">
        <f t="shared" si="13"/>
        <v>0</v>
      </c>
      <c r="AI64" s="56">
        <f t="shared" si="14"/>
        <v>0</v>
      </c>
      <c r="AJ64" s="56">
        <f t="shared" si="15"/>
        <v>0</v>
      </c>
      <c r="AK64" s="56">
        <f t="shared" si="16"/>
        <v>0</v>
      </c>
      <c r="AL64" s="56">
        <f t="shared" si="17"/>
        <v>0</v>
      </c>
      <c r="AM64" s="56">
        <f t="shared" si="18"/>
        <v>0</v>
      </c>
      <c r="AN64" s="56">
        <f t="shared" si="19"/>
        <v>14</v>
      </c>
      <c r="AO64" s="56">
        <f t="shared" si="20"/>
        <v>14</v>
      </c>
      <c r="AP64" s="56">
        <f t="shared" si="21"/>
        <v>8</v>
      </c>
      <c r="AQ64" s="56">
        <f t="shared" si="22"/>
        <v>36</v>
      </c>
      <c r="BD64" s="41">
        <f t="shared" si="23"/>
        <v>0</v>
      </c>
      <c r="BE64" s="41">
        <f t="shared" si="24"/>
        <v>0</v>
      </c>
      <c r="BF64" s="41">
        <f t="shared" si="25"/>
        <v>0</v>
      </c>
      <c r="BG64" s="41">
        <f t="shared" si="26"/>
        <v>0</v>
      </c>
      <c r="BH64" s="41">
        <f t="shared" si="27"/>
        <v>0</v>
      </c>
      <c r="BI64" s="41">
        <f t="shared" si="28"/>
        <v>0</v>
      </c>
      <c r="BJ64" s="41">
        <f t="shared" si="29"/>
        <v>0</v>
      </c>
      <c r="BK64" s="41">
        <f t="shared" si="30"/>
        <v>0</v>
      </c>
      <c r="BL64" s="41">
        <f t="shared" si="31"/>
        <v>0</v>
      </c>
      <c r="BM64" s="41">
        <f t="shared" si="32"/>
        <v>0</v>
      </c>
      <c r="BN64" s="41">
        <f t="shared" si="33"/>
        <v>0</v>
      </c>
    </row>
    <row r="65" spans="4:66" x14ac:dyDescent="0.25">
      <c r="D65" s="11" t="s">
        <v>177</v>
      </c>
      <c r="M65" s="50">
        <v>14</v>
      </c>
      <c r="N65" s="50">
        <v>14</v>
      </c>
      <c r="O65" s="50">
        <v>8</v>
      </c>
      <c r="P65" s="51">
        <f t="shared" si="34"/>
        <v>36</v>
      </c>
      <c r="Q65" s="52" t="s">
        <v>24</v>
      </c>
      <c r="R65" s="52" t="s">
        <v>24</v>
      </c>
      <c r="AF65" s="56">
        <f t="shared" si="11"/>
        <v>0</v>
      </c>
      <c r="AG65" s="56">
        <f t="shared" si="12"/>
        <v>0</v>
      </c>
      <c r="AH65" s="56">
        <f t="shared" si="13"/>
        <v>0</v>
      </c>
      <c r="AI65" s="56">
        <f t="shared" si="14"/>
        <v>0</v>
      </c>
      <c r="AJ65" s="56">
        <f t="shared" si="15"/>
        <v>0</v>
      </c>
      <c r="AK65" s="56">
        <f t="shared" si="16"/>
        <v>0</v>
      </c>
      <c r="AL65" s="56">
        <f t="shared" si="17"/>
        <v>0</v>
      </c>
      <c r="AM65" s="56">
        <f t="shared" si="18"/>
        <v>0</v>
      </c>
      <c r="AN65" s="56">
        <f t="shared" si="19"/>
        <v>14</v>
      </c>
      <c r="AO65" s="56">
        <f t="shared" si="20"/>
        <v>14</v>
      </c>
      <c r="AP65" s="56">
        <f t="shared" si="21"/>
        <v>8</v>
      </c>
      <c r="AQ65" s="56">
        <f t="shared" si="22"/>
        <v>36</v>
      </c>
      <c r="BD65" s="41">
        <f t="shared" si="23"/>
        <v>0</v>
      </c>
      <c r="BE65" s="41">
        <f t="shared" si="24"/>
        <v>0</v>
      </c>
      <c r="BF65" s="41">
        <f t="shared" si="25"/>
        <v>0</v>
      </c>
      <c r="BG65" s="41">
        <f t="shared" si="26"/>
        <v>0</v>
      </c>
      <c r="BH65" s="41">
        <f t="shared" si="27"/>
        <v>0</v>
      </c>
      <c r="BI65" s="41">
        <f t="shared" si="28"/>
        <v>0</v>
      </c>
      <c r="BJ65" s="41">
        <f t="shared" si="29"/>
        <v>0</v>
      </c>
      <c r="BK65" s="41">
        <f t="shared" si="30"/>
        <v>0</v>
      </c>
      <c r="BL65" s="41">
        <f t="shared" si="31"/>
        <v>0</v>
      </c>
      <c r="BM65" s="41">
        <f t="shared" si="32"/>
        <v>0</v>
      </c>
      <c r="BN65" s="41">
        <f t="shared" si="33"/>
        <v>0</v>
      </c>
    </row>
    <row r="66" spans="4:66" x14ac:dyDescent="0.25">
      <c r="D66" s="11" t="s">
        <v>178</v>
      </c>
      <c r="M66" s="50">
        <v>14</v>
      </c>
      <c r="N66" s="50">
        <v>14</v>
      </c>
      <c r="O66" s="50">
        <v>8</v>
      </c>
      <c r="P66" s="51">
        <f t="shared" si="34"/>
        <v>36</v>
      </c>
      <c r="Q66" s="52" t="s">
        <v>24</v>
      </c>
      <c r="R66" s="52" t="s">
        <v>24</v>
      </c>
      <c r="AF66" s="56">
        <f t="shared" si="11"/>
        <v>0</v>
      </c>
      <c r="AG66" s="56">
        <f t="shared" si="12"/>
        <v>0</v>
      </c>
      <c r="AH66" s="56">
        <f t="shared" si="13"/>
        <v>0</v>
      </c>
      <c r="AI66" s="56">
        <f t="shared" si="14"/>
        <v>0</v>
      </c>
      <c r="AJ66" s="56">
        <f t="shared" si="15"/>
        <v>0</v>
      </c>
      <c r="AK66" s="56">
        <f t="shared" si="16"/>
        <v>0</v>
      </c>
      <c r="AL66" s="56">
        <f t="shared" si="17"/>
        <v>0</v>
      </c>
      <c r="AM66" s="56">
        <f t="shared" si="18"/>
        <v>0</v>
      </c>
      <c r="AN66" s="56">
        <f t="shared" si="19"/>
        <v>14</v>
      </c>
      <c r="AO66" s="56">
        <f t="shared" si="20"/>
        <v>14</v>
      </c>
      <c r="AP66" s="56">
        <f t="shared" si="21"/>
        <v>8</v>
      </c>
      <c r="AQ66" s="56">
        <f t="shared" si="22"/>
        <v>36</v>
      </c>
      <c r="BD66" s="41">
        <f t="shared" si="23"/>
        <v>0</v>
      </c>
      <c r="BE66" s="41">
        <f t="shared" si="24"/>
        <v>0</v>
      </c>
      <c r="BF66" s="41">
        <f t="shared" si="25"/>
        <v>0</v>
      </c>
      <c r="BG66" s="41">
        <f t="shared" si="26"/>
        <v>0</v>
      </c>
      <c r="BH66" s="41">
        <f t="shared" si="27"/>
        <v>0</v>
      </c>
      <c r="BI66" s="41">
        <f t="shared" si="28"/>
        <v>0</v>
      </c>
      <c r="BJ66" s="41">
        <f t="shared" si="29"/>
        <v>0</v>
      </c>
      <c r="BK66" s="41">
        <f t="shared" si="30"/>
        <v>0</v>
      </c>
      <c r="BL66" s="41">
        <f t="shared" si="31"/>
        <v>0</v>
      </c>
      <c r="BM66" s="41">
        <f t="shared" si="32"/>
        <v>0</v>
      </c>
      <c r="BN66" s="41">
        <f t="shared" si="33"/>
        <v>0</v>
      </c>
    </row>
    <row r="67" spans="4:66" x14ac:dyDescent="0.25">
      <c r="D67" s="11" t="s">
        <v>179</v>
      </c>
      <c r="L67" s="50">
        <v>8</v>
      </c>
      <c r="M67" s="50">
        <v>14</v>
      </c>
      <c r="N67" s="50">
        <v>14</v>
      </c>
      <c r="P67" s="51">
        <f t="shared" si="34"/>
        <v>36</v>
      </c>
      <c r="Q67" s="52" t="s">
        <v>24</v>
      </c>
      <c r="R67" s="52" t="s">
        <v>24</v>
      </c>
      <c r="AF67" s="56">
        <f t="shared" si="11"/>
        <v>0</v>
      </c>
      <c r="AG67" s="56">
        <f t="shared" si="12"/>
        <v>0</v>
      </c>
      <c r="AH67" s="56">
        <f t="shared" si="13"/>
        <v>0</v>
      </c>
      <c r="AI67" s="56">
        <f t="shared" si="14"/>
        <v>0</v>
      </c>
      <c r="AJ67" s="56">
        <f t="shared" si="15"/>
        <v>0</v>
      </c>
      <c r="AK67" s="56">
        <f t="shared" si="16"/>
        <v>0</v>
      </c>
      <c r="AL67" s="56">
        <f t="shared" si="17"/>
        <v>0</v>
      </c>
      <c r="AM67" s="56">
        <f t="shared" si="18"/>
        <v>8</v>
      </c>
      <c r="AN67" s="56">
        <f t="shared" si="19"/>
        <v>14</v>
      </c>
      <c r="AO67" s="56">
        <f t="shared" si="20"/>
        <v>14</v>
      </c>
      <c r="AP67" s="56">
        <f t="shared" si="21"/>
        <v>0</v>
      </c>
      <c r="AQ67" s="56">
        <f t="shared" si="22"/>
        <v>36</v>
      </c>
      <c r="BD67" s="41">
        <f t="shared" si="23"/>
        <v>0</v>
      </c>
      <c r="BE67" s="41">
        <f t="shared" si="24"/>
        <v>0</v>
      </c>
      <c r="BF67" s="41">
        <f t="shared" si="25"/>
        <v>0</v>
      </c>
      <c r="BG67" s="41">
        <f t="shared" si="26"/>
        <v>0</v>
      </c>
      <c r="BH67" s="41">
        <f t="shared" si="27"/>
        <v>0</v>
      </c>
      <c r="BI67" s="41">
        <f t="shared" si="28"/>
        <v>0</v>
      </c>
      <c r="BJ67" s="41">
        <f t="shared" si="29"/>
        <v>0</v>
      </c>
      <c r="BK67" s="41">
        <f t="shared" si="30"/>
        <v>0</v>
      </c>
      <c r="BL67" s="41">
        <f t="shared" si="31"/>
        <v>0</v>
      </c>
      <c r="BM67" s="41">
        <f t="shared" si="32"/>
        <v>0</v>
      </c>
      <c r="BN67" s="41">
        <f t="shared" si="33"/>
        <v>0</v>
      </c>
    </row>
    <row r="68" spans="4:66" x14ac:dyDescent="0.25">
      <c r="D68" s="11" t="s">
        <v>180</v>
      </c>
      <c r="L68" s="50">
        <v>6</v>
      </c>
      <c r="M68" s="50">
        <v>12</v>
      </c>
      <c r="N68" s="50">
        <v>12</v>
      </c>
      <c r="O68" s="50">
        <v>6</v>
      </c>
      <c r="P68" s="51">
        <f t="shared" si="34"/>
        <v>36</v>
      </c>
      <c r="Q68" s="52" t="s">
        <v>24</v>
      </c>
      <c r="R68" s="52" t="s">
        <v>24</v>
      </c>
      <c r="AF68" s="56">
        <f t="shared" ref="AF68:AF86" si="35">E68-T68</f>
        <v>0</v>
      </c>
      <c r="AG68" s="56">
        <f t="shared" ref="AG68:AG86" si="36">F68-U68</f>
        <v>0</v>
      </c>
      <c r="AH68" s="56">
        <f t="shared" ref="AH68:AH86" si="37">G68-V68</f>
        <v>0</v>
      </c>
      <c r="AI68" s="56">
        <f t="shared" ref="AI68:AI86" si="38">H68-W68</f>
        <v>0</v>
      </c>
      <c r="AJ68" s="56">
        <f t="shared" ref="AJ68:AJ86" si="39">I68-X68</f>
        <v>0</v>
      </c>
      <c r="AK68" s="56">
        <f t="shared" ref="AK68:AK86" si="40">J68-Y68</f>
        <v>0</v>
      </c>
      <c r="AL68" s="56">
        <f t="shared" ref="AL68:AL86" si="41">K68-Z68</f>
        <v>0</v>
      </c>
      <c r="AM68" s="56">
        <f t="shared" ref="AM68:AM86" si="42">L68-AA68</f>
        <v>6</v>
      </c>
      <c r="AN68" s="56">
        <f t="shared" ref="AN68:AN86" si="43">M68-AB68</f>
        <v>12</v>
      </c>
      <c r="AO68" s="56">
        <f t="shared" ref="AO68:AO86" si="44">N68-AC68</f>
        <v>12</v>
      </c>
      <c r="AP68" s="56">
        <f t="shared" ref="AP68:AP86" si="45">O68-AD68</f>
        <v>6</v>
      </c>
      <c r="AQ68" s="56">
        <f t="shared" ref="AQ68:AQ86" si="46">SUM(AF68:AP68)</f>
        <v>36</v>
      </c>
      <c r="BD68" s="41">
        <f t="shared" ref="BD68:BD86" si="47">T68-AR68</f>
        <v>0</v>
      </c>
      <c r="BE68" s="41">
        <f t="shared" ref="BE68:BE86" si="48">U68-AS68</f>
        <v>0</v>
      </c>
      <c r="BF68" s="41">
        <f t="shared" ref="BF68:BF86" si="49">V68-AT68</f>
        <v>0</v>
      </c>
      <c r="BG68" s="41">
        <f t="shared" ref="BG68:BG86" si="50">W68-AU68</f>
        <v>0</v>
      </c>
      <c r="BH68" s="41">
        <f t="shared" ref="BH68:BH86" si="51">X68-AV68</f>
        <v>0</v>
      </c>
      <c r="BI68" s="41">
        <f t="shared" ref="BI68:BI86" si="52">Y68-AW68</f>
        <v>0</v>
      </c>
      <c r="BJ68" s="41">
        <f t="shared" ref="BJ68:BJ86" si="53">Z68-AX68</f>
        <v>0</v>
      </c>
      <c r="BK68" s="41">
        <f t="shared" ref="BK68:BK86" si="54">AA68-AY68</f>
        <v>0</v>
      </c>
      <c r="BL68" s="41">
        <f t="shared" ref="BL68:BL86" si="55">AB68-AZ68</f>
        <v>0</v>
      </c>
      <c r="BM68" s="41">
        <f t="shared" ref="BM68:BM86" si="56">AC68-BA68</f>
        <v>0</v>
      </c>
      <c r="BN68" s="41">
        <f t="shared" ref="BN68:BN86" si="57">AD68-BB68</f>
        <v>0</v>
      </c>
    </row>
    <row r="69" spans="4:66" x14ac:dyDescent="0.25">
      <c r="D69" s="11" t="s">
        <v>181</v>
      </c>
      <c r="M69" s="50">
        <v>14</v>
      </c>
      <c r="N69" s="50">
        <v>14</v>
      </c>
      <c r="O69" s="50">
        <v>8</v>
      </c>
      <c r="P69" s="51">
        <f t="shared" si="34"/>
        <v>36</v>
      </c>
      <c r="Q69" s="52" t="s">
        <v>24</v>
      </c>
      <c r="R69" s="52" t="s">
        <v>24</v>
      </c>
      <c r="AF69" s="56">
        <f t="shared" si="35"/>
        <v>0</v>
      </c>
      <c r="AG69" s="56">
        <f t="shared" si="36"/>
        <v>0</v>
      </c>
      <c r="AH69" s="56">
        <f t="shared" si="37"/>
        <v>0</v>
      </c>
      <c r="AI69" s="56">
        <f t="shared" si="38"/>
        <v>0</v>
      </c>
      <c r="AJ69" s="56">
        <f t="shared" si="39"/>
        <v>0</v>
      </c>
      <c r="AK69" s="56">
        <f t="shared" si="40"/>
        <v>0</v>
      </c>
      <c r="AL69" s="56">
        <f t="shared" si="41"/>
        <v>0</v>
      </c>
      <c r="AM69" s="56">
        <f t="shared" si="42"/>
        <v>0</v>
      </c>
      <c r="AN69" s="56">
        <f t="shared" si="43"/>
        <v>14</v>
      </c>
      <c r="AO69" s="56">
        <f t="shared" si="44"/>
        <v>14</v>
      </c>
      <c r="AP69" s="56">
        <f t="shared" si="45"/>
        <v>8</v>
      </c>
      <c r="AQ69" s="56">
        <f t="shared" si="46"/>
        <v>36</v>
      </c>
      <c r="BD69" s="41">
        <f t="shared" si="47"/>
        <v>0</v>
      </c>
      <c r="BE69" s="41">
        <f t="shared" si="48"/>
        <v>0</v>
      </c>
      <c r="BF69" s="41">
        <f t="shared" si="49"/>
        <v>0</v>
      </c>
      <c r="BG69" s="41">
        <f t="shared" si="50"/>
        <v>0</v>
      </c>
      <c r="BH69" s="41">
        <f t="shared" si="51"/>
        <v>0</v>
      </c>
      <c r="BI69" s="41">
        <f t="shared" si="52"/>
        <v>0</v>
      </c>
      <c r="BJ69" s="41">
        <f t="shared" si="53"/>
        <v>0</v>
      </c>
      <c r="BK69" s="41">
        <f t="shared" si="54"/>
        <v>0</v>
      </c>
      <c r="BL69" s="41">
        <f t="shared" si="55"/>
        <v>0</v>
      </c>
      <c r="BM69" s="41">
        <f t="shared" si="56"/>
        <v>0</v>
      </c>
      <c r="BN69" s="41">
        <f t="shared" si="57"/>
        <v>0</v>
      </c>
    </row>
    <row r="70" spans="4:66" x14ac:dyDescent="0.25">
      <c r="D70" s="11" t="s">
        <v>182</v>
      </c>
      <c r="M70" s="50">
        <v>14</v>
      </c>
      <c r="N70" s="50">
        <v>14</v>
      </c>
      <c r="O70" s="50">
        <v>8</v>
      </c>
      <c r="P70" s="51">
        <f t="shared" si="34"/>
        <v>36</v>
      </c>
      <c r="Q70" s="52" t="s">
        <v>24</v>
      </c>
      <c r="R70" s="52" t="s">
        <v>24</v>
      </c>
      <c r="AF70" s="56">
        <f t="shared" si="35"/>
        <v>0</v>
      </c>
      <c r="AG70" s="56">
        <f t="shared" si="36"/>
        <v>0</v>
      </c>
      <c r="AH70" s="56">
        <f t="shared" si="37"/>
        <v>0</v>
      </c>
      <c r="AI70" s="56">
        <f t="shared" si="38"/>
        <v>0</v>
      </c>
      <c r="AJ70" s="56">
        <f t="shared" si="39"/>
        <v>0</v>
      </c>
      <c r="AK70" s="56">
        <f t="shared" si="40"/>
        <v>0</v>
      </c>
      <c r="AL70" s="56">
        <f t="shared" si="41"/>
        <v>0</v>
      </c>
      <c r="AM70" s="56">
        <f t="shared" si="42"/>
        <v>0</v>
      </c>
      <c r="AN70" s="56">
        <f t="shared" si="43"/>
        <v>14</v>
      </c>
      <c r="AO70" s="56">
        <f t="shared" si="44"/>
        <v>14</v>
      </c>
      <c r="AP70" s="56">
        <f t="shared" si="45"/>
        <v>8</v>
      </c>
      <c r="AQ70" s="56">
        <f t="shared" si="46"/>
        <v>36</v>
      </c>
      <c r="BD70" s="41">
        <f t="shared" si="47"/>
        <v>0</v>
      </c>
      <c r="BE70" s="41">
        <f t="shared" si="48"/>
        <v>0</v>
      </c>
      <c r="BF70" s="41">
        <f t="shared" si="49"/>
        <v>0</v>
      </c>
      <c r="BG70" s="41">
        <f t="shared" si="50"/>
        <v>0</v>
      </c>
      <c r="BH70" s="41">
        <f t="shared" si="51"/>
        <v>0</v>
      </c>
      <c r="BI70" s="41">
        <f t="shared" si="52"/>
        <v>0</v>
      </c>
      <c r="BJ70" s="41">
        <f t="shared" si="53"/>
        <v>0</v>
      </c>
      <c r="BK70" s="41">
        <f t="shared" si="54"/>
        <v>0</v>
      </c>
      <c r="BL70" s="41">
        <f t="shared" si="55"/>
        <v>0</v>
      </c>
      <c r="BM70" s="41">
        <f t="shared" si="56"/>
        <v>0</v>
      </c>
      <c r="BN70" s="41">
        <f t="shared" si="57"/>
        <v>0</v>
      </c>
    </row>
    <row r="71" spans="4:66" x14ac:dyDescent="0.25">
      <c r="D71" s="11" t="s">
        <v>183</v>
      </c>
      <c r="L71" s="50">
        <v>8</v>
      </c>
      <c r="M71" s="50">
        <v>14</v>
      </c>
      <c r="N71" s="50">
        <v>14</v>
      </c>
      <c r="P71" s="51">
        <f t="shared" si="34"/>
        <v>36</v>
      </c>
      <c r="Q71" s="52" t="s">
        <v>24</v>
      </c>
      <c r="R71" s="52" t="s">
        <v>24</v>
      </c>
      <c r="AF71" s="56">
        <f t="shared" si="35"/>
        <v>0</v>
      </c>
      <c r="AG71" s="56">
        <f t="shared" si="36"/>
        <v>0</v>
      </c>
      <c r="AH71" s="56">
        <f t="shared" si="37"/>
        <v>0</v>
      </c>
      <c r="AI71" s="56">
        <f t="shared" si="38"/>
        <v>0</v>
      </c>
      <c r="AJ71" s="56">
        <f t="shared" si="39"/>
        <v>0</v>
      </c>
      <c r="AK71" s="56">
        <f t="shared" si="40"/>
        <v>0</v>
      </c>
      <c r="AL71" s="56">
        <f t="shared" si="41"/>
        <v>0</v>
      </c>
      <c r="AM71" s="56">
        <f t="shared" si="42"/>
        <v>8</v>
      </c>
      <c r="AN71" s="56">
        <f t="shared" si="43"/>
        <v>14</v>
      </c>
      <c r="AO71" s="56">
        <f t="shared" si="44"/>
        <v>14</v>
      </c>
      <c r="AP71" s="56">
        <f t="shared" si="45"/>
        <v>0</v>
      </c>
      <c r="AQ71" s="56">
        <f t="shared" si="46"/>
        <v>36</v>
      </c>
      <c r="BD71" s="41">
        <f t="shared" si="47"/>
        <v>0</v>
      </c>
      <c r="BE71" s="41">
        <f t="shared" si="48"/>
        <v>0</v>
      </c>
      <c r="BF71" s="41">
        <f t="shared" si="49"/>
        <v>0</v>
      </c>
      <c r="BG71" s="41">
        <f t="shared" si="50"/>
        <v>0</v>
      </c>
      <c r="BH71" s="41">
        <f t="shared" si="51"/>
        <v>0</v>
      </c>
      <c r="BI71" s="41">
        <f t="shared" si="52"/>
        <v>0</v>
      </c>
      <c r="BJ71" s="41">
        <f t="shared" si="53"/>
        <v>0</v>
      </c>
      <c r="BK71" s="41">
        <f t="shared" si="54"/>
        <v>0</v>
      </c>
      <c r="BL71" s="41">
        <f t="shared" si="55"/>
        <v>0</v>
      </c>
      <c r="BM71" s="41">
        <f t="shared" si="56"/>
        <v>0</v>
      </c>
      <c r="BN71" s="41">
        <f t="shared" si="57"/>
        <v>0</v>
      </c>
    </row>
    <row r="72" spans="4:66" x14ac:dyDescent="0.25">
      <c r="D72" s="11" t="s">
        <v>184</v>
      </c>
      <c r="M72" s="50">
        <v>14</v>
      </c>
      <c r="N72" s="50">
        <v>14</v>
      </c>
      <c r="O72" s="50">
        <v>8</v>
      </c>
      <c r="P72" s="51">
        <f t="shared" si="34"/>
        <v>36</v>
      </c>
      <c r="Q72" s="52" t="s">
        <v>24</v>
      </c>
      <c r="R72" s="52" t="s">
        <v>24</v>
      </c>
      <c r="AF72" s="56">
        <f t="shared" si="35"/>
        <v>0</v>
      </c>
      <c r="AG72" s="56">
        <f t="shared" si="36"/>
        <v>0</v>
      </c>
      <c r="AH72" s="56">
        <f t="shared" si="37"/>
        <v>0</v>
      </c>
      <c r="AI72" s="56">
        <f t="shared" si="38"/>
        <v>0</v>
      </c>
      <c r="AJ72" s="56">
        <f t="shared" si="39"/>
        <v>0</v>
      </c>
      <c r="AK72" s="56">
        <f t="shared" si="40"/>
        <v>0</v>
      </c>
      <c r="AL72" s="56">
        <f t="shared" si="41"/>
        <v>0</v>
      </c>
      <c r="AM72" s="56">
        <f t="shared" si="42"/>
        <v>0</v>
      </c>
      <c r="AN72" s="56">
        <f t="shared" si="43"/>
        <v>14</v>
      </c>
      <c r="AO72" s="56">
        <f t="shared" si="44"/>
        <v>14</v>
      </c>
      <c r="AP72" s="56">
        <f t="shared" si="45"/>
        <v>8</v>
      </c>
      <c r="AQ72" s="56">
        <f t="shared" si="46"/>
        <v>36</v>
      </c>
      <c r="BD72" s="41">
        <f t="shared" si="47"/>
        <v>0</v>
      </c>
      <c r="BE72" s="41">
        <f t="shared" si="48"/>
        <v>0</v>
      </c>
      <c r="BF72" s="41">
        <f t="shared" si="49"/>
        <v>0</v>
      </c>
      <c r="BG72" s="41">
        <f t="shared" si="50"/>
        <v>0</v>
      </c>
      <c r="BH72" s="41">
        <f t="shared" si="51"/>
        <v>0</v>
      </c>
      <c r="BI72" s="41">
        <f t="shared" si="52"/>
        <v>0</v>
      </c>
      <c r="BJ72" s="41">
        <f t="shared" si="53"/>
        <v>0</v>
      </c>
      <c r="BK72" s="41">
        <f t="shared" si="54"/>
        <v>0</v>
      </c>
      <c r="BL72" s="41">
        <f t="shared" si="55"/>
        <v>0</v>
      </c>
      <c r="BM72" s="41">
        <f t="shared" si="56"/>
        <v>0</v>
      </c>
      <c r="BN72" s="41">
        <f t="shared" si="57"/>
        <v>0</v>
      </c>
    </row>
    <row r="73" spans="4:66" x14ac:dyDescent="0.25">
      <c r="D73" s="11" t="s">
        <v>185</v>
      </c>
      <c r="M73" s="50">
        <v>14</v>
      </c>
      <c r="N73" s="50">
        <v>14</v>
      </c>
      <c r="O73" s="50">
        <v>8</v>
      </c>
      <c r="P73" s="51">
        <f t="shared" si="34"/>
        <v>36</v>
      </c>
      <c r="Q73" s="52" t="s">
        <v>24</v>
      </c>
      <c r="R73" s="52" t="s">
        <v>24</v>
      </c>
      <c r="AF73" s="56">
        <f t="shared" si="35"/>
        <v>0</v>
      </c>
      <c r="AG73" s="56">
        <f t="shared" si="36"/>
        <v>0</v>
      </c>
      <c r="AH73" s="56">
        <f t="shared" si="37"/>
        <v>0</v>
      </c>
      <c r="AI73" s="56">
        <f t="shared" si="38"/>
        <v>0</v>
      </c>
      <c r="AJ73" s="56">
        <f t="shared" si="39"/>
        <v>0</v>
      </c>
      <c r="AK73" s="56">
        <f t="shared" si="40"/>
        <v>0</v>
      </c>
      <c r="AL73" s="56">
        <f t="shared" si="41"/>
        <v>0</v>
      </c>
      <c r="AM73" s="56">
        <f t="shared" si="42"/>
        <v>0</v>
      </c>
      <c r="AN73" s="56">
        <f t="shared" si="43"/>
        <v>14</v>
      </c>
      <c r="AO73" s="56">
        <f t="shared" si="44"/>
        <v>14</v>
      </c>
      <c r="AP73" s="56">
        <f t="shared" si="45"/>
        <v>8</v>
      </c>
      <c r="AQ73" s="56">
        <f t="shared" si="46"/>
        <v>36</v>
      </c>
      <c r="BD73" s="41">
        <f t="shared" si="47"/>
        <v>0</v>
      </c>
      <c r="BE73" s="41">
        <f t="shared" si="48"/>
        <v>0</v>
      </c>
      <c r="BF73" s="41">
        <f t="shared" si="49"/>
        <v>0</v>
      </c>
      <c r="BG73" s="41">
        <f t="shared" si="50"/>
        <v>0</v>
      </c>
      <c r="BH73" s="41">
        <f t="shared" si="51"/>
        <v>0</v>
      </c>
      <c r="BI73" s="41">
        <f t="shared" si="52"/>
        <v>0</v>
      </c>
      <c r="BJ73" s="41">
        <f t="shared" si="53"/>
        <v>0</v>
      </c>
      <c r="BK73" s="41">
        <f t="shared" si="54"/>
        <v>0</v>
      </c>
      <c r="BL73" s="41">
        <f t="shared" si="55"/>
        <v>0</v>
      </c>
      <c r="BM73" s="41">
        <f t="shared" si="56"/>
        <v>0</v>
      </c>
      <c r="BN73" s="41">
        <f t="shared" si="57"/>
        <v>0</v>
      </c>
    </row>
    <row r="74" spans="4:66" x14ac:dyDescent="0.25">
      <c r="D74" s="11" t="s">
        <v>186</v>
      </c>
      <c r="F74" s="50">
        <v>6</v>
      </c>
      <c r="G74" s="50">
        <v>8</v>
      </c>
      <c r="H74" s="50">
        <v>10</v>
      </c>
      <c r="I74" s="50">
        <v>12</v>
      </c>
      <c r="P74" s="51">
        <f t="shared" si="34"/>
        <v>36</v>
      </c>
      <c r="Q74" s="52" t="s">
        <v>24</v>
      </c>
      <c r="R74" s="52" t="s">
        <v>24</v>
      </c>
      <c r="AF74" s="56">
        <f t="shared" si="35"/>
        <v>0</v>
      </c>
      <c r="AG74" s="56">
        <f t="shared" si="36"/>
        <v>6</v>
      </c>
      <c r="AH74" s="56">
        <f t="shared" si="37"/>
        <v>8</v>
      </c>
      <c r="AI74" s="56">
        <f t="shared" si="38"/>
        <v>10</v>
      </c>
      <c r="AJ74" s="56">
        <f t="shared" si="39"/>
        <v>12</v>
      </c>
      <c r="AK74" s="56">
        <f t="shared" si="40"/>
        <v>0</v>
      </c>
      <c r="AL74" s="56">
        <f t="shared" si="41"/>
        <v>0</v>
      </c>
      <c r="AM74" s="56">
        <f t="shared" si="42"/>
        <v>0</v>
      </c>
      <c r="AN74" s="56">
        <f t="shared" si="43"/>
        <v>0</v>
      </c>
      <c r="AO74" s="56">
        <f t="shared" si="44"/>
        <v>0</v>
      </c>
      <c r="AP74" s="56">
        <f t="shared" si="45"/>
        <v>0</v>
      </c>
      <c r="AQ74" s="56">
        <f t="shared" si="46"/>
        <v>36</v>
      </c>
      <c r="BD74" s="41">
        <f t="shared" si="47"/>
        <v>0</v>
      </c>
      <c r="BE74" s="41">
        <f t="shared" si="48"/>
        <v>0</v>
      </c>
      <c r="BF74" s="41">
        <f t="shared" si="49"/>
        <v>0</v>
      </c>
      <c r="BG74" s="41">
        <f t="shared" si="50"/>
        <v>0</v>
      </c>
      <c r="BH74" s="41">
        <f t="shared" si="51"/>
        <v>0</v>
      </c>
      <c r="BI74" s="41">
        <f t="shared" si="52"/>
        <v>0</v>
      </c>
      <c r="BJ74" s="41">
        <f t="shared" si="53"/>
        <v>0</v>
      </c>
      <c r="BK74" s="41">
        <f t="shared" si="54"/>
        <v>0</v>
      </c>
      <c r="BL74" s="41">
        <f t="shared" si="55"/>
        <v>0</v>
      </c>
      <c r="BM74" s="41">
        <f t="shared" si="56"/>
        <v>0</v>
      </c>
      <c r="BN74" s="41">
        <f t="shared" si="57"/>
        <v>0</v>
      </c>
    </row>
    <row r="75" spans="4:66" x14ac:dyDescent="0.25">
      <c r="D75" s="11" t="s">
        <v>187</v>
      </c>
      <c r="H75" s="50">
        <v>6</v>
      </c>
      <c r="I75" s="50">
        <v>8</v>
      </c>
      <c r="J75" s="50">
        <v>10</v>
      </c>
      <c r="K75" s="50">
        <v>12</v>
      </c>
      <c r="P75" s="51">
        <f t="shared" si="34"/>
        <v>36</v>
      </c>
      <c r="Q75" s="52" t="s">
        <v>24</v>
      </c>
      <c r="R75" s="52" t="s">
        <v>24</v>
      </c>
      <c r="AF75" s="56">
        <f t="shared" si="35"/>
        <v>0</v>
      </c>
      <c r="AG75" s="56">
        <f t="shared" si="36"/>
        <v>0</v>
      </c>
      <c r="AH75" s="56">
        <f t="shared" si="37"/>
        <v>0</v>
      </c>
      <c r="AI75" s="56">
        <f t="shared" si="38"/>
        <v>6</v>
      </c>
      <c r="AJ75" s="56">
        <f t="shared" si="39"/>
        <v>8</v>
      </c>
      <c r="AK75" s="56">
        <f t="shared" si="40"/>
        <v>10</v>
      </c>
      <c r="AL75" s="56">
        <f t="shared" si="41"/>
        <v>12</v>
      </c>
      <c r="AM75" s="56">
        <f t="shared" si="42"/>
        <v>0</v>
      </c>
      <c r="AN75" s="56">
        <f t="shared" si="43"/>
        <v>0</v>
      </c>
      <c r="AO75" s="56">
        <f t="shared" si="44"/>
        <v>0</v>
      </c>
      <c r="AP75" s="56">
        <f t="shared" si="45"/>
        <v>0</v>
      </c>
      <c r="AQ75" s="56">
        <f t="shared" si="46"/>
        <v>36</v>
      </c>
      <c r="BD75" s="41">
        <f t="shared" si="47"/>
        <v>0</v>
      </c>
      <c r="BE75" s="41">
        <f t="shared" si="48"/>
        <v>0</v>
      </c>
      <c r="BF75" s="41">
        <f t="shared" si="49"/>
        <v>0</v>
      </c>
      <c r="BG75" s="41">
        <f t="shared" si="50"/>
        <v>0</v>
      </c>
      <c r="BH75" s="41">
        <f t="shared" si="51"/>
        <v>0</v>
      </c>
      <c r="BI75" s="41">
        <f t="shared" si="52"/>
        <v>0</v>
      </c>
      <c r="BJ75" s="41">
        <f t="shared" si="53"/>
        <v>0</v>
      </c>
      <c r="BK75" s="41">
        <f t="shared" si="54"/>
        <v>0</v>
      </c>
      <c r="BL75" s="41">
        <f t="shared" si="55"/>
        <v>0</v>
      </c>
      <c r="BM75" s="41">
        <f t="shared" si="56"/>
        <v>0</v>
      </c>
      <c r="BN75" s="41">
        <f t="shared" si="57"/>
        <v>0</v>
      </c>
    </row>
    <row r="76" spans="4:66" x14ac:dyDescent="0.25">
      <c r="D76" s="11" t="s">
        <v>188</v>
      </c>
      <c r="H76" s="50">
        <v>6</v>
      </c>
      <c r="I76" s="50">
        <v>8</v>
      </c>
      <c r="J76" s="50">
        <v>10</v>
      </c>
      <c r="K76" s="50">
        <v>12</v>
      </c>
      <c r="P76" s="51">
        <f t="shared" si="34"/>
        <v>36</v>
      </c>
      <c r="Q76" s="52" t="s">
        <v>24</v>
      </c>
      <c r="R76" s="52" t="s">
        <v>24</v>
      </c>
      <c r="AF76" s="56">
        <f t="shared" si="35"/>
        <v>0</v>
      </c>
      <c r="AG76" s="56">
        <f t="shared" si="36"/>
        <v>0</v>
      </c>
      <c r="AH76" s="56">
        <f t="shared" si="37"/>
        <v>0</v>
      </c>
      <c r="AI76" s="56">
        <f t="shared" si="38"/>
        <v>6</v>
      </c>
      <c r="AJ76" s="56">
        <f t="shared" si="39"/>
        <v>8</v>
      </c>
      <c r="AK76" s="56">
        <f t="shared" si="40"/>
        <v>10</v>
      </c>
      <c r="AL76" s="56">
        <f t="shared" si="41"/>
        <v>12</v>
      </c>
      <c r="AM76" s="56">
        <f t="shared" si="42"/>
        <v>0</v>
      </c>
      <c r="AN76" s="56">
        <f t="shared" si="43"/>
        <v>0</v>
      </c>
      <c r="AO76" s="56">
        <f t="shared" si="44"/>
        <v>0</v>
      </c>
      <c r="AP76" s="56">
        <f t="shared" si="45"/>
        <v>0</v>
      </c>
      <c r="AQ76" s="56">
        <f t="shared" si="46"/>
        <v>36</v>
      </c>
      <c r="BD76" s="41">
        <f t="shared" si="47"/>
        <v>0</v>
      </c>
      <c r="BE76" s="41">
        <f t="shared" si="48"/>
        <v>0</v>
      </c>
      <c r="BF76" s="41">
        <f t="shared" si="49"/>
        <v>0</v>
      </c>
      <c r="BG76" s="41">
        <f t="shared" si="50"/>
        <v>0</v>
      </c>
      <c r="BH76" s="41">
        <f t="shared" si="51"/>
        <v>0</v>
      </c>
      <c r="BI76" s="41">
        <f t="shared" si="52"/>
        <v>0</v>
      </c>
      <c r="BJ76" s="41">
        <f t="shared" si="53"/>
        <v>0</v>
      </c>
      <c r="BK76" s="41">
        <f t="shared" si="54"/>
        <v>0</v>
      </c>
      <c r="BL76" s="41">
        <f t="shared" si="55"/>
        <v>0</v>
      </c>
      <c r="BM76" s="41">
        <f t="shared" si="56"/>
        <v>0</v>
      </c>
      <c r="BN76" s="41">
        <f t="shared" si="57"/>
        <v>0</v>
      </c>
    </row>
    <row r="77" spans="4:66" x14ac:dyDescent="0.25">
      <c r="D77" s="11" t="s">
        <v>189</v>
      </c>
      <c r="H77" s="50">
        <v>6</v>
      </c>
      <c r="I77" s="50">
        <v>8</v>
      </c>
      <c r="J77" s="50">
        <v>10</v>
      </c>
      <c r="K77" s="50">
        <v>12</v>
      </c>
      <c r="P77" s="51">
        <f t="shared" si="34"/>
        <v>36</v>
      </c>
      <c r="Q77" s="52" t="s">
        <v>24</v>
      </c>
      <c r="R77" s="52" t="s">
        <v>24</v>
      </c>
      <c r="AF77" s="56">
        <f t="shared" si="35"/>
        <v>0</v>
      </c>
      <c r="AG77" s="56">
        <f t="shared" si="36"/>
        <v>0</v>
      </c>
      <c r="AH77" s="56">
        <f t="shared" si="37"/>
        <v>0</v>
      </c>
      <c r="AI77" s="56">
        <f t="shared" si="38"/>
        <v>6</v>
      </c>
      <c r="AJ77" s="56">
        <f t="shared" si="39"/>
        <v>8</v>
      </c>
      <c r="AK77" s="56">
        <f t="shared" si="40"/>
        <v>10</v>
      </c>
      <c r="AL77" s="56">
        <f t="shared" si="41"/>
        <v>12</v>
      </c>
      <c r="AM77" s="56">
        <f t="shared" si="42"/>
        <v>0</v>
      </c>
      <c r="AN77" s="56">
        <f t="shared" si="43"/>
        <v>0</v>
      </c>
      <c r="AO77" s="56">
        <f t="shared" si="44"/>
        <v>0</v>
      </c>
      <c r="AP77" s="56">
        <f t="shared" si="45"/>
        <v>0</v>
      </c>
      <c r="AQ77" s="56">
        <f t="shared" si="46"/>
        <v>36</v>
      </c>
      <c r="BD77" s="41">
        <f t="shared" si="47"/>
        <v>0</v>
      </c>
      <c r="BE77" s="41">
        <f t="shared" si="48"/>
        <v>0</v>
      </c>
      <c r="BF77" s="41">
        <f t="shared" si="49"/>
        <v>0</v>
      </c>
      <c r="BG77" s="41">
        <f t="shared" si="50"/>
        <v>0</v>
      </c>
      <c r="BH77" s="41">
        <f t="shared" si="51"/>
        <v>0</v>
      </c>
      <c r="BI77" s="41">
        <f t="shared" si="52"/>
        <v>0</v>
      </c>
      <c r="BJ77" s="41">
        <f t="shared" si="53"/>
        <v>0</v>
      </c>
      <c r="BK77" s="41">
        <f t="shared" si="54"/>
        <v>0</v>
      </c>
      <c r="BL77" s="41">
        <f t="shared" si="55"/>
        <v>0</v>
      </c>
      <c r="BM77" s="41">
        <f t="shared" si="56"/>
        <v>0</v>
      </c>
      <c r="BN77" s="41">
        <f t="shared" si="57"/>
        <v>0</v>
      </c>
    </row>
    <row r="78" spans="4:66" x14ac:dyDescent="0.25">
      <c r="D78" s="11" t="s">
        <v>190</v>
      </c>
      <c r="H78" s="50">
        <v>6</v>
      </c>
      <c r="I78" s="50">
        <v>8</v>
      </c>
      <c r="J78" s="50">
        <v>10</v>
      </c>
      <c r="K78" s="50">
        <v>12</v>
      </c>
      <c r="P78" s="51">
        <f t="shared" si="34"/>
        <v>36</v>
      </c>
      <c r="Q78" s="52" t="s">
        <v>24</v>
      </c>
      <c r="R78" s="52" t="s">
        <v>24</v>
      </c>
      <c r="AF78" s="56">
        <f t="shared" si="35"/>
        <v>0</v>
      </c>
      <c r="AG78" s="56">
        <f t="shared" si="36"/>
        <v>0</v>
      </c>
      <c r="AH78" s="56">
        <f t="shared" si="37"/>
        <v>0</v>
      </c>
      <c r="AI78" s="56">
        <f t="shared" si="38"/>
        <v>6</v>
      </c>
      <c r="AJ78" s="56">
        <f t="shared" si="39"/>
        <v>8</v>
      </c>
      <c r="AK78" s="56">
        <f t="shared" si="40"/>
        <v>10</v>
      </c>
      <c r="AL78" s="56">
        <f t="shared" si="41"/>
        <v>12</v>
      </c>
      <c r="AM78" s="56">
        <f t="shared" si="42"/>
        <v>0</v>
      </c>
      <c r="AN78" s="56">
        <f t="shared" si="43"/>
        <v>0</v>
      </c>
      <c r="AO78" s="56">
        <f t="shared" si="44"/>
        <v>0</v>
      </c>
      <c r="AP78" s="56">
        <f t="shared" si="45"/>
        <v>0</v>
      </c>
      <c r="AQ78" s="56">
        <f t="shared" si="46"/>
        <v>36</v>
      </c>
      <c r="BD78" s="41">
        <f t="shared" si="47"/>
        <v>0</v>
      </c>
      <c r="BE78" s="41">
        <f t="shared" si="48"/>
        <v>0</v>
      </c>
      <c r="BF78" s="41">
        <f t="shared" si="49"/>
        <v>0</v>
      </c>
      <c r="BG78" s="41">
        <f t="shared" si="50"/>
        <v>0</v>
      </c>
      <c r="BH78" s="41">
        <f t="shared" si="51"/>
        <v>0</v>
      </c>
      <c r="BI78" s="41">
        <f t="shared" si="52"/>
        <v>0</v>
      </c>
      <c r="BJ78" s="41">
        <f t="shared" si="53"/>
        <v>0</v>
      </c>
      <c r="BK78" s="41">
        <f t="shared" si="54"/>
        <v>0</v>
      </c>
      <c r="BL78" s="41">
        <f t="shared" si="55"/>
        <v>0</v>
      </c>
      <c r="BM78" s="41">
        <f t="shared" si="56"/>
        <v>0</v>
      </c>
      <c r="BN78" s="41">
        <f t="shared" si="57"/>
        <v>0</v>
      </c>
    </row>
    <row r="79" spans="4:66" x14ac:dyDescent="0.25">
      <c r="D79" s="11" t="s">
        <v>191</v>
      </c>
      <c r="H79" s="50">
        <v>6</v>
      </c>
      <c r="I79" s="50">
        <v>8</v>
      </c>
      <c r="J79" s="50">
        <v>10</v>
      </c>
      <c r="K79" s="50">
        <v>12</v>
      </c>
      <c r="P79" s="51">
        <f t="shared" si="34"/>
        <v>36</v>
      </c>
      <c r="Q79" s="52" t="s">
        <v>24</v>
      </c>
      <c r="R79" s="52" t="s">
        <v>24</v>
      </c>
      <c r="AF79" s="56">
        <f t="shared" si="35"/>
        <v>0</v>
      </c>
      <c r="AG79" s="56">
        <f t="shared" si="36"/>
        <v>0</v>
      </c>
      <c r="AH79" s="56">
        <f t="shared" si="37"/>
        <v>0</v>
      </c>
      <c r="AI79" s="56">
        <f t="shared" si="38"/>
        <v>6</v>
      </c>
      <c r="AJ79" s="56">
        <f t="shared" si="39"/>
        <v>8</v>
      </c>
      <c r="AK79" s="56">
        <f t="shared" si="40"/>
        <v>10</v>
      </c>
      <c r="AL79" s="56">
        <f t="shared" si="41"/>
        <v>12</v>
      </c>
      <c r="AM79" s="56">
        <f t="shared" si="42"/>
        <v>0</v>
      </c>
      <c r="AN79" s="56">
        <f t="shared" si="43"/>
        <v>0</v>
      </c>
      <c r="AO79" s="56">
        <f t="shared" si="44"/>
        <v>0</v>
      </c>
      <c r="AP79" s="56">
        <f t="shared" si="45"/>
        <v>0</v>
      </c>
      <c r="AQ79" s="56">
        <f t="shared" si="46"/>
        <v>36</v>
      </c>
      <c r="BD79" s="41">
        <f t="shared" si="47"/>
        <v>0</v>
      </c>
      <c r="BE79" s="41">
        <f t="shared" si="48"/>
        <v>0</v>
      </c>
      <c r="BF79" s="41">
        <f t="shared" si="49"/>
        <v>0</v>
      </c>
      <c r="BG79" s="41">
        <f t="shared" si="50"/>
        <v>0</v>
      </c>
      <c r="BH79" s="41">
        <f t="shared" si="51"/>
        <v>0</v>
      </c>
      <c r="BI79" s="41">
        <f t="shared" si="52"/>
        <v>0</v>
      </c>
      <c r="BJ79" s="41">
        <f t="shared" si="53"/>
        <v>0</v>
      </c>
      <c r="BK79" s="41">
        <f t="shared" si="54"/>
        <v>0</v>
      </c>
      <c r="BL79" s="41">
        <f t="shared" si="55"/>
        <v>0</v>
      </c>
      <c r="BM79" s="41">
        <f t="shared" si="56"/>
        <v>0</v>
      </c>
      <c r="BN79" s="41">
        <f t="shared" si="57"/>
        <v>0</v>
      </c>
    </row>
    <row r="80" spans="4:66" x14ac:dyDescent="0.25">
      <c r="AF80" s="56">
        <f t="shared" si="35"/>
        <v>0</v>
      </c>
      <c r="AG80" s="56">
        <f t="shared" si="36"/>
        <v>0</v>
      </c>
      <c r="AH80" s="56">
        <f t="shared" si="37"/>
        <v>0</v>
      </c>
      <c r="AI80" s="56">
        <f t="shared" si="38"/>
        <v>0</v>
      </c>
      <c r="AJ80" s="56">
        <f t="shared" si="39"/>
        <v>0</v>
      </c>
      <c r="AK80" s="56">
        <f t="shared" si="40"/>
        <v>0</v>
      </c>
      <c r="AL80" s="56">
        <f t="shared" si="41"/>
        <v>0</v>
      </c>
      <c r="AM80" s="56">
        <f t="shared" si="42"/>
        <v>0</v>
      </c>
      <c r="AN80" s="56">
        <f t="shared" si="43"/>
        <v>0</v>
      </c>
      <c r="AO80" s="56">
        <f t="shared" si="44"/>
        <v>0</v>
      </c>
      <c r="AP80" s="56">
        <f t="shared" si="45"/>
        <v>0</v>
      </c>
      <c r="AQ80" s="56">
        <f t="shared" si="46"/>
        <v>0</v>
      </c>
      <c r="BD80" s="41">
        <f t="shared" si="47"/>
        <v>0</v>
      </c>
      <c r="BE80" s="41">
        <f t="shared" si="48"/>
        <v>0</v>
      </c>
      <c r="BF80" s="41">
        <f t="shared" si="49"/>
        <v>0</v>
      </c>
      <c r="BG80" s="41">
        <f t="shared" si="50"/>
        <v>0</v>
      </c>
      <c r="BH80" s="41">
        <f t="shared" si="51"/>
        <v>0</v>
      </c>
      <c r="BI80" s="41">
        <f t="shared" si="52"/>
        <v>0</v>
      </c>
      <c r="BJ80" s="41">
        <f t="shared" si="53"/>
        <v>0</v>
      </c>
      <c r="BK80" s="41">
        <f t="shared" si="54"/>
        <v>0</v>
      </c>
      <c r="BL80" s="41">
        <f t="shared" si="55"/>
        <v>0</v>
      </c>
      <c r="BM80" s="41">
        <f t="shared" si="56"/>
        <v>0</v>
      </c>
      <c r="BN80" s="41">
        <f t="shared" si="57"/>
        <v>0</v>
      </c>
    </row>
    <row r="81" spans="1:66" x14ac:dyDescent="0.25">
      <c r="A81" s="11">
        <v>6</v>
      </c>
      <c r="B81" s="11" t="s">
        <v>196</v>
      </c>
      <c r="D81" s="11" t="s">
        <v>195</v>
      </c>
      <c r="S81" s="53" t="s">
        <v>198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35"/>
        <v>0</v>
      </c>
      <c r="AG81" s="56">
        <f t="shared" si="36"/>
        <v>0</v>
      </c>
      <c r="AH81" s="56">
        <f t="shared" si="37"/>
        <v>0</v>
      </c>
      <c r="AI81" s="56">
        <f t="shared" si="38"/>
        <v>-9</v>
      </c>
      <c r="AJ81" s="56">
        <f t="shared" si="39"/>
        <v>-7</v>
      </c>
      <c r="AK81" s="56">
        <f t="shared" si="40"/>
        <v>-8</v>
      </c>
      <c r="AL81" s="56">
        <f t="shared" si="41"/>
        <v>-9</v>
      </c>
      <c r="AM81" s="56">
        <f t="shared" si="42"/>
        <v>0</v>
      </c>
      <c r="AN81" s="56">
        <f t="shared" si="43"/>
        <v>0</v>
      </c>
      <c r="AO81" s="56">
        <f t="shared" si="44"/>
        <v>0</v>
      </c>
      <c r="AP81" s="56">
        <f t="shared" si="45"/>
        <v>0</v>
      </c>
      <c r="AQ81" s="56">
        <f t="shared" si="46"/>
        <v>-33</v>
      </c>
      <c r="BD81" s="41">
        <f t="shared" si="47"/>
        <v>0</v>
      </c>
      <c r="BE81" s="41">
        <f t="shared" si="48"/>
        <v>0</v>
      </c>
      <c r="BF81" s="41">
        <f t="shared" si="49"/>
        <v>0</v>
      </c>
      <c r="BG81" s="41">
        <f t="shared" si="50"/>
        <v>9</v>
      </c>
      <c r="BH81" s="41">
        <f t="shared" si="51"/>
        <v>7</v>
      </c>
      <c r="BI81" s="41">
        <f t="shared" si="52"/>
        <v>8</v>
      </c>
      <c r="BJ81" s="41">
        <f t="shared" si="53"/>
        <v>9</v>
      </c>
      <c r="BK81" s="41">
        <f t="shared" si="54"/>
        <v>0</v>
      </c>
      <c r="BL81" s="41">
        <f t="shared" si="55"/>
        <v>0</v>
      </c>
      <c r="BM81" s="41">
        <f t="shared" si="56"/>
        <v>0</v>
      </c>
      <c r="BN81" s="41">
        <f t="shared" si="57"/>
        <v>0</v>
      </c>
    </row>
    <row r="82" spans="1:66" x14ac:dyDescent="0.25">
      <c r="D82" s="11" t="s">
        <v>197</v>
      </c>
      <c r="AF82" s="56">
        <f t="shared" si="35"/>
        <v>0</v>
      </c>
      <c r="AG82" s="56">
        <f t="shared" si="36"/>
        <v>0</v>
      </c>
      <c r="AH82" s="56">
        <f t="shared" si="37"/>
        <v>0</v>
      </c>
      <c r="AI82" s="56">
        <f t="shared" si="38"/>
        <v>0</v>
      </c>
      <c r="AJ82" s="56">
        <f t="shared" si="39"/>
        <v>0</v>
      </c>
      <c r="AK82" s="56">
        <f t="shared" si="40"/>
        <v>0</v>
      </c>
      <c r="AL82" s="56">
        <f t="shared" si="41"/>
        <v>0</v>
      </c>
      <c r="AM82" s="56">
        <f t="shared" si="42"/>
        <v>0</v>
      </c>
      <c r="AN82" s="56">
        <f t="shared" si="43"/>
        <v>0</v>
      </c>
      <c r="AO82" s="56">
        <f t="shared" si="44"/>
        <v>0</v>
      </c>
      <c r="AP82" s="56">
        <f t="shared" si="45"/>
        <v>0</v>
      </c>
      <c r="AQ82" s="56">
        <f t="shared" si="46"/>
        <v>0</v>
      </c>
      <c r="BD82" s="41">
        <f t="shared" si="47"/>
        <v>0</v>
      </c>
      <c r="BE82" s="41">
        <f t="shared" si="48"/>
        <v>0</v>
      </c>
      <c r="BF82" s="41">
        <f t="shared" si="49"/>
        <v>0</v>
      </c>
      <c r="BG82" s="41">
        <f t="shared" si="50"/>
        <v>0</v>
      </c>
      <c r="BH82" s="41">
        <f t="shared" si="51"/>
        <v>0</v>
      </c>
      <c r="BI82" s="41">
        <f t="shared" si="52"/>
        <v>0</v>
      </c>
      <c r="BJ82" s="41">
        <f t="shared" si="53"/>
        <v>0</v>
      </c>
      <c r="BK82" s="41">
        <f t="shared" si="54"/>
        <v>0</v>
      </c>
      <c r="BL82" s="41">
        <f t="shared" si="55"/>
        <v>0</v>
      </c>
      <c r="BM82" s="41">
        <f t="shared" si="56"/>
        <v>0</v>
      </c>
      <c r="BN82" s="41">
        <f t="shared" si="57"/>
        <v>0</v>
      </c>
    </row>
    <row r="83" spans="1:66" x14ac:dyDescent="0.25">
      <c r="AF83" s="56">
        <f t="shared" si="35"/>
        <v>0</v>
      </c>
      <c r="AG83" s="56">
        <f t="shared" si="36"/>
        <v>0</v>
      </c>
      <c r="AH83" s="56">
        <f t="shared" si="37"/>
        <v>0</v>
      </c>
      <c r="AI83" s="56">
        <f t="shared" si="38"/>
        <v>0</v>
      </c>
      <c r="AJ83" s="56">
        <f t="shared" si="39"/>
        <v>0</v>
      </c>
      <c r="AK83" s="56">
        <f t="shared" si="40"/>
        <v>0</v>
      </c>
      <c r="AL83" s="56">
        <f t="shared" si="41"/>
        <v>0</v>
      </c>
      <c r="AM83" s="56">
        <f t="shared" si="42"/>
        <v>0</v>
      </c>
      <c r="AN83" s="56">
        <f t="shared" si="43"/>
        <v>0</v>
      </c>
      <c r="AO83" s="56">
        <f t="shared" si="44"/>
        <v>0</v>
      </c>
      <c r="AP83" s="56">
        <f t="shared" si="45"/>
        <v>0</v>
      </c>
      <c r="AQ83" s="56">
        <f t="shared" si="46"/>
        <v>0</v>
      </c>
      <c r="BD83" s="41">
        <f t="shared" si="47"/>
        <v>0</v>
      </c>
      <c r="BE83" s="41">
        <f t="shared" si="48"/>
        <v>0</v>
      </c>
      <c r="BF83" s="41">
        <f t="shared" si="49"/>
        <v>0</v>
      </c>
      <c r="BG83" s="41">
        <f t="shared" si="50"/>
        <v>0</v>
      </c>
      <c r="BH83" s="41">
        <f t="shared" si="51"/>
        <v>0</v>
      </c>
      <c r="BI83" s="41">
        <f t="shared" si="52"/>
        <v>0</v>
      </c>
      <c r="BJ83" s="41">
        <f t="shared" si="53"/>
        <v>0</v>
      </c>
      <c r="BK83" s="41">
        <f t="shared" si="54"/>
        <v>0</v>
      </c>
      <c r="BL83" s="41">
        <f t="shared" si="55"/>
        <v>0</v>
      </c>
      <c r="BM83" s="41">
        <f t="shared" si="56"/>
        <v>0</v>
      </c>
      <c r="BN83" s="41">
        <f t="shared" si="57"/>
        <v>0</v>
      </c>
    </row>
    <row r="84" spans="1:66" x14ac:dyDescent="0.25">
      <c r="AF84" s="56">
        <f t="shared" si="35"/>
        <v>0</v>
      </c>
      <c r="AG84" s="56">
        <f t="shared" si="36"/>
        <v>0</v>
      </c>
      <c r="AH84" s="56">
        <f t="shared" si="37"/>
        <v>0</v>
      </c>
      <c r="AI84" s="56">
        <f t="shared" si="38"/>
        <v>0</v>
      </c>
      <c r="AJ84" s="56">
        <f t="shared" si="39"/>
        <v>0</v>
      </c>
      <c r="AK84" s="56">
        <f t="shared" si="40"/>
        <v>0</v>
      </c>
      <c r="AL84" s="56">
        <f t="shared" si="41"/>
        <v>0</v>
      </c>
      <c r="AM84" s="56">
        <f t="shared" si="42"/>
        <v>0</v>
      </c>
      <c r="AN84" s="56">
        <f t="shared" si="43"/>
        <v>0</v>
      </c>
      <c r="AO84" s="56">
        <f t="shared" si="44"/>
        <v>0</v>
      </c>
      <c r="AP84" s="56">
        <f t="shared" si="45"/>
        <v>0</v>
      </c>
      <c r="AQ84" s="56">
        <f t="shared" si="46"/>
        <v>0</v>
      </c>
      <c r="BD84" s="41">
        <f t="shared" si="47"/>
        <v>0</v>
      </c>
      <c r="BE84" s="41">
        <f t="shared" si="48"/>
        <v>0</v>
      </c>
      <c r="BF84" s="41">
        <f t="shared" si="49"/>
        <v>0</v>
      </c>
      <c r="BG84" s="41">
        <f t="shared" si="50"/>
        <v>0</v>
      </c>
      <c r="BH84" s="41">
        <f t="shared" si="51"/>
        <v>0</v>
      </c>
      <c r="BI84" s="41">
        <f t="shared" si="52"/>
        <v>0</v>
      </c>
      <c r="BJ84" s="41">
        <f t="shared" si="53"/>
        <v>0</v>
      </c>
      <c r="BK84" s="41">
        <f t="shared" si="54"/>
        <v>0</v>
      </c>
      <c r="BL84" s="41">
        <f t="shared" si="55"/>
        <v>0</v>
      </c>
      <c r="BM84" s="41">
        <f t="shared" si="56"/>
        <v>0</v>
      </c>
      <c r="BN84" s="41">
        <f t="shared" si="57"/>
        <v>0</v>
      </c>
    </row>
    <row r="85" spans="1:66" x14ac:dyDescent="0.25">
      <c r="AF85" s="56">
        <f t="shared" si="35"/>
        <v>0</v>
      </c>
      <c r="AG85" s="56">
        <f t="shared" si="36"/>
        <v>0</v>
      </c>
      <c r="AH85" s="56">
        <f t="shared" si="37"/>
        <v>0</v>
      </c>
      <c r="AI85" s="56">
        <f t="shared" si="38"/>
        <v>0</v>
      </c>
      <c r="AJ85" s="56">
        <f t="shared" si="39"/>
        <v>0</v>
      </c>
      <c r="AK85" s="56">
        <f t="shared" si="40"/>
        <v>0</v>
      </c>
      <c r="AL85" s="56">
        <f t="shared" si="41"/>
        <v>0</v>
      </c>
      <c r="AM85" s="56">
        <f t="shared" si="42"/>
        <v>0</v>
      </c>
      <c r="AN85" s="56">
        <f t="shared" si="43"/>
        <v>0</v>
      </c>
      <c r="AO85" s="56">
        <f t="shared" si="44"/>
        <v>0</v>
      </c>
      <c r="AP85" s="56">
        <f t="shared" si="45"/>
        <v>0</v>
      </c>
      <c r="AQ85" s="56">
        <f t="shared" si="46"/>
        <v>0</v>
      </c>
      <c r="BD85" s="41">
        <f t="shared" si="47"/>
        <v>0</v>
      </c>
      <c r="BE85" s="41">
        <f t="shared" si="48"/>
        <v>0</v>
      </c>
      <c r="BF85" s="41">
        <f t="shared" si="49"/>
        <v>0</v>
      </c>
      <c r="BG85" s="41">
        <f t="shared" si="50"/>
        <v>0</v>
      </c>
      <c r="BH85" s="41">
        <f t="shared" si="51"/>
        <v>0</v>
      </c>
      <c r="BI85" s="41">
        <f t="shared" si="52"/>
        <v>0</v>
      </c>
      <c r="BJ85" s="41">
        <f t="shared" si="53"/>
        <v>0</v>
      </c>
      <c r="BK85" s="41">
        <f t="shared" si="54"/>
        <v>0</v>
      </c>
      <c r="BL85" s="41">
        <f t="shared" si="55"/>
        <v>0</v>
      </c>
      <c r="BM85" s="41">
        <f t="shared" si="56"/>
        <v>0</v>
      </c>
      <c r="BN85" s="41">
        <f t="shared" si="57"/>
        <v>0</v>
      </c>
    </row>
    <row r="86" spans="1:66" x14ac:dyDescent="0.25">
      <c r="AF86" s="56">
        <f t="shared" si="35"/>
        <v>0</v>
      </c>
      <c r="AG86" s="56">
        <f t="shared" si="36"/>
        <v>0</v>
      </c>
      <c r="AH86" s="56">
        <f t="shared" si="37"/>
        <v>0</v>
      </c>
      <c r="AI86" s="56">
        <f t="shared" si="38"/>
        <v>0</v>
      </c>
      <c r="AJ86" s="56">
        <f t="shared" si="39"/>
        <v>0</v>
      </c>
      <c r="AK86" s="56">
        <f t="shared" si="40"/>
        <v>0</v>
      </c>
      <c r="AL86" s="56">
        <f t="shared" si="41"/>
        <v>0</v>
      </c>
      <c r="AM86" s="56">
        <f t="shared" si="42"/>
        <v>0</v>
      </c>
      <c r="AN86" s="56">
        <f t="shared" si="43"/>
        <v>0</v>
      </c>
      <c r="AO86" s="56">
        <f t="shared" si="44"/>
        <v>0</v>
      </c>
      <c r="AP86" s="56">
        <f t="shared" si="45"/>
        <v>0</v>
      </c>
      <c r="AQ86" s="56">
        <f t="shared" si="46"/>
        <v>0</v>
      </c>
      <c r="BD86" s="41">
        <f t="shared" si="47"/>
        <v>0</v>
      </c>
      <c r="BE86" s="41">
        <f t="shared" si="48"/>
        <v>0</v>
      </c>
      <c r="BF86" s="41">
        <f t="shared" si="49"/>
        <v>0</v>
      </c>
      <c r="BG86" s="41">
        <f t="shared" si="50"/>
        <v>0</v>
      </c>
      <c r="BH86" s="41">
        <f t="shared" si="51"/>
        <v>0</v>
      </c>
      <c r="BI86" s="41">
        <f t="shared" si="52"/>
        <v>0</v>
      </c>
      <c r="BJ86" s="41">
        <f t="shared" si="53"/>
        <v>0</v>
      </c>
      <c r="BK86" s="41">
        <f t="shared" si="54"/>
        <v>0</v>
      </c>
      <c r="BL86" s="41">
        <f t="shared" si="55"/>
        <v>0</v>
      </c>
      <c r="BM86" s="41">
        <f t="shared" si="56"/>
        <v>0</v>
      </c>
      <c r="BN86" s="41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45" priority="6"/>
  </conditionalFormatting>
  <conditionalFormatting sqref="D52:D59">
    <cfRule type="duplicateValues" dxfId="44" priority="3"/>
  </conditionalFormatting>
  <conditionalFormatting sqref="D60:D73">
    <cfRule type="duplicateValues" dxfId="43" priority="2"/>
  </conditionalFormatting>
  <conditionalFormatting sqref="D74:D79">
    <cfRule type="duplicateValues" dxfId="4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117"/>
  <sheetViews>
    <sheetView workbookViewId="0">
      <pane xSplit="3" ySplit="2" topLeftCell="D56" activePane="bottomRight" state="frozen"/>
      <selection pane="topRight" activeCell="D1" sqref="D1"/>
      <selection pane="bottomLeft" activeCell="A3" sqref="A3"/>
      <selection pane="bottomRight" activeCell="G59" sqref="G59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7.7109375" style="2" customWidth="1"/>
    <col min="5" max="5" width="8" customWidth="1"/>
    <col min="6" max="6" width="23.42578125" customWidth="1"/>
    <col min="7" max="7" width="19.28515625" customWidth="1"/>
    <col min="8" max="8" width="20.140625" style="37" customWidth="1"/>
    <col min="9" max="9" width="21.5703125" style="37" bestFit="1" customWidth="1"/>
    <col min="10" max="10" width="20.140625" style="3" customWidth="1"/>
    <col min="11" max="11" width="14.5703125" bestFit="1" customWidth="1"/>
  </cols>
  <sheetData>
    <row r="1" spans="1:11" x14ac:dyDescent="0.25">
      <c r="H1" s="111" t="s">
        <v>124</v>
      </c>
      <c r="I1" s="111"/>
      <c r="J1" s="3" t="s">
        <v>125</v>
      </c>
    </row>
    <row r="2" spans="1:11" s="2" customFormat="1" x14ac:dyDescent="0.25">
      <c r="A2" s="38" t="s">
        <v>0</v>
      </c>
      <c r="B2" s="38" t="s">
        <v>11</v>
      </c>
      <c r="C2" s="38" t="s">
        <v>117</v>
      </c>
      <c r="D2" s="38" t="s">
        <v>118</v>
      </c>
      <c r="E2" s="38" t="s">
        <v>119</v>
      </c>
      <c r="F2" s="38" t="s">
        <v>120</v>
      </c>
      <c r="G2" s="38" t="s">
        <v>121</v>
      </c>
      <c r="H2" s="65" t="s">
        <v>123</v>
      </c>
      <c r="I2" s="65" t="s">
        <v>128</v>
      </c>
      <c r="J2" s="38" t="s">
        <v>122</v>
      </c>
      <c r="K2" s="38" t="s">
        <v>128</v>
      </c>
    </row>
    <row r="3" spans="1:11" x14ac:dyDescent="0.25">
      <c r="A3" s="11">
        <v>1</v>
      </c>
      <c r="B3" s="104" t="s">
        <v>335</v>
      </c>
      <c r="C3" s="11"/>
      <c r="D3" s="8"/>
      <c r="E3" s="11"/>
      <c r="F3" s="11"/>
      <c r="G3" s="11"/>
      <c r="H3" s="66"/>
      <c r="I3" s="66"/>
      <c r="J3" s="67"/>
      <c r="K3" s="11"/>
    </row>
    <row r="4" spans="1:11" x14ac:dyDescent="0.25">
      <c r="A4" s="11">
        <v>2</v>
      </c>
      <c r="B4" s="104" t="s">
        <v>1276</v>
      </c>
      <c r="C4" s="11"/>
      <c r="D4" s="8"/>
      <c r="E4" s="11"/>
      <c r="F4" s="11"/>
      <c r="G4" s="11"/>
      <c r="H4" s="66"/>
      <c r="I4" s="66"/>
      <c r="J4" s="67"/>
      <c r="K4" s="11"/>
    </row>
    <row r="5" spans="1:11" x14ac:dyDescent="0.25">
      <c r="A5" s="11">
        <v>3</v>
      </c>
      <c r="B5" s="104" t="s">
        <v>876</v>
      </c>
      <c r="C5" s="11"/>
      <c r="D5" s="8"/>
      <c r="E5" s="11"/>
      <c r="F5" s="11"/>
      <c r="G5" s="11"/>
      <c r="H5" s="66" t="s">
        <v>1315</v>
      </c>
      <c r="I5" s="66"/>
      <c r="J5" s="67"/>
      <c r="K5" s="11"/>
    </row>
    <row r="6" spans="1:11" x14ac:dyDescent="0.25">
      <c r="A6" s="11">
        <v>4</v>
      </c>
      <c r="B6" s="104" t="s">
        <v>337</v>
      </c>
      <c r="C6" s="11"/>
      <c r="D6" s="8"/>
      <c r="E6" s="11"/>
      <c r="F6" s="11"/>
      <c r="G6" s="11"/>
      <c r="H6" s="66" t="s">
        <v>1311</v>
      </c>
      <c r="I6" s="66"/>
      <c r="J6" s="67"/>
      <c r="K6" s="11"/>
    </row>
    <row r="7" spans="1:11" x14ac:dyDescent="0.25">
      <c r="A7" s="11">
        <v>5</v>
      </c>
      <c r="B7" s="104" t="s">
        <v>1277</v>
      </c>
      <c r="C7" s="11"/>
      <c r="D7" s="8"/>
      <c r="E7" s="11"/>
      <c r="F7" s="11"/>
      <c r="G7" s="11"/>
      <c r="H7" s="66" t="s">
        <v>1311</v>
      </c>
      <c r="I7" s="66"/>
      <c r="J7" s="67"/>
      <c r="K7" s="11"/>
    </row>
    <row r="8" spans="1:11" x14ac:dyDescent="0.25">
      <c r="A8" s="11">
        <v>6</v>
      </c>
      <c r="B8" s="104" t="s">
        <v>901</v>
      </c>
      <c r="C8" s="11"/>
      <c r="D8" s="8"/>
      <c r="E8" s="11"/>
      <c r="F8" s="11"/>
      <c r="G8" s="11"/>
      <c r="H8" s="66"/>
      <c r="I8" s="66"/>
      <c r="J8" s="67"/>
      <c r="K8" s="11"/>
    </row>
    <row r="9" spans="1:11" x14ac:dyDescent="0.25">
      <c r="A9" s="11">
        <v>7</v>
      </c>
      <c r="B9" s="104" t="s">
        <v>338</v>
      </c>
      <c r="C9" s="11"/>
      <c r="D9" s="8"/>
      <c r="E9" s="11"/>
      <c r="F9" s="11"/>
      <c r="G9" s="11"/>
      <c r="H9" s="66"/>
      <c r="I9" s="66"/>
      <c r="J9" s="67"/>
      <c r="K9" s="11"/>
    </row>
    <row r="10" spans="1:11" x14ac:dyDescent="0.25">
      <c r="A10" s="11">
        <v>8</v>
      </c>
      <c r="B10" s="104" t="s">
        <v>339</v>
      </c>
      <c r="C10" s="11"/>
      <c r="D10" s="8"/>
      <c r="E10" s="11"/>
      <c r="F10" s="11"/>
      <c r="G10" s="11"/>
      <c r="H10" s="66"/>
      <c r="I10" s="66"/>
      <c r="J10" s="67"/>
      <c r="K10" s="11"/>
    </row>
    <row r="11" spans="1:11" x14ac:dyDescent="0.25">
      <c r="A11" s="11">
        <v>9</v>
      </c>
      <c r="B11" s="104" t="s">
        <v>1278</v>
      </c>
      <c r="C11" s="11"/>
      <c r="D11" s="8"/>
      <c r="E11" s="11"/>
      <c r="F11" s="11"/>
      <c r="G11" s="11"/>
      <c r="H11" s="66" t="s">
        <v>1316</v>
      </c>
      <c r="I11" s="66"/>
      <c r="J11" s="67"/>
      <c r="K11" s="11"/>
    </row>
    <row r="12" spans="1:11" x14ac:dyDescent="0.25">
      <c r="A12" s="11">
        <v>10</v>
      </c>
      <c r="B12" s="104" t="s">
        <v>884</v>
      </c>
      <c r="C12" s="11"/>
      <c r="D12" s="8"/>
      <c r="E12" s="11"/>
      <c r="F12" s="11"/>
      <c r="G12" s="11"/>
      <c r="H12" s="66" t="s">
        <v>1329</v>
      </c>
      <c r="I12" s="66" t="s">
        <v>104</v>
      </c>
      <c r="J12" s="67"/>
      <c r="K12" s="11"/>
    </row>
    <row r="13" spans="1:11" x14ac:dyDescent="0.25">
      <c r="A13" s="11">
        <v>11</v>
      </c>
      <c r="B13" s="104" t="s">
        <v>1279</v>
      </c>
      <c r="C13" s="11"/>
      <c r="D13" s="8" t="s">
        <v>209</v>
      </c>
      <c r="E13" s="11"/>
      <c r="F13" s="11"/>
      <c r="G13" s="11"/>
      <c r="H13" s="66" t="s">
        <v>207</v>
      </c>
      <c r="I13" s="66" t="s">
        <v>208</v>
      </c>
      <c r="J13" s="67">
        <v>2431021945</v>
      </c>
      <c r="K13" s="66" t="s">
        <v>208</v>
      </c>
    </row>
    <row r="14" spans="1:11" x14ac:dyDescent="0.25">
      <c r="A14" s="11">
        <v>12</v>
      </c>
      <c r="B14" s="104" t="s">
        <v>1280</v>
      </c>
      <c r="C14" s="11"/>
      <c r="D14" s="8"/>
      <c r="E14" s="11"/>
      <c r="F14" s="11"/>
      <c r="G14" s="11"/>
      <c r="H14" s="66"/>
      <c r="I14" s="66"/>
      <c r="J14" s="67"/>
      <c r="K14" s="11"/>
    </row>
    <row r="15" spans="1:11" x14ac:dyDescent="0.25">
      <c r="A15" s="11">
        <v>13</v>
      </c>
      <c r="B15" s="104" t="s">
        <v>341</v>
      </c>
      <c r="C15" s="11"/>
      <c r="D15" s="8"/>
      <c r="E15" s="11"/>
      <c r="F15" s="11"/>
      <c r="G15" s="11"/>
      <c r="H15" s="66"/>
      <c r="I15" s="66"/>
      <c r="J15" s="67"/>
      <c r="K15" s="11"/>
    </row>
    <row r="16" spans="1:11" x14ac:dyDescent="0.25">
      <c r="A16" s="11">
        <v>14</v>
      </c>
      <c r="B16" s="104" t="s">
        <v>1281</v>
      </c>
      <c r="C16" s="11"/>
      <c r="D16" s="8"/>
      <c r="E16" s="11"/>
      <c r="F16" s="11"/>
      <c r="G16" s="11"/>
      <c r="H16" s="66"/>
      <c r="I16" s="66"/>
      <c r="J16" s="67"/>
      <c r="K16" s="11"/>
    </row>
    <row r="17" spans="1:11" x14ac:dyDescent="0.25">
      <c r="A17" s="11">
        <v>15</v>
      </c>
      <c r="B17" s="104" t="s">
        <v>1022</v>
      </c>
      <c r="C17" s="11"/>
      <c r="D17" s="8"/>
      <c r="E17" s="11"/>
      <c r="F17" s="11"/>
      <c r="G17" s="11"/>
      <c r="H17" s="66"/>
      <c r="I17" s="66"/>
      <c r="J17" s="67"/>
      <c r="K17" s="11"/>
    </row>
    <row r="18" spans="1:11" x14ac:dyDescent="0.25">
      <c r="A18" s="11">
        <v>16</v>
      </c>
      <c r="B18" s="104" t="s">
        <v>1282</v>
      </c>
      <c r="C18" s="11"/>
      <c r="D18" s="8"/>
      <c r="E18" s="11"/>
      <c r="F18" s="11"/>
      <c r="G18" s="11"/>
      <c r="H18" s="66"/>
      <c r="I18" s="66"/>
      <c r="J18" s="67"/>
      <c r="K18" s="11"/>
    </row>
    <row r="19" spans="1:11" x14ac:dyDescent="0.25">
      <c r="A19" s="11">
        <v>17</v>
      </c>
      <c r="B19" s="104" t="s">
        <v>343</v>
      </c>
      <c r="C19" s="11"/>
      <c r="D19" s="8"/>
      <c r="E19" s="11"/>
      <c r="F19" s="11"/>
      <c r="G19" s="11"/>
      <c r="H19" s="66"/>
      <c r="I19" s="66"/>
      <c r="J19" s="67"/>
      <c r="K19" s="11"/>
    </row>
    <row r="20" spans="1:11" x14ac:dyDescent="0.25">
      <c r="A20" s="11">
        <v>18</v>
      </c>
      <c r="B20" s="104" t="s">
        <v>877</v>
      </c>
      <c r="C20" s="11"/>
      <c r="D20" s="8"/>
      <c r="E20" s="11"/>
      <c r="F20" s="11"/>
      <c r="G20" s="11"/>
      <c r="H20" s="66"/>
      <c r="I20" s="66"/>
      <c r="J20" s="67"/>
      <c r="K20" s="11"/>
    </row>
    <row r="21" spans="1:11" x14ac:dyDescent="0.25">
      <c r="A21" s="11">
        <v>19</v>
      </c>
      <c r="B21" s="104" t="s">
        <v>346</v>
      </c>
      <c r="C21" s="11"/>
      <c r="D21" s="8"/>
      <c r="E21" s="11"/>
      <c r="F21" s="11"/>
      <c r="G21" s="11"/>
      <c r="H21" s="66"/>
      <c r="I21" s="66"/>
      <c r="J21" s="67"/>
      <c r="K21" s="11"/>
    </row>
    <row r="22" spans="1:11" x14ac:dyDescent="0.25">
      <c r="A22" s="11">
        <v>20</v>
      </c>
      <c r="B22" s="104" t="s">
        <v>885</v>
      </c>
      <c r="C22" s="11"/>
      <c r="D22" s="8"/>
      <c r="E22" s="11"/>
      <c r="F22" s="11"/>
      <c r="G22" s="11"/>
      <c r="H22" s="89" t="s">
        <v>1272</v>
      </c>
      <c r="I22" s="66" t="s">
        <v>1273</v>
      </c>
      <c r="J22" s="67"/>
      <c r="K22" s="11"/>
    </row>
    <row r="23" spans="1:11" x14ac:dyDescent="0.25">
      <c r="A23" s="11">
        <v>21</v>
      </c>
      <c r="B23" s="104" t="s">
        <v>1283</v>
      </c>
      <c r="C23" s="11"/>
      <c r="D23" s="8"/>
      <c r="E23" s="11"/>
      <c r="F23" s="11"/>
      <c r="G23" s="11"/>
      <c r="H23" s="66"/>
      <c r="I23" s="66"/>
      <c r="J23" s="67"/>
      <c r="K23" s="11"/>
    </row>
    <row r="24" spans="1:11" x14ac:dyDescent="0.25">
      <c r="A24" s="11">
        <v>22</v>
      </c>
      <c r="B24" s="104" t="s">
        <v>1284</v>
      </c>
      <c r="C24" s="11"/>
      <c r="D24" s="8"/>
      <c r="E24" s="11"/>
      <c r="F24" s="11"/>
      <c r="G24" s="11"/>
      <c r="H24" s="66"/>
      <c r="I24" s="66"/>
      <c r="J24" s="67"/>
      <c r="K24" s="11"/>
    </row>
    <row r="25" spans="1:11" x14ac:dyDescent="0.25">
      <c r="A25" s="11">
        <v>23</v>
      </c>
      <c r="B25" s="104" t="s">
        <v>1285</v>
      </c>
      <c r="C25" s="11"/>
      <c r="D25" s="8"/>
      <c r="E25" s="11"/>
      <c r="F25" s="11"/>
      <c r="G25" s="11"/>
      <c r="H25" s="66"/>
      <c r="I25" s="66"/>
      <c r="J25" s="67"/>
      <c r="K25" s="11"/>
    </row>
    <row r="26" spans="1:11" x14ac:dyDescent="0.25">
      <c r="A26" s="11">
        <v>24</v>
      </c>
      <c r="B26" s="104" t="s">
        <v>1286</v>
      </c>
      <c r="C26" s="11"/>
      <c r="D26" s="8"/>
      <c r="E26" s="11"/>
      <c r="F26" s="11"/>
      <c r="G26" s="11"/>
      <c r="H26" s="66"/>
      <c r="I26" s="66"/>
      <c r="J26" s="67"/>
      <c r="K26" s="11"/>
    </row>
    <row r="27" spans="1:11" x14ac:dyDescent="0.25">
      <c r="A27" s="11">
        <v>25</v>
      </c>
      <c r="B27" s="104" t="s">
        <v>1287</v>
      </c>
      <c r="C27" s="11" t="s">
        <v>1233</v>
      </c>
      <c r="D27" s="8" t="s">
        <v>1334</v>
      </c>
      <c r="E27" s="11"/>
      <c r="F27" s="11"/>
      <c r="G27" s="11"/>
      <c r="H27" s="66" t="s">
        <v>1335</v>
      </c>
      <c r="I27" s="66" t="s">
        <v>1336</v>
      </c>
      <c r="J27" s="67"/>
      <c r="K27" s="11"/>
    </row>
    <row r="28" spans="1:11" x14ac:dyDescent="0.25">
      <c r="A28" s="11">
        <v>26</v>
      </c>
      <c r="B28" s="104" t="s">
        <v>76</v>
      </c>
      <c r="C28" s="11"/>
      <c r="D28" s="8"/>
      <c r="E28" s="11"/>
      <c r="F28" s="11"/>
      <c r="G28" s="11"/>
      <c r="H28" s="66" t="s">
        <v>127</v>
      </c>
      <c r="I28" s="66" t="s">
        <v>129</v>
      </c>
      <c r="J28" s="67"/>
      <c r="K28" s="11"/>
    </row>
    <row r="29" spans="1:11" x14ac:dyDescent="0.25">
      <c r="A29" s="11">
        <v>27</v>
      </c>
      <c r="B29" s="104" t="s">
        <v>349</v>
      </c>
      <c r="C29" s="11"/>
      <c r="D29" s="8"/>
      <c r="E29" s="11"/>
      <c r="F29" s="11"/>
      <c r="G29" s="11"/>
      <c r="H29" s="66"/>
      <c r="I29" s="66"/>
      <c r="J29" s="67"/>
      <c r="K29" s="11"/>
    </row>
    <row r="30" spans="1:11" x14ac:dyDescent="0.25">
      <c r="A30" s="11">
        <v>28</v>
      </c>
      <c r="B30" s="104" t="s">
        <v>1288</v>
      </c>
      <c r="C30" s="11"/>
      <c r="D30" s="8"/>
      <c r="E30" s="11"/>
      <c r="F30" s="11"/>
      <c r="G30" s="11"/>
      <c r="H30" s="66" t="s">
        <v>305</v>
      </c>
      <c r="I30" s="66" t="s">
        <v>306</v>
      </c>
      <c r="J30" s="67"/>
      <c r="K30" s="11"/>
    </row>
    <row r="31" spans="1:11" x14ac:dyDescent="0.25">
      <c r="A31" s="11">
        <v>29</v>
      </c>
      <c r="B31" s="104" t="s">
        <v>892</v>
      </c>
      <c r="C31" s="11"/>
      <c r="D31" s="8"/>
      <c r="E31" s="11"/>
      <c r="F31" s="11"/>
      <c r="G31" s="11"/>
      <c r="H31" s="89" t="s">
        <v>1268</v>
      </c>
      <c r="I31" s="66" t="s">
        <v>1269</v>
      </c>
      <c r="J31" s="67"/>
      <c r="K31" s="11"/>
    </row>
    <row r="32" spans="1:11" x14ac:dyDescent="0.25">
      <c r="A32" s="11">
        <v>30</v>
      </c>
      <c r="B32" s="104" t="s">
        <v>887</v>
      </c>
      <c r="C32" s="11"/>
      <c r="D32" s="8"/>
      <c r="E32" s="11"/>
      <c r="F32" s="11"/>
      <c r="G32" s="11"/>
      <c r="H32" s="66"/>
      <c r="I32" s="66"/>
      <c r="J32" s="67"/>
      <c r="K32" s="11"/>
    </row>
    <row r="33" spans="1:11" x14ac:dyDescent="0.25">
      <c r="A33" s="11">
        <v>31</v>
      </c>
      <c r="B33" s="104" t="s">
        <v>1289</v>
      </c>
      <c r="C33" s="11"/>
      <c r="D33" s="8"/>
      <c r="E33" s="11"/>
      <c r="F33" s="11"/>
      <c r="G33" s="11"/>
      <c r="H33" s="66"/>
      <c r="I33" s="66"/>
      <c r="J33" s="67"/>
      <c r="K33" s="11"/>
    </row>
    <row r="34" spans="1:11" x14ac:dyDescent="0.25">
      <c r="A34" s="11">
        <v>32</v>
      </c>
      <c r="B34" s="104" t="s">
        <v>875</v>
      </c>
      <c r="C34" s="11"/>
      <c r="D34" s="8"/>
      <c r="E34" s="11"/>
      <c r="F34" s="11"/>
      <c r="G34" s="11"/>
      <c r="H34" s="66" t="s">
        <v>1327</v>
      </c>
      <c r="I34" s="66" t="s">
        <v>1328</v>
      </c>
      <c r="J34" s="67"/>
      <c r="K34" s="11"/>
    </row>
    <row r="35" spans="1:11" x14ac:dyDescent="0.25">
      <c r="A35" s="11">
        <v>33</v>
      </c>
      <c r="B35" s="104" t="s">
        <v>169</v>
      </c>
      <c r="C35" s="11"/>
      <c r="D35" s="8"/>
      <c r="E35" s="11"/>
      <c r="F35" s="11"/>
      <c r="G35" s="11"/>
      <c r="H35" s="66" t="s">
        <v>205</v>
      </c>
      <c r="I35" s="66" t="s">
        <v>206</v>
      </c>
      <c r="J35" s="67"/>
      <c r="K35" s="11"/>
    </row>
    <row r="36" spans="1:11" x14ac:dyDescent="0.25">
      <c r="A36" s="11">
        <v>34</v>
      </c>
      <c r="B36" s="104" t="s">
        <v>1290</v>
      </c>
      <c r="C36" s="11"/>
      <c r="D36" s="8"/>
      <c r="E36" s="11"/>
      <c r="F36" s="11"/>
      <c r="G36" s="11"/>
      <c r="H36" s="66"/>
      <c r="I36" s="66"/>
      <c r="J36" s="67"/>
      <c r="K36" s="11"/>
    </row>
    <row r="37" spans="1:11" x14ac:dyDescent="0.25">
      <c r="A37" s="11">
        <v>35</v>
      </c>
      <c r="B37" s="104" t="s">
        <v>170</v>
      </c>
      <c r="C37" s="11"/>
      <c r="D37" s="8"/>
      <c r="E37" s="11"/>
      <c r="F37" s="11"/>
      <c r="G37" s="11"/>
      <c r="H37" s="66"/>
      <c r="I37" s="66"/>
      <c r="J37" s="67"/>
      <c r="K37" s="11"/>
    </row>
    <row r="38" spans="1:11" x14ac:dyDescent="0.25">
      <c r="A38" s="11">
        <v>36</v>
      </c>
      <c r="B38" s="104" t="s">
        <v>352</v>
      </c>
      <c r="C38" s="11"/>
      <c r="D38" s="8"/>
      <c r="E38" s="11"/>
      <c r="F38" s="11"/>
      <c r="G38" s="11"/>
      <c r="H38" s="66"/>
      <c r="I38" s="66"/>
      <c r="J38" s="67"/>
      <c r="K38" s="11"/>
    </row>
    <row r="39" spans="1:11" x14ac:dyDescent="0.25">
      <c r="A39" s="11">
        <v>37</v>
      </c>
      <c r="B39" s="104" t="s">
        <v>1082</v>
      </c>
      <c r="C39" s="11"/>
      <c r="D39" s="8"/>
      <c r="E39" s="11"/>
      <c r="F39" s="11"/>
      <c r="G39" s="11"/>
      <c r="H39" s="66"/>
      <c r="I39" s="66"/>
      <c r="J39" s="67"/>
      <c r="K39" s="11"/>
    </row>
    <row r="40" spans="1:11" x14ac:dyDescent="0.25">
      <c r="A40" s="11">
        <v>38</v>
      </c>
      <c r="B40" s="104" t="s">
        <v>1291</v>
      </c>
      <c r="C40" s="11"/>
      <c r="D40" s="8"/>
      <c r="E40" s="11"/>
      <c r="F40" s="11"/>
      <c r="G40" s="11"/>
      <c r="H40" s="66"/>
      <c r="I40" s="66"/>
      <c r="J40" s="67"/>
      <c r="K40" s="11"/>
    </row>
    <row r="41" spans="1:11" x14ac:dyDescent="0.25">
      <c r="A41" s="11">
        <v>39</v>
      </c>
      <c r="B41" s="104" t="s">
        <v>1292</v>
      </c>
      <c r="C41" s="11"/>
      <c r="D41" s="8"/>
      <c r="E41" s="11"/>
      <c r="F41" s="11"/>
      <c r="G41" s="11"/>
      <c r="H41" s="66"/>
      <c r="I41" s="66"/>
      <c r="J41" s="67"/>
      <c r="K41" s="11"/>
    </row>
    <row r="42" spans="1:11" x14ac:dyDescent="0.25">
      <c r="A42" s="11">
        <v>40</v>
      </c>
      <c r="B42" s="104" t="s">
        <v>1076</v>
      </c>
      <c r="C42" s="11"/>
      <c r="D42" s="8"/>
      <c r="E42" s="11"/>
      <c r="F42" s="11"/>
      <c r="G42" s="11"/>
      <c r="H42" s="66"/>
      <c r="I42" s="66"/>
      <c r="J42" s="67"/>
      <c r="K42" s="11"/>
    </row>
    <row r="43" spans="1:11" x14ac:dyDescent="0.25">
      <c r="A43" s="11">
        <v>41</v>
      </c>
      <c r="B43" s="104" t="s">
        <v>1293</v>
      </c>
      <c r="C43" s="11"/>
      <c r="D43" s="8"/>
      <c r="E43" s="11"/>
      <c r="F43" s="11"/>
      <c r="G43" s="11"/>
      <c r="H43" s="66"/>
      <c r="I43" s="66"/>
      <c r="J43" s="67"/>
      <c r="K43" s="11"/>
    </row>
    <row r="44" spans="1:11" x14ac:dyDescent="0.25">
      <c r="A44" s="11">
        <v>42</v>
      </c>
      <c r="B44" s="104" t="s">
        <v>1119</v>
      </c>
      <c r="C44" s="11"/>
      <c r="D44" s="8"/>
      <c r="E44" s="11"/>
      <c r="F44" s="11"/>
      <c r="G44" s="11"/>
      <c r="H44" s="66"/>
      <c r="I44" s="66"/>
      <c r="J44" s="67"/>
      <c r="K44" s="11"/>
    </row>
    <row r="45" spans="1:11" x14ac:dyDescent="0.25">
      <c r="A45" s="11">
        <v>43</v>
      </c>
      <c r="B45" s="104" t="s">
        <v>1294</v>
      </c>
      <c r="C45" s="11" t="s">
        <v>1233</v>
      </c>
      <c r="D45" s="8" t="s">
        <v>1319</v>
      </c>
      <c r="E45" s="11"/>
      <c r="F45" s="11"/>
      <c r="G45" s="11"/>
      <c r="H45" s="105" t="s">
        <v>1309</v>
      </c>
      <c r="I45" s="66" t="s">
        <v>1310</v>
      </c>
      <c r="J45" s="67"/>
      <c r="K45" s="11"/>
    </row>
    <row r="46" spans="1:11" x14ac:dyDescent="0.25">
      <c r="A46" s="11">
        <v>44</v>
      </c>
      <c r="B46" s="104" t="s">
        <v>1295</v>
      </c>
      <c r="C46" s="11" t="s">
        <v>1233</v>
      </c>
      <c r="D46" s="8" t="s">
        <v>1337</v>
      </c>
      <c r="E46" s="11"/>
      <c r="F46" s="11"/>
      <c r="G46" s="11"/>
      <c r="H46" s="66" t="s">
        <v>1311</v>
      </c>
      <c r="I46" s="66"/>
      <c r="J46" s="67"/>
      <c r="K46" s="11"/>
    </row>
    <row r="47" spans="1:11" x14ac:dyDescent="0.25">
      <c r="A47" s="11">
        <v>45</v>
      </c>
      <c r="B47" s="104" t="s">
        <v>355</v>
      </c>
      <c r="C47" s="11"/>
      <c r="D47" s="8"/>
      <c r="E47" s="11"/>
      <c r="F47" s="11"/>
      <c r="G47" s="11"/>
      <c r="H47" s="66" t="s">
        <v>1338</v>
      </c>
      <c r="I47" s="66" t="s">
        <v>1339</v>
      </c>
      <c r="J47" s="67"/>
      <c r="K47" s="11"/>
    </row>
    <row r="48" spans="1:11" x14ac:dyDescent="0.25">
      <c r="A48" s="11">
        <v>46</v>
      </c>
      <c r="B48" s="104" t="s">
        <v>356</v>
      </c>
      <c r="C48" s="11"/>
      <c r="D48" s="8"/>
      <c r="E48" s="11"/>
      <c r="F48" s="11"/>
      <c r="G48" s="11"/>
      <c r="H48" s="66"/>
      <c r="I48" s="66"/>
      <c r="J48" s="67"/>
      <c r="K48" s="11"/>
    </row>
    <row r="49" spans="1:11" x14ac:dyDescent="0.25">
      <c r="A49" s="11">
        <v>47</v>
      </c>
      <c r="B49" s="104" t="s">
        <v>1296</v>
      </c>
      <c r="C49" s="11"/>
      <c r="D49" s="8"/>
      <c r="E49" s="11"/>
      <c r="F49" s="11"/>
      <c r="G49" s="11"/>
      <c r="H49" s="66"/>
      <c r="I49" s="66"/>
      <c r="J49" s="67"/>
      <c r="K49" s="11"/>
    </row>
    <row r="50" spans="1:11" x14ac:dyDescent="0.25">
      <c r="A50" s="11">
        <v>48</v>
      </c>
      <c r="B50" s="104" t="s">
        <v>1059</v>
      </c>
      <c r="C50" s="11"/>
      <c r="D50" s="8"/>
      <c r="E50" s="11"/>
      <c r="F50" s="11"/>
      <c r="G50" s="11"/>
      <c r="H50" s="66"/>
      <c r="I50" s="66"/>
      <c r="J50" s="67"/>
      <c r="K50" s="11"/>
    </row>
    <row r="51" spans="1:11" x14ac:dyDescent="0.25">
      <c r="A51" s="11">
        <v>49</v>
      </c>
      <c r="B51" s="104" t="s">
        <v>358</v>
      </c>
      <c r="C51" s="11"/>
      <c r="D51" s="8"/>
      <c r="E51" s="11"/>
      <c r="F51" s="11"/>
      <c r="G51" s="11"/>
      <c r="H51" s="66"/>
      <c r="I51" s="66"/>
      <c r="J51" s="67"/>
      <c r="K51" s="11"/>
    </row>
    <row r="52" spans="1:11" x14ac:dyDescent="0.25">
      <c r="A52" s="11">
        <v>50</v>
      </c>
      <c r="B52" s="104" t="s">
        <v>359</v>
      </c>
      <c r="C52" s="11"/>
      <c r="D52" s="8"/>
      <c r="E52" s="11"/>
      <c r="F52" s="11"/>
      <c r="G52" s="11"/>
      <c r="H52" s="66"/>
      <c r="I52" s="66"/>
      <c r="J52" s="67"/>
      <c r="K52" s="11"/>
    </row>
    <row r="53" spans="1:11" x14ac:dyDescent="0.25">
      <c r="A53" s="11">
        <v>51</v>
      </c>
      <c r="B53" s="104" t="s">
        <v>1297</v>
      </c>
      <c r="C53" s="11"/>
      <c r="D53" s="8"/>
      <c r="E53" s="11"/>
      <c r="F53" s="11"/>
      <c r="G53" s="11"/>
      <c r="H53" s="66"/>
      <c r="I53" s="66"/>
      <c r="J53" s="67"/>
      <c r="K53" s="11"/>
    </row>
    <row r="54" spans="1:11" x14ac:dyDescent="0.25">
      <c r="A54" s="11">
        <v>52</v>
      </c>
      <c r="B54" s="104" t="s">
        <v>886</v>
      </c>
      <c r="C54" s="11"/>
      <c r="D54" s="8"/>
      <c r="E54" s="11"/>
      <c r="F54" s="11"/>
      <c r="G54" s="11"/>
      <c r="H54" s="66"/>
      <c r="I54" s="66"/>
      <c r="J54" s="67"/>
      <c r="K54" s="11"/>
    </row>
    <row r="55" spans="1:11" x14ac:dyDescent="0.25">
      <c r="A55" s="11">
        <v>53</v>
      </c>
      <c r="B55" s="104" t="s">
        <v>360</v>
      </c>
      <c r="C55" s="11"/>
      <c r="D55" s="8"/>
      <c r="E55" s="11"/>
      <c r="F55" s="11"/>
      <c r="G55" s="11"/>
      <c r="H55" s="66"/>
      <c r="I55" s="66"/>
      <c r="J55" s="67"/>
      <c r="K55" s="11"/>
    </row>
    <row r="56" spans="1:11" x14ac:dyDescent="0.25">
      <c r="A56" s="11">
        <v>54</v>
      </c>
      <c r="B56" s="104" t="s">
        <v>297</v>
      </c>
      <c r="C56" s="11"/>
      <c r="D56" s="8"/>
      <c r="E56" s="11"/>
      <c r="F56" s="11"/>
      <c r="G56" s="11"/>
      <c r="H56" s="66" t="s">
        <v>1342</v>
      </c>
      <c r="I56" s="66" t="s">
        <v>1343</v>
      </c>
      <c r="J56" s="67"/>
      <c r="K56" s="11"/>
    </row>
    <row r="57" spans="1:11" x14ac:dyDescent="0.25">
      <c r="A57" s="11">
        <v>55</v>
      </c>
      <c r="B57" s="104" t="s">
        <v>1053</v>
      </c>
      <c r="C57" s="11" t="s">
        <v>1233</v>
      </c>
      <c r="D57" s="8" t="s">
        <v>1333</v>
      </c>
      <c r="E57" s="11"/>
      <c r="F57" s="11"/>
      <c r="G57" s="11"/>
      <c r="H57" s="66" t="s">
        <v>1331</v>
      </c>
      <c r="I57" s="66" t="s">
        <v>1332</v>
      </c>
      <c r="J57" s="67"/>
      <c r="K57" s="11"/>
    </row>
    <row r="58" spans="1:11" x14ac:dyDescent="0.25">
      <c r="A58" s="11">
        <v>56</v>
      </c>
      <c r="B58" s="104" t="s">
        <v>361</v>
      </c>
      <c r="C58" s="11"/>
      <c r="D58" s="8"/>
      <c r="E58" s="11"/>
      <c r="F58" s="11"/>
      <c r="G58" s="11"/>
      <c r="H58" s="66"/>
      <c r="I58" s="66"/>
      <c r="J58" s="67"/>
      <c r="K58" s="11"/>
    </row>
    <row r="59" spans="1:11" x14ac:dyDescent="0.25">
      <c r="A59" s="11">
        <v>57</v>
      </c>
      <c r="B59" s="104" t="s">
        <v>52</v>
      </c>
      <c r="C59" s="11"/>
      <c r="D59" s="8"/>
      <c r="E59" s="11"/>
      <c r="F59" s="11"/>
      <c r="G59" s="11"/>
      <c r="H59" s="66" t="s">
        <v>227</v>
      </c>
      <c r="I59" s="66" t="s">
        <v>228</v>
      </c>
      <c r="J59" s="67"/>
      <c r="K59" s="11"/>
    </row>
    <row r="60" spans="1:11" x14ac:dyDescent="0.25">
      <c r="A60" s="11">
        <v>58</v>
      </c>
      <c r="B60" s="104" t="s">
        <v>362</v>
      </c>
      <c r="C60" s="11"/>
      <c r="D60" s="8"/>
      <c r="E60" s="11"/>
      <c r="F60" s="11"/>
      <c r="G60" s="11"/>
      <c r="H60" s="66"/>
      <c r="I60" s="66"/>
      <c r="J60" s="67"/>
      <c r="K60" s="11"/>
    </row>
    <row r="61" spans="1:11" x14ac:dyDescent="0.25">
      <c r="A61" s="11">
        <v>59</v>
      </c>
      <c r="B61" s="104" t="s">
        <v>4</v>
      </c>
      <c r="C61" s="11"/>
      <c r="D61" s="8"/>
      <c r="E61" s="11"/>
      <c r="F61" s="11"/>
      <c r="G61" s="11"/>
      <c r="H61" s="66" t="s">
        <v>130</v>
      </c>
      <c r="I61" s="66" t="s">
        <v>131</v>
      </c>
      <c r="J61" s="67"/>
      <c r="K61" s="11"/>
    </row>
    <row r="62" spans="1:11" x14ac:dyDescent="0.25">
      <c r="A62" s="11">
        <v>60</v>
      </c>
      <c r="B62" s="104" t="s">
        <v>50</v>
      </c>
      <c r="C62" s="11"/>
      <c r="D62" s="8"/>
      <c r="E62" s="11"/>
      <c r="F62" s="11"/>
      <c r="G62" s="11"/>
      <c r="H62" s="66" t="s">
        <v>312</v>
      </c>
      <c r="I62" s="66" t="s">
        <v>313</v>
      </c>
      <c r="J62" s="67"/>
      <c r="K62" s="11"/>
    </row>
    <row r="63" spans="1:11" x14ac:dyDescent="0.25">
      <c r="A63" s="11">
        <v>61</v>
      </c>
      <c r="B63" s="104" t="s">
        <v>363</v>
      </c>
      <c r="C63" s="11"/>
      <c r="D63" s="8"/>
      <c r="E63" s="11"/>
      <c r="F63" s="11"/>
      <c r="G63" s="11"/>
      <c r="H63" s="66"/>
      <c r="I63" s="66"/>
      <c r="J63" s="67"/>
      <c r="K63" s="11"/>
    </row>
    <row r="64" spans="1:11" x14ac:dyDescent="0.25">
      <c r="A64" s="11">
        <v>62</v>
      </c>
      <c r="B64" s="104" t="s">
        <v>895</v>
      </c>
      <c r="C64" s="11"/>
      <c r="D64" s="8"/>
      <c r="E64" s="11"/>
      <c r="F64" s="11"/>
      <c r="G64" s="11"/>
      <c r="H64" s="89" t="s">
        <v>1265</v>
      </c>
      <c r="I64" s="66" t="s">
        <v>1314</v>
      </c>
      <c r="J64" s="67"/>
      <c r="K64" s="11"/>
    </row>
    <row r="65" spans="1:11" x14ac:dyDescent="0.25">
      <c r="A65" s="11">
        <v>63</v>
      </c>
      <c r="B65" s="104" t="s">
        <v>33</v>
      </c>
      <c r="C65" s="11"/>
      <c r="D65" s="8"/>
      <c r="E65" s="11"/>
      <c r="F65" s="11"/>
      <c r="G65" s="11"/>
      <c r="H65" s="89" t="s">
        <v>1266</v>
      </c>
      <c r="I65" s="66" t="s">
        <v>1267</v>
      </c>
      <c r="J65" s="67"/>
      <c r="K65" s="11"/>
    </row>
    <row r="66" spans="1:11" x14ac:dyDescent="0.25">
      <c r="A66" s="11">
        <v>64</v>
      </c>
      <c r="B66" s="104" t="s">
        <v>96</v>
      </c>
      <c r="C66" s="11"/>
      <c r="D66" s="8"/>
      <c r="E66" s="11"/>
      <c r="F66" s="11"/>
      <c r="G66" s="11"/>
      <c r="H66" s="105" t="s">
        <v>1270</v>
      </c>
      <c r="I66" s="11" t="s">
        <v>1271</v>
      </c>
      <c r="J66" s="67"/>
      <c r="K66" s="11"/>
    </row>
    <row r="67" spans="1:11" x14ac:dyDescent="0.25">
      <c r="A67" s="11">
        <v>65</v>
      </c>
      <c r="B67" s="104" t="s">
        <v>364</v>
      </c>
      <c r="C67" s="11"/>
      <c r="D67" s="8"/>
      <c r="E67" s="11"/>
      <c r="F67" s="11"/>
      <c r="G67" s="11"/>
      <c r="H67" s="66"/>
      <c r="I67" s="66"/>
      <c r="J67" s="67"/>
      <c r="K67" s="11"/>
    </row>
    <row r="68" spans="1:11" x14ac:dyDescent="0.25">
      <c r="A68" s="11">
        <v>66</v>
      </c>
      <c r="B68" s="104" t="s">
        <v>299</v>
      </c>
      <c r="C68" s="11"/>
      <c r="D68" s="8"/>
      <c r="E68" s="11"/>
      <c r="F68" s="11"/>
      <c r="G68" s="11"/>
      <c r="H68" s="66"/>
      <c r="I68" s="66"/>
      <c r="J68" s="67"/>
      <c r="K68" s="11"/>
    </row>
    <row r="69" spans="1:11" x14ac:dyDescent="0.25">
      <c r="A69" s="11">
        <v>67</v>
      </c>
      <c r="B69" s="104" t="s">
        <v>1213</v>
      </c>
      <c r="C69" s="11" t="s">
        <v>1233</v>
      </c>
      <c r="D69" s="8" t="s">
        <v>1323</v>
      </c>
      <c r="E69" s="11"/>
      <c r="F69" s="11"/>
      <c r="G69" s="11"/>
      <c r="H69" s="66"/>
      <c r="I69" s="66"/>
      <c r="J69" s="67"/>
      <c r="K69" s="11"/>
    </row>
    <row r="70" spans="1:11" x14ac:dyDescent="0.25">
      <c r="A70" s="11">
        <v>68</v>
      </c>
      <c r="B70" s="104" t="s">
        <v>286</v>
      </c>
      <c r="C70" s="11"/>
      <c r="D70" s="8"/>
      <c r="E70" s="11"/>
      <c r="F70" s="11"/>
      <c r="G70" s="11"/>
      <c r="H70" s="66"/>
      <c r="I70" s="66"/>
      <c r="J70" s="67"/>
      <c r="K70" s="11"/>
    </row>
    <row r="71" spans="1:11" x14ac:dyDescent="0.25">
      <c r="A71" s="11">
        <v>69</v>
      </c>
      <c r="B71" s="104" t="s">
        <v>367</v>
      </c>
      <c r="C71" s="11"/>
      <c r="D71" s="8"/>
      <c r="E71" s="11"/>
      <c r="F71" s="11"/>
      <c r="G71" s="11"/>
      <c r="H71" s="66"/>
      <c r="I71" s="66"/>
      <c r="J71" s="67"/>
      <c r="K71" s="11"/>
    </row>
    <row r="72" spans="1:11" x14ac:dyDescent="0.25">
      <c r="A72" s="11">
        <v>70</v>
      </c>
      <c r="B72" s="104" t="s">
        <v>274</v>
      </c>
      <c r="C72" s="11"/>
      <c r="D72" s="8"/>
      <c r="E72" s="11"/>
      <c r="F72" s="11"/>
      <c r="G72" s="11"/>
      <c r="H72" s="66"/>
      <c r="I72" s="66"/>
      <c r="J72" s="67"/>
      <c r="K72" s="11"/>
    </row>
    <row r="73" spans="1:11" x14ac:dyDescent="0.25">
      <c r="A73" s="11">
        <v>71</v>
      </c>
      <c r="B73" s="104" t="s">
        <v>1201</v>
      </c>
      <c r="C73" s="11"/>
      <c r="D73" s="8"/>
      <c r="E73" s="11"/>
      <c r="F73" s="11"/>
      <c r="G73" s="11"/>
      <c r="H73" s="66"/>
      <c r="I73" s="66"/>
      <c r="J73" s="67"/>
      <c r="K73" s="11"/>
    </row>
    <row r="74" spans="1:11" x14ac:dyDescent="0.25">
      <c r="A74" s="11">
        <v>72</v>
      </c>
      <c r="B74" s="104" t="s">
        <v>368</v>
      </c>
      <c r="C74" s="11"/>
      <c r="D74" s="8"/>
      <c r="E74" s="11"/>
      <c r="F74" s="11"/>
      <c r="G74" s="11"/>
      <c r="H74" s="66"/>
      <c r="I74" s="66"/>
      <c r="J74" s="67"/>
      <c r="K74" s="11"/>
    </row>
    <row r="75" spans="1:11" x14ac:dyDescent="0.25">
      <c r="A75" s="11">
        <v>73</v>
      </c>
      <c r="B75" s="104" t="s">
        <v>369</v>
      </c>
      <c r="C75" s="11"/>
      <c r="D75" s="8"/>
      <c r="E75" s="11"/>
      <c r="F75" s="11"/>
      <c r="G75" s="11"/>
      <c r="H75" s="66"/>
      <c r="I75" s="66"/>
      <c r="J75" s="67"/>
      <c r="K75" s="11"/>
    </row>
    <row r="76" spans="1:11" x14ac:dyDescent="0.25">
      <c r="A76" s="11">
        <v>74</v>
      </c>
      <c r="B76" s="104" t="s">
        <v>872</v>
      </c>
      <c r="C76" s="11"/>
      <c r="D76" s="8"/>
      <c r="E76" s="11"/>
      <c r="F76" s="11"/>
      <c r="G76" s="11"/>
      <c r="H76" s="66"/>
      <c r="I76" s="66"/>
      <c r="J76" s="67"/>
      <c r="K76" s="11"/>
    </row>
    <row r="77" spans="1:11" x14ac:dyDescent="0.25">
      <c r="A77" s="11">
        <v>75</v>
      </c>
      <c r="B77" s="104" t="s">
        <v>1137</v>
      </c>
      <c r="C77" s="11"/>
      <c r="D77" s="8"/>
      <c r="E77" s="11"/>
      <c r="F77" s="11"/>
      <c r="G77" s="11"/>
      <c r="H77" s="66"/>
      <c r="I77" s="66"/>
      <c r="J77" s="67"/>
      <c r="K77" s="11"/>
    </row>
    <row r="78" spans="1:11" x14ac:dyDescent="0.25">
      <c r="A78" s="11">
        <v>76</v>
      </c>
      <c r="B78" s="104" t="s">
        <v>223</v>
      </c>
      <c r="C78" s="11"/>
      <c r="D78" s="8"/>
      <c r="E78" s="11"/>
      <c r="F78" s="11"/>
      <c r="G78" s="11"/>
      <c r="H78" s="66"/>
      <c r="I78" s="66"/>
      <c r="J78" s="67"/>
      <c r="K78" s="11"/>
    </row>
    <row r="79" spans="1:11" x14ac:dyDescent="0.25">
      <c r="A79" s="11">
        <v>77</v>
      </c>
      <c r="B79" s="104" t="s">
        <v>980</v>
      </c>
      <c r="C79" s="11"/>
      <c r="D79" s="8"/>
      <c r="E79" s="11"/>
      <c r="F79" s="11"/>
      <c r="G79" s="11"/>
      <c r="H79" s="66"/>
      <c r="I79" s="66"/>
      <c r="J79" s="67"/>
      <c r="K79" s="11"/>
    </row>
    <row r="80" spans="1:11" x14ac:dyDescent="0.25">
      <c r="A80" s="11">
        <v>78</v>
      </c>
      <c r="B80" s="104" t="s">
        <v>370</v>
      </c>
      <c r="C80" s="11"/>
      <c r="D80" s="8"/>
      <c r="E80" s="11"/>
      <c r="F80" s="11"/>
      <c r="G80" s="11"/>
      <c r="H80" s="66"/>
      <c r="I80" s="66"/>
      <c r="J80" s="67"/>
      <c r="K80" s="11"/>
    </row>
    <row r="81" spans="1:11" x14ac:dyDescent="0.25">
      <c r="A81" s="11">
        <v>79</v>
      </c>
      <c r="B81" s="104" t="s">
        <v>336</v>
      </c>
      <c r="C81" s="11"/>
      <c r="D81" s="8"/>
      <c r="E81" s="11"/>
      <c r="F81" s="11"/>
      <c r="G81" s="11"/>
      <c r="H81" s="66"/>
      <c r="I81" s="66"/>
      <c r="J81" s="67"/>
      <c r="K81" s="11"/>
    </row>
    <row r="82" spans="1:11" x14ac:dyDescent="0.25">
      <c r="A82" s="11">
        <v>80</v>
      </c>
      <c r="B82" s="104" t="s">
        <v>874</v>
      </c>
      <c r="C82" s="11"/>
      <c r="D82" s="8"/>
      <c r="E82" s="11"/>
      <c r="F82" s="11"/>
      <c r="G82" s="11"/>
      <c r="H82" s="66"/>
      <c r="I82" s="66"/>
      <c r="J82" s="67"/>
      <c r="K82" s="11"/>
    </row>
    <row r="83" spans="1:11" x14ac:dyDescent="0.25">
      <c r="A83" s="11">
        <v>81</v>
      </c>
      <c r="B83" s="104" t="s">
        <v>883</v>
      </c>
      <c r="C83" s="11"/>
      <c r="D83" s="8"/>
      <c r="E83" s="11"/>
      <c r="F83" s="11"/>
      <c r="G83" s="11"/>
      <c r="H83" s="66"/>
      <c r="I83" s="66"/>
      <c r="J83" s="67"/>
      <c r="K83" s="11"/>
    </row>
    <row r="84" spans="1:11" x14ac:dyDescent="0.25">
      <c r="A84" s="11">
        <v>82</v>
      </c>
      <c r="B84" s="104" t="s">
        <v>342</v>
      </c>
      <c r="C84" s="11"/>
      <c r="D84" s="8"/>
      <c r="E84" s="11"/>
      <c r="F84" s="11"/>
      <c r="G84" s="11"/>
      <c r="H84" s="66"/>
      <c r="I84" s="66"/>
      <c r="J84" s="67"/>
      <c r="K84" s="11"/>
    </row>
    <row r="85" spans="1:11" x14ac:dyDescent="0.25">
      <c r="A85" s="11">
        <v>83</v>
      </c>
      <c r="B85" s="104" t="s">
        <v>344</v>
      </c>
      <c r="C85" s="11"/>
      <c r="D85" s="8"/>
      <c r="E85" s="11"/>
      <c r="F85" s="11"/>
      <c r="G85" s="11"/>
      <c r="H85" s="66"/>
      <c r="I85" s="66"/>
      <c r="J85" s="67"/>
      <c r="K85" s="11"/>
    </row>
    <row r="86" spans="1:11" x14ac:dyDescent="0.25">
      <c r="A86" s="11">
        <v>84</v>
      </c>
      <c r="B86" s="104" t="s">
        <v>250</v>
      </c>
      <c r="C86" s="11"/>
      <c r="D86" s="8"/>
      <c r="E86" s="11"/>
      <c r="F86" s="11"/>
      <c r="G86" s="11"/>
      <c r="H86" s="66"/>
      <c r="I86" s="66"/>
      <c r="J86" s="67"/>
      <c r="K86" s="11"/>
    </row>
    <row r="87" spans="1:11" x14ac:dyDescent="0.25">
      <c r="A87" s="11">
        <v>85</v>
      </c>
      <c r="B87" s="104" t="s">
        <v>345</v>
      </c>
      <c r="C87" s="11"/>
      <c r="D87" s="8"/>
      <c r="E87" s="11"/>
      <c r="F87" s="11"/>
      <c r="G87" s="11"/>
      <c r="H87" s="66"/>
      <c r="I87" s="66"/>
      <c r="J87" s="67"/>
      <c r="K87" s="11"/>
    </row>
    <row r="88" spans="1:11" x14ac:dyDescent="0.25">
      <c r="A88" s="11">
        <v>86</v>
      </c>
      <c r="B88" s="104" t="s">
        <v>22</v>
      </c>
      <c r="C88" s="11"/>
      <c r="D88" s="8"/>
      <c r="E88" s="11"/>
      <c r="F88" s="11"/>
      <c r="G88" s="11"/>
      <c r="H88" s="66" t="s">
        <v>1325</v>
      </c>
      <c r="I88" s="66" t="s">
        <v>1326</v>
      </c>
      <c r="J88" s="67"/>
      <c r="K88" s="11"/>
    </row>
    <row r="89" spans="1:11" x14ac:dyDescent="0.25">
      <c r="A89" s="11">
        <v>87</v>
      </c>
      <c r="B89" s="104" t="s">
        <v>889</v>
      </c>
      <c r="C89" s="11"/>
      <c r="D89" s="8"/>
      <c r="E89" s="11"/>
      <c r="F89" s="11"/>
      <c r="G89" s="11"/>
      <c r="H89" s="66"/>
      <c r="I89" s="66"/>
      <c r="J89" s="67"/>
      <c r="K89" s="11"/>
    </row>
    <row r="90" spans="1:11" x14ac:dyDescent="0.25">
      <c r="A90" s="11">
        <v>88</v>
      </c>
      <c r="B90" s="104" t="s">
        <v>880</v>
      </c>
      <c r="C90" s="11"/>
      <c r="D90" s="8"/>
      <c r="E90" s="11"/>
      <c r="F90" s="11"/>
      <c r="G90" s="11"/>
      <c r="H90" s="66"/>
      <c r="I90" s="66"/>
      <c r="J90" s="67"/>
      <c r="K90" s="11"/>
    </row>
    <row r="91" spans="1:11" x14ac:dyDescent="0.25">
      <c r="A91" s="11">
        <v>89</v>
      </c>
      <c r="B91" s="104" t="s">
        <v>350</v>
      </c>
      <c r="C91" s="11"/>
      <c r="D91" s="8"/>
      <c r="E91" s="11"/>
      <c r="F91" s="11"/>
      <c r="G91" s="11"/>
      <c r="H91" s="66"/>
      <c r="I91" s="66"/>
      <c r="J91" s="88" t="s">
        <v>1317</v>
      </c>
      <c r="K91" s="11" t="s">
        <v>1318</v>
      </c>
    </row>
    <row r="92" spans="1:11" x14ac:dyDescent="0.25">
      <c r="A92" s="11">
        <v>90</v>
      </c>
      <c r="B92" s="104" t="s">
        <v>871</v>
      </c>
      <c r="C92" s="11"/>
      <c r="D92" s="8"/>
      <c r="E92" s="11"/>
      <c r="F92" s="11"/>
      <c r="G92" s="11"/>
      <c r="H92" s="66"/>
      <c r="I92" s="66"/>
      <c r="J92" s="67"/>
      <c r="K92" s="11"/>
    </row>
    <row r="93" spans="1:11" x14ac:dyDescent="0.25">
      <c r="A93" s="11">
        <v>91</v>
      </c>
      <c r="B93" s="104" t="s">
        <v>894</v>
      </c>
      <c r="C93" s="11"/>
      <c r="D93" s="8"/>
      <c r="E93" s="11"/>
      <c r="F93" s="11"/>
      <c r="G93" s="11"/>
      <c r="H93" s="66"/>
      <c r="I93" s="66"/>
      <c r="J93" s="67"/>
      <c r="K93" s="11"/>
    </row>
    <row r="94" spans="1:11" x14ac:dyDescent="0.25">
      <c r="A94" s="11">
        <v>92</v>
      </c>
      <c r="B94" s="104" t="s">
        <v>890</v>
      </c>
      <c r="C94" s="11"/>
      <c r="D94" s="8"/>
      <c r="E94" s="11"/>
      <c r="F94" s="11"/>
      <c r="G94" s="11"/>
      <c r="H94" s="66"/>
      <c r="I94" s="66"/>
      <c r="J94" s="67"/>
      <c r="K94" s="11"/>
    </row>
    <row r="95" spans="1:11" x14ac:dyDescent="0.25">
      <c r="A95" s="11">
        <v>93</v>
      </c>
      <c r="B95" s="104" t="s">
        <v>888</v>
      </c>
      <c r="C95" s="11"/>
      <c r="D95" s="8"/>
      <c r="E95" s="11"/>
      <c r="F95" s="11"/>
      <c r="G95" s="11"/>
      <c r="H95" s="66"/>
      <c r="I95" s="66"/>
      <c r="J95" s="67"/>
      <c r="K95" s="11"/>
    </row>
    <row r="96" spans="1:11" x14ac:dyDescent="0.25">
      <c r="A96" s="11">
        <v>94</v>
      </c>
      <c r="B96" s="104" t="s">
        <v>881</v>
      </c>
      <c r="C96" s="11" t="s">
        <v>940</v>
      </c>
      <c r="D96" s="8" t="s">
        <v>1320</v>
      </c>
      <c r="E96" s="11"/>
      <c r="F96" s="11"/>
      <c r="G96" s="11"/>
      <c r="H96" s="66" t="s">
        <v>1312</v>
      </c>
      <c r="I96" s="66" t="s">
        <v>1313</v>
      </c>
      <c r="J96" s="67"/>
      <c r="K96" s="11"/>
    </row>
    <row r="97" spans="1:11" x14ac:dyDescent="0.25">
      <c r="A97" s="11">
        <v>95</v>
      </c>
      <c r="B97" s="104" t="s">
        <v>878</v>
      </c>
      <c r="C97" s="11"/>
      <c r="D97" s="8"/>
      <c r="E97" s="11"/>
      <c r="F97" s="11"/>
      <c r="G97" s="11"/>
      <c r="H97" s="66"/>
      <c r="I97" s="66"/>
      <c r="J97" s="67"/>
      <c r="K97" s="11"/>
    </row>
    <row r="98" spans="1:11" x14ac:dyDescent="0.25">
      <c r="A98" s="11">
        <v>96</v>
      </c>
      <c r="B98" s="104" t="s">
        <v>259</v>
      </c>
      <c r="C98" s="11"/>
      <c r="D98" s="8"/>
      <c r="E98" s="11"/>
      <c r="F98" s="11"/>
      <c r="G98" s="11"/>
      <c r="H98" s="66"/>
      <c r="I98" s="66"/>
      <c r="J98" s="67"/>
      <c r="K98" s="11"/>
    </row>
    <row r="99" spans="1:11" x14ac:dyDescent="0.25">
      <c r="A99" s="11">
        <v>97</v>
      </c>
      <c r="B99" s="104" t="s">
        <v>897</v>
      </c>
      <c r="C99" s="11"/>
      <c r="D99" s="8"/>
      <c r="E99" s="11"/>
      <c r="F99" s="11"/>
      <c r="G99" s="11"/>
      <c r="H99" s="66"/>
      <c r="I99" s="66"/>
      <c r="J99" s="67"/>
      <c r="K99" s="11"/>
    </row>
    <row r="100" spans="1:11" x14ac:dyDescent="0.25">
      <c r="A100" s="11">
        <v>98</v>
      </c>
      <c r="B100" s="104" t="s">
        <v>879</v>
      </c>
      <c r="C100" s="11"/>
      <c r="D100" s="8"/>
      <c r="E100" s="11"/>
      <c r="F100" s="11"/>
      <c r="G100" s="11"/>
      <c r="H100" s="66"/>
      <c r="I100" s="66"/>
      <c r="J100" s="67"/>
      <c r="K100" s="11"/>
    </row>
    <row r="101" spans="1:11" x14ac:dyDescent="0.25">
      <c r="A101" s="11">
        <v>99</v>
      </c>
      <c r="B101" s="104" t="s">
        <v>898</v>
      </c>
      <c r="C101" s="11"/>
      <c r="D101" s="8"/>
      <c r="E101" s="11"/>
      <c r="F101" s="11"/>
      <c r="G101" s="11"/>
      <c r="H101" s="66"/>
      <c r="I101" s="66"/>
      <c r="J101" s="67"/>
      <c r="K101" s="11"/>
    </row>
    <row r="102" spans="1:11" x14ac:dyDescent="0.25">
      <c r="A102" s="11">
        <v>100</v>
      </c>
      <c r="B102" s="104" t="s">
        <v>900</v>
      </c>
      <c r="C102" s="11"/>
      <c r="D102" s="8"/>
      <c r="E102" s="11"/>
      <c r="F102" s="11"/>
      <c r="G102" s="11"/>
      <c r="H102" s="66"/>
      <c r="I102" s="66"/>
      <c r="J102" s="67"/>
      <c r="K102" s="11"/>
    </row>
    <row r="103" spans="1:11" x14ac:dyDescent="0.25">
      <c r="A103" s="11">
        <v>101</v>
      </c>
      <c r="B103" s="104" t="s">
        <v>893</v>
      </c>
      <c r="C103" s="11"/>
      <c r="D103" s="8"/>
      <c r="E103" s="11"/>
      <c r="F103" s="11"/>
      <c r="G103" s="11"/>
      <c r="H103" s="66"/>
      <c r="I103" s="66"/>
      <c r="J103" s="67"/>
      <c r="K103" s="11"/>
    </row>
    <row r="104" spans="1:11" x14ac:dyDescent="0.25">
      <c r="A104" s="11">
        <v>102</v>
      </c>
      <c r="B104" s="104" t="s">
        <v>891</v>
      </c>
      <c r="C104" s="11"/>
      <c r="D104" s="8"/>
      <c r="E104" s="11"/>
      <c r="F104" s="11"/>
      <c r="G104" s="11"/>
      <c r="H104" s="66"/>
      <c r="I104" s="66"/>
      <c r="J104" s="67"/>
      <c r="K104" s="11"/>
    </row>
    <row r="105" spans="1:11" x14ac:dyDescent="0.25">
      <c r="A105" s="11">
        <v>103</v>
      </c>
      <c r="B105" s="104" t="s">
        <v>46</v>
      </c>
      <c r="C105" s="11"/>
      <c r="D105" s="8"/>
      <c r="E105" s="11"/>
      <c r="F105" s="11"/>
      <c r="G105" s="11"/>
      <c r="H105" s="66" t="s">
        <v>303</v>
      </c>
      <c r="I105" s="66" t="s">
        <v>304</v>
      </c>
      <c r="J105" s="67"/>
      <c r="K105" s="11"/>
    </row>
    <row r="106" spans="1:11" x14ac:dyDescent="0.25">
      <c r="A106" s="11">
        <v>104</v>
      </c>
      <c r="B106" s="104" t="s">
        <v>95</v>
      </c>
      <c r="C106" s="11"/>
      <c r="D106" s="8"/>
      <c r="E106" s="11"/>
      <c r="F106" s="11"/>
      <c r="G106" s="11"/>
      <c r="H106" s="105" t="s">
        <v>1264</v>
      </c>
      <c r="I106" s="11" t="s">
        <v>1263</v>
      </c>
      <c r="J106" s="67"/>
      <c r="K106" s="11"/>
    </row>
    <row r="107" spans="1:11" x14ac:dyDescent="0.25">
      <c r="A107" s="11">
        <v>105</v>
      </c>
      <c r="B107" s="104" t="s">
        <v>21</v>
      </c>
      <c r="C107" s="11"/>
      <c r="D107" s="8"/>
      <c r="E107" s="11"/>
      <c r="F107" s="11"/>
      <c r="G107" s="11"/>
      <c r="H107" s="66"/>
      <c r="I107" s="66"/>
      <c r="J107" s="67"/>
      <c r="K107" s="11"/>
    </row>
    <row r="108" spans="1:11" x14ac:dyDescent="0.25">
      <c r="A108" s="11">
        <v>106</v>
      </c>
      <c r="B108" s="104" t="s">
        <v>110</v>
      </c>
      <c r="C108" s="11"/>
      <c r="D108" s="8"/>
      <c r="E108" s="11"/>
      <c r="F108" s="11"/>
      <c r="G108" s="11"/>
      <c r="H108" s="66"/>
      <c r="I108" s="66"/>
      <c r="J108" s="67"/>
      <c r="K108" s="11"/>
    </row>
    <row r="109" spans="1:11" x14ac:dyDescent="0.25">
      <c r="A109" s="11">
        <v>107</v>
      </c>
      <c r="B109" s="104" t="s">
        <v>882</v>
      </c>
      <c r="C109" s="11"/>
      <c r="D109" s="8"/>
      <c r="E109" s="11"/>
      <c r="F109" s="11"/>
      <c r="G109" s="11"/>
      <c r="H109" s="66" t="s">
        <v>1311</v>
      </c>
      <c r="I109" s="66"/>
      <c r="J109" s="67"/>
      <c r="K109" s="11"/>
    </row>
    <row r="110" spans="1:11" x14ac:dyDescent="0.25">
      <c r="A110" s="11">
        <v>108</v>
      </c>
      <c r="B110" s="104" t="s">
        <v>365</v>
      </c>
      <c r="C110" s="11"/>
      <c r="D110" s="8"/>
      <c r="E110" s="11"/>
      <c r="F110" s="11"/>
      <c r="G110" s="11"/>
      <c r="H110" s="66"/>
      <c r="I110" s="66"/>
      <c r="J110" s="67"/>
      <c r="K110" s="11"/>
    </row>
    <row r="111" spans="1:11" x14ac:dyDescent="0.25">
      <c r="A111" s="11">
        <v>109</v>
      </c>
      <c r="B111" s="104" t="s">
        <v>366</v>
      </c>
      <c r="C111" s="11"/>
      <c r="D111" s="8"/>
      <c r="E111" s="11"/>
      <c r="F111" s="11"/>
      <c r="G111" s="11"/>
      <c r="H111" s="66"/>
      <c r="I111" s="66"/>
      <c r="J111" s="67"/>
      <c r="K111" s="11"/>
    </row>
    <row r="112" spans="1:11" x14ac:dyDescent="0.25">
      <c r="A112" s="11">
        <v>110</v>
      </c>
      <c r="B112" s="104" t="s">
        <v>896</v>
      </c>
      <c r="C112" s="11"/>
      <c r="D112" s="8"/>
      <c r="E112" s="11"/>
      <c r="F112" s="11"/>
      <c r="G112" s="11"/>
      <c r="H112" s="66"/>
      <c r="I112" s="66"/>
      <c r="J112" s="67"/>
      <c r="K112" s="11"/>
    </row>
    <row r="113" spans="1:11" x14ac:dyDescent="0.25">
      <c r="A113" s="11">
        <v>111</v>
      </c>
      <c r="B113" s="104" t="s">
        <v>236</v>
      </c>
      <c r="C113" s="11"/>
      <c r="D113" s="8"/>
      <c r="E113" s="11"/>
      <c r="F113" s="11"/>
      <c r="G113" s="11"/>
      <c r="H113" s="66"/>
      <c r="I113" s="66"/>
      <c r="J113" s="67"/>
      <c r="K113" s="11"/>
    </row>
    <row r="114" spans="1:11" x14ac:dyDescent="0.25">
      <c r="A114" s="11">
        <v>112</v>
      </c>
      <c r="B114" s="104" t="s">
        <v>899</v>
      </c>
      <c r="C114" s="11"/>
      <c r="D114" s="8"/>
      <c r="E114" s="11"/>
      <c r="F114" s="11"/>
      <c r="G114" s="11"/>
      <c r="H114" s="66"/>
      <c r="I114" s="66"/>
      <c r="J114" s="67"/>
      <c r="K114" s="11"/>
    </row>
    <row r="115" spans="1:11" x14ac:dyDescent="0.25">
      <c r="A115" s="11">
        <v>113</v>
      </c>
      <c r="B115" s="104" t="s">
        <v>230</v>
      </c>
      <c r="C115" s="11"/>
      <c r="D115" s="8"/>
      <c r="E115" s="11"/>
      <c r="F115" s="11"/>
      <c r="G115" s="11"/>
      <c r="H115" s="66" t="s">
        <v>1311</v>
      </c>
      <c r="I115" s="66"/>
      <c r="J115" s="67"/>
      <c r="K115" s="11"/>
    </row>
    <row r="116" spans="1:11" x14ac:dyDescent="0.25">
      <c r="A116" s="11">
        <v>114</v>
      </c>
      <c r="B116" s="104" t="s">
        <v>1298</v>
      </c>
      <c r="C116" s="11"/>
      <c r="D116" s="8"/>
      <c r="E116" s="11"/>
      <c r="F116" s="11"/>
      <c r="G116" s="11"/>
      <c r="H116" s="66"/>
      <c r="I116" s="66"/>
      <c r="J116" s="67"/>
      <c r="K116" s="11"/>
    </row>
    <row r="117" spans="1:11" x14ac:dyDescent="0.25">
      <c r="A117" s="11">
        <v>115</v>
      </c>
      <c r="B117" s="104" t="s">
        <v>1299</v>
      </c>
      <c r="C117" s="11"/>
      <c r="D117" s="8" t="s">
        <v>1321</v>
      </c>
      <c r="E117" s="11"/>
      <c r="F117" s="11"/>
      <c r="G117" s="11"/>
      <c r="H117" s="66" t="s">
        <v>1311</v>
      </c>
      <c r="I117" s="66"/>
      <c r="J117" s="67"/>
      <c r="K117" s="11"/>
    </row>
  </sheetData>
  <autoFilter ref="A2:K117" xr:uid="{1EF65240-E01E-40FB-9D16-31450EF2DAE5}"/>
  <mergeCells count="1">
    <mergeCell ref="H1:I1"/>
  </mergeCells>
  <conditionalFormatting sqref="B118:B1048576 B1:B2">
    <cfRule type="duplicateValues" dxfId="41" priority="2"/>
  </conditionalFormatting>
  <conditionalFormatting sqref="B3:B117">
    <cfRule type="duplicateValues" dxfId="4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5B78E-6CF0-47A9-A8CE-8D57724FA1B7}">
  <dimension ref="B2:G54"/>
  <sheetViews>
    <sheetView workbookViewId="0">
      <selection activeCell="I8" sqref="I8"/>
    </sheetView>
  </sheetViews>
  <sheetFormatPr defaultRowHeight="15" x14ac:dyDescent="0.25"/>
  <cols>
    <col min="2" max="2" width="4" bestFit="1" customWidth="1"/>
    <col min="3" max="3" width="19.140625" bestFit="1" customWidth="1"/>
    <col min="4" max="4" width="18.7109375" bestFit="1" customWidth="1"/>
    <col min="5" max="5" width="8.7109375" bestFit="1" customWidth="1"/>
    <col min="6" max="6" width="7.5703125" bestFit="1" customWidth="1"/>
    <col min="7" max="7" width="5.42578125" bestFit="1" customWidth="1"/>
  </cols>
  <sheetData>
    <row r="2" spans="2:7" x14ac:dyDescent="0.25">
      <c r="B2" s="103" t="s">
        <v>0</v>
      </c>
      <c r="C2" s="103" t="s">
        <v>11</v>
      </c>
      <c r="D2" s="103" t="s">
        <v>39</v>
      </c>
      <c r="E2" s="103" t="s">
        <v>14</v>
      </c>
      <c r="F2" s="103" t="s">
        <v>15</v>
      </c>
      <c r="G2" s="103" t="s">
        <v>16</v>
      </c>
    </row>
    <row r="3" spans="2:7" x14ac:dyDescent="0.25">
      <c r="B3" s="96">
        <v>1</v>
      </c>
      <c r="C3" s="98" t="s">
        <v>35</v>
      </c>
      <c r="D3" s="98" t="s">
        <v>43</v>
      </c>
      <c r="E3" s="100">
        <v>15</v>
      </c>
      <c r="F3" s="100">
        <v>0</v>
      </c>
      <c r="G3" s="100">
        <v>15</v>
      </c>
    </row>
    <row r="4" spans="2:7" x14ac:dyDescent="0.25">
      <c r="B4" s="99">
        <v>2</v>
      </c>
      <c r="C4" s="101" t="s">
        <v>36</v>
      </c>
      <c r="D4" s="101" t="s">
        <v>41</v>
      </c>
      <c r="E4" s="102">
        <v>6</v>
      </c>
      <c r="F4" s="102">
        <v>3</v>
      </c>
      <c r="G4" s="102">
        <v>9</v>
      </c>
    </row>
    <row r="5" spans="2:7" x14ac:dyDescent="0.25">
      <c r="B5" s="96">
        <v>3</v>
      </c>
      <c r="C5" s="98" t="s">
        <v>100</v>
      </c>
      <c r="D5" s="98" t="s">
        <v>41</v>
      </c>
      <c r="E5" s="100">
        <v>8</v>
      </c>
      <c r="F5" s="100">
        <v>7</v>
      </c>
      <c r="G5" s="100">
        <v>15</v>
      </c>
    </row>
    <row r="6" spans="2:7" x14ac:dyDescent="0.25">
      <c r="B6" s="99">
        <v>4</v>
      </c>
      <c r="C6" s="101" t="s">
        <v>19</v>
      </c>
      <c r="D6" s="101" t="s">
        <v>41</v>
      </c>
      <c r="E6" s="102">
        <v>14</v>
      </c>
      <c r="F6" s="102">
        <v>7</v>
      </c>
      <c r="G6" s="102">
        <v>21</v>
      </c>
    </row>
    <row r="7" spans="2:7" x14ac:dyDescent="0.25">
      <c r="B7" s="96">
        <v>5</v>
      </c>
      <c r="C7" s="98" t="s">
        <v>557</v>
      </c>
      <c r="D7" s="98" t="s">
        <v>213</v>
      </c>
      <c r="E7" s="100">
        <v>0</v>
      </c>
      <c r="F7" s="100">
        <v>4</v>
      </c>
      <c r="G7" s="100">
        <v>4</v>
      </c>
    </row>
    <row r="8" spans="2:7" x14ac:dyDescent="0.25">
      <c r="B8" s="99">
        <v>6</v>
      </c>
      <c r="C8" s="101" t="s">
        <v>101</v>
      </c>
      <c r="D8" s="101" t="s">
        <v>40</v>
      </c>
      <c r="E8" s="102">
        <v>8</v>
      </c>
      <c r="F8" s="102">
        <v>12</v>
      </c>
      <c r="G8" s="102">
        <v>20</v>
      </c>
    </row>
    <row r="9" spans="2:7" x14ac:dyDescent="0.25">
      <c r="B9" s="96">
        <v>7</v>
      </c>
      <c r="C9" s="98" t="s">
        <v>289</v>
      </c>
      <c r="D9" s="98" t="s">
        <v>213</v>
      </c>
      <c r="E9" s="100">
        <v>1</v>
      </c>
      <c r="F9" s="100">
        <v>1</v>
      </c>
      <c r="G9" s="100">
        <v>2</v>
      </c>
    </row>
    <row r="10" spans="2:7" x14ac:dyDescent="0.25">
      <c r="B10" s="99">
        <v>8</v>
      </c>
      <c r="C10" s="101" t="s">
        <v>1237</v>
      </c>
      <c r="D10" s="101" t="s">
        <v>213</v>
      </c>
      <c r="E10" s="102">
        <v>0</v>
      </c>
      <c r="F10" s="102">
        <v>3</v>
      </c>
      <c r="G10" s="102">
        <v>3</v>
      </c>
    </row>
    <row r="11" spans="2:7" x14ac:dyDescent="0.25">
      <c r="B11" s="96">
        <v>9</v>
      </c>
      <c r="C11" s="98" t="s">
        <v>255</v>
      </c>
      <c r="D11" s="98" t="s">
        <v>256</v>
      </c>
      <c r="E11" s="100">
        <v>0</v>
      </c>
      <c r="F11" s="100">
        <v>1</v>
      </c>
      <c r="G11" s="100">
        <v>1</v>
      </c>
    </row>
    <row r="12" spans="2:7" x14ac:dyDescent="0.25">
      <c r="B12" s="99">
        <v>10</v>
      </c>
      <c r="C12" s="101" t="s">
        <v>257</v>
      </c>
      <c r="D12" s="101" t="s">
        <v>213</v>
      </c>
      <c r="E12" s="102">
        <v>0</v>
      </c>
      <c r="F12" s="102">
        <v>10</v>
      </c>
      <c r="G12" s="102">
        <v>10</v>
      </c>
    </row>
    <row r="13" spans="2:7" x14ac:dyDescent="0.25">
      <c r="B13" s="96">
        <v>11</v>
      </c>
      <c r="C13" s="98" t="s">
        <v>219</v>
      </c>
      <c r="D13" s="98" t="s">
        <v>41</v>
      </c>
      <c r="E13" s="100">
        <v>4</v>
      </c>
      <c r="F13" s="100">
        <v>0</v>
      </c>
      <c r="G13" s="100">
        <v>4</v>
      </c>
    </row>
    <row r="14" spans="2:7" x14ac:dyDescent="0.25">
      <c r="B14" s="99">
        <v>12</v>
      </c>
      <c r="C14" s="101" t="s">
        <v>222</v>
      </c>
      <c r="D14" s="101" t="s">
        <v>41</v>
      </c>
      <c r="E14" s="102">
        <v>0</v>
      </c>
      <c r="F14" s="102">
        <v>4</v>
      </c>
      <c r="G14" s="102">
        <v>4</v>
      </c>
    </row>
    <row r="15" spans="2:7" x14ac:dyDescent="0.25">
      <c r="B15" s="96">
        <v>13</v>
      </c>
      <c r="C15" s="98" t="s">
        <v>238</v>
      </c>
      <c r="D15" s="98" t="s">
        <v>213</v>
      </c>
      <c r="E15" s="100">
        <v>0</v>
      </c>
      <c r="F15" s="100">
        <v>18</v>
      </c>
      <c r="G15" s="100">
        <v>18</v>
      </c>
    </row>
    <row r="16" spans="2:7" x14ac:dyDescent="0.25">
      <c r="B16" s="99">
        <v>14</v>
      </c>
      <c r="C16" s="101" t="s">
        <v>291</v>
      </c>
      <c r="D16" s="101" t="s">
        <v>237</v>
      </c>
      <c r="E16" s="102">
        <v>3</v>
      </c>
      <c r="F16" s="102">
        <v>0</v>
      </c>
      <c r="G16" s="102">
        <v>3</v>
      </c>
    </row>
    <row r="17" spans="2:7" x14ac:dyDescent="0.25">
      <c r="B17" s="96">
        <v>15</v>
      </c>
      <c r="C17" s="98" t="s">
        <v>38</v>
      </c>
      <c r="D17" s="98" t="s">
        <v>41</v>
      </c>
      <c r="E17" s="100">
        <v>5</v>
      </c>
      <c r="F17" s="100">
        <v>0</v>
      </c>
      <c r="G17" s="100">
        <v>5</v>
      </c>
    </row>
    <row r="18" spans="2:7" x14ac:dyDescent="0.25">
      <c r="B18" s="99">
        <v>16</v>
      </c>
      <c r="C18" s="101" t="s">
        <v>54</v>
      </c>
      <c r="D18" s="101" t="s">
        <v>49</v>
      </c>
      <c r="E18" s="102">
        <v>3</v>
      </c>
      <c r="F18" s="102">
        <v>0</v>
      </c>
      <c r="G18" s="102">
        <v>3</v>
      </c>
    </row>
    <row r="19" spans="2:7" x14ac:dyDescent="0.25">
      <c r="B19" s="96">
        <v>17</v>
      </c>
      <c r="C19" s="98" t="s">
        <v>244</v>
      </c>
      <c r="D19" s="98" t="s">
        <v>213</v>
      </c>
      <c r="E19" s="100">
        <v>0</v>
      </c>
      <c r="F19" s="100">
        <v>4</v>
      </c>
      <c r="G19" s="100">
        <v>4</v>
      </c>
    </row>
    <row r="20" spans="2:7" x14ac:dyDescent="0.25">
      <c r="B20" s="99">
        <v>18</v>
      </c>
      <c r="C20" s="101" t="s">
        <v>251</v>
      </c>
      <c r="D20" s="101" t="s">
        <v>213</v>
      </c>
      <c r="E20" s="102">
        <v>0</v>
      </c>
      <c r="F20" s="102">
        <v>3</v>
      </c>
      <c r="G20" s="102">
        <v>3</v>
      </c>
    </row>
    <row r="21" spans="2:7" x14ac:dyDescent="0.25">
      <c r="B21" s="96">
        <v>19</v>
      </c>
      <c r="C21" s="98" t="s">
        <v>239</v>
      </c>
      <c r="D21" s="98" t="s">
        <v>213</v>
      </c>
      <c r="E21" s="100">
        <v>1</v>
      </c>
      <c r="F21" s="100">
        <v>4</v>
      </c>
      <c r="G21" s="100">
        <v>5</v>
      </c>
    </row>
    <row r="22" spans="2:7" x14ac:dyDescent="0.25">
      <c r="B22" s="99">
        <v>20</v>
      </c>
      <c r="C22" s="101" t="s">
        <v>29</v>
      </c>
      <c r="D22" s="101" t="s">
        <v>40</v>
      </c>
      <c r="E22" s="102">
        <v>4</v>
      </c>
      <c r="F22" s="102">
        <v>0</v>
      </c>
      <c r="G22" s="102">
        <v>4</v>
      </c>
    </row>
    <row r="23" spans="2:7" x14ac:dyDescent="0.25">
      <c r="B23" s="96">
        <v>21</v>
      </c>
      <c r="C23" s="98" t="s">
        <v>273</v>
      </c>
      <c r="D23" s="98" t="s">
        <v>213</v>
      </c>
      <c r="E23" s="100">
        <v>1</v>
      </c>
      <c r="F23" s="100">
        <v>7</v>
      </c>
      <c r="G23" s="100">
        <v>8</v>
      </c>
    </row>
    <row r="24" spans="2:7" x14ac:dyDescent="0.25">
      <c r="B24" s="99">
        <v>22</v>
      </c>
      <c r="C24" s="101" t="s">
        <v>241</v>
      </c>
      <c r="D24" s="101" t="s">
        <v>41</v>
      </c>
      <c r="E24" s="102">
        <v>4</v>
      </c>
      <c r="F24" s="102">
        <v>0</v>
      </c>
      <c r="G24" s="102">
        <v>4</v>
      </c>
    </row>
    <row r="25" spans="2:7" x14ac:dyDescent="0.25">
      <c r="B25" s="96">
        <v>23</v>
      </c>
      <c r="C25" s="98" t="s">
        <v>330</v>
      </c>
      <c r="D25" s="98" t="s">
        <v>237</v>
      </c>
      <c r="E25" s="100">
        <v>3</v>
      </c>
      <c r="F25" s="100">
        <v>0</v>
      </c>
      <c r="G25" s="100">
        <v>3</v>
      </c>
    </row>
    <row r="26" spans="2:7" x14ac:dyDescent="0.25">
      <c r="B26" s="99">
        <v>24</v>
      </c>
      <c r="C26" s="101" t="s">
        <v>98</v>
      </c>
      <c r="D26" s="101" t="s">
        <v>41</v>
      </c>
      <c r="E26" s="102">
        <v>6</v>
      </c>
      <c r="F26" s="102">
        <v>0</v>
      </c>
      <c r="G26" s="102">
        <v>6</v>
      </c>
    </row>
    <row r="27" spans="2:7" x14ac:dyDescent="0.25">
      <c r="B27" s="96">
        <v>25</v>
      </c>
      <c r="C27" s="98" t="s">
        <v>293</v>
      </c>
      <c r="D27" s="98" t="s">
        <v>213</v>
      </c>
      <c r="E27" s="100">
        <v>0</v>
      </c>
      <c r="F27" s="100">
        <v>3</v>
      </c>
      <c r="G27" s="100">
        <v>3</v>
      </c>
    </row>
    <row r="28" spans="2:7" x14ac:dyDescent="0.25">
      <c r="B28" s="99">
        <v>26</v>
      </c>
      <c r="C28" s="101" t="s">
        <v>28</v>
      </c>
      <c r="D28" s="101" t="s">
        <v>40</v>
      </c>
      <c r="E28" s="102">
        <v>7</v>
      </c>
      <c r="F28" s="102">
        <v>9</v>
      </c>
      <c r="G28" s="102">
        <v>16</v>
      </c>
    </row>
    <row r="29" spans="2:7" x14ac:dyDescent="0.25">
      <c r="B29" s="96">
        <v>27</v>
      </c>
      <c r="C29" s="98" t="s">
        <v>297</v>
      </c>
      <c r="D29" s="98" t="s">
        <v>298</v>
      </c>
      <c r="E29" s="100">
        <v>24</v>
      </c>
      <c r="F29" s="100">
        <v>2</v>
      </c>
      <c r="G29" s="100">
        <v>26</v>
      </c>
    </row>
    <row r="30" spans="2:7" x14ac:dyDescent="0.25">
      <c r="B30" s="99">
        <v>28</v>
      </c>
      <c r="C30" s="101" t="s">
        <v>240</v>
      </c>
      <c r="D30" s="101" t="s">
        <v>41</v>
      </c>
      <c r="E30" s="102">
        <v>0</v>
      </c>
      <c r="F30" s="102">
        <v>8</v>
      </c>
      <c r="G30" s="102">
        <v>8</v>
      </c>
    </row>
    <row r="31" spans="2:7" x14ac:dyDescent="0.25">
      <c r="B31" s="96">
        <v>29</v>
      </c>
      <c r="C31" s="98" t="s">
        <v>52</v>
      </c>
      <c r="D31" s="98" t="s">
        <v>41</v>
      </c>
      <c r="E31" s="100">
        <v>0</v>
      </c>
      <c r="F31" s="100">
        <v>2</v>
      </c>
      <c r="G31" s="100">
        <v>2</v>
      </c>
    </row>
    <row r="32" spans="2:7" x14ac:dyDescent="0.25">
      <c r="B32" s="99">
        <v>30</v>
      </c>
      <c r="C32" s="101" t="s">
        <v>4</v>
      </c>
      <c r="D32" s="101" t="s">
        <v>40</v>
      </c>
      <c r="E32" s="102">
        <v>0</v>
      </c>
      <c r="F32" s="102">
        <v>2</v>
      </c>
      <c r="G32" s="102">
        <v>2</v>
      </c>
    </row>
    <row r="33" spans="2:7" x14ac:dyDescent="0.25">
      <c r="B33" s="96">
        <v>31</v>
      </c>
      <c r="C33" s="98" t="s">
        <v>50</v>
      </c>
      <c r="D33" s="98" t="s">
        <v>41</v>
      </c>
      <c r="E33" s="100">
        <v>1</v>
      </c>
      <c r="F33" s="100">
        <v>5</v>
      </c>
      <c r="G33" s="100">
        <v>6</v>
      </c>
    </row>
    <row r="34" spans="2:7" x14ac:dyDescent="0.25">
      <c r="B34" s="99">
        <v>32</v>
      </c>
      <c r="C34" s="101" t="s">
        <v>46</v>
      </c>
      <c r="D34" s="101" t="s">
        <v>41</v>
      </c>
      <c r="E34" s="102">
        <v>4</v>
      </c>
      <c r="F34" s="102">
        <v>0</v>
      </c>
      <c r="G34" s="102">
        <v>4</v>
      </c>
    </row>
    <row r="35" spans="2:7" x14ac:dyDescent="0.25">
      <c r="B35" s="96">
        <v>33</v>
      </c>
      <c r="C35" s="98" t="s">
        <v>95</v>
      </c>
      <c r="D35" s="98" t="s">
        <v>41</v>
      </c>
      <c r="E35" s="100">
        <v>31</v>
      </c>
      <c r="F35" s="100">
        <v>0</v>
      </c>
      <c r="G35" s="100">
        <v>31</v>
      </c>
    </row>
    <row r="36" spans="2:7" x14ac:dyDescent="0.25">
      <c r="B36" s="99">
        <v>34</v>
      </c>
      <c r="C36" s="101" t="s">
        <v>21</v>
      </c>
      <c r="D36" s="101" t="s">
        <v>42</v>
      </c>
      <c r="E36" s="102">
        <v>2</v>
      </c>
      <c r="F36" s="102">
        <v>0</v>
      </c>
      <c r="G36" s="102">
        <v>2</v>
      </c>
    </row>
    <row r="37" spans="2:7" x14ac:dyDescent="0.25">
      <c r="B37" s="96">
        <v>35</v>
      </c>
      <c r="C37" s="98" t="s">
        <v>110</v>
      </c>
      <c r="D37" s="98" t="s">
        <v>41</v>
      </c>
      <c r="E37" s="100">
        <v>16</v>
      </c>
      <c r="F37" s="100">
        <v>0</v>
      </c>
      <c r="G37" s="100">
        <v>16</v>
      </c>
    </row>
    <row r="38" spans="2:7" x14ac:dyDescent="0.25">
      <c r="B38" s="99">
        <v>36</v>
      </c>
      <c r="C38" s="101" t="s">
        <v>44</v>
      </c>
      <c r="D38" s="101" t="s">
        <v>41</v>
      </c>
      <c r="E38" s="102">
        <v>1</v>
      </c>
      <c r="F38" s="102">
        <v>4</v>
      </c>
      <c r="G38" s="102">
        <v>5</v>
      </c>
    </row>
    <row r="39" spans="2:7" x14ac:dyDescent="0.25">
      <c r="B39" s="96">
        <v>37</v>
      </c>
      <c r="C39" s="98" t="s">
        <v>33</v>
      </c>
      <c r="D39" s="98" t="s">
        <v>41</v>
      </c>
      <c r="E39" s="100">
        <v>0</v>
      </c>
      <c r="F39" s="100">
        <v>3</v>
      </c>
      <c r="G39" s="100">
        <v>3</v>
      </c>
    </row>
    <row r="40" spans="2:7" x14ac:dyDescent="0.25">
      <c r="B40" s="99">
        <v>38</v>
      </c>
      <c r="C40" s="101" t="s">
        <v>96</v>
      </c>
      <c r="D40" s="101" t="s">
        <v>41</v>
      </c>
      <c r="E40" s="102">
        <v>0</v>
      </c>
      <c r="F40" s="102">
        <v>78</v>
      </c>
      <c r="G40" s="102">
        <v>78</v>
      </c>
    </row>
    <row r="41" spans="2:7" x14ac:dyDescent="0.25">
      <c r="B41" s="96">
        <v>39</v>
      </c>
      <c r="C41" s="98" t="s">
        <v>271</v>
      </c>
      <c r="D41" s="98" t="s">
        <v>213</v>
      </c>
      <c r="E41" s="100">
        <v>1</v>
      </c>
      <c r="F41" s="100">
        <v>5</v>
      </c>
      <c r="G41" s="100">
        <v>6</v>
      </c>
    </row>
    <row r="42" spans="2:7" x14ac:dyDescent="0.25">
      <c r="B42" s="99">
        <v>40</v>
      </c>
      <c r="C42" s="101" t="s">
        <v>229</v>
      </c>
      <c r="D42" s="101" t="s">
        <v>41</v>
      </c>
      <c r="E42" s="102">
        <v>2</v>
      </c>
      <c r="F42" s="102">
        <v>0</v>
      </c>
      <c r="G42" s="102">
        <v>2</v>
      </c>
    </row>
    <row r="43" spans="2:7" x14ac:dyDescent="0.25">
      <c r="B43" s="96">
        <v>41</v>
      </c>
      <c r="C43" s="98" t="s">
        <v>299</v>
      </c>
      <c r="D43" s="98" t="s">
        <v>213</v>
      </c>
      <c r="E43" s="100">
        <v>14</v>
      </c>
      <c r="F43" s="100">
        <v>11</v>
      </c>
      <c r="G43" s="100">
        <v>25</v>
      </c>
    </row>
    <row r="44" spans="2:7" x14ac:dyDescent="0.25">
      <c r="B44" s="99">
        <v>42</v>
      </c>
      <c r="C44" s="101" t="s">
        <v>286</v>
      </c>
      <c r="D44" s="101" t="s">
        <v>213</v>
      </c>
      <c r="E44" s="102">
        <v>0</v>
      </c>
      <c r="F44" s="102">
        <v>1</v>
      </c>
      <c r="G44" s="102">
        <v>1</v>
      </c>
    </row>
    <row r="45" spans="2:7" x14ac:dyDescent="0.25">
      <c r="B45" s="96">
        <v>43</v>
      </c>
      <c r="C45" s="98" t="s">
        <v>51</v>
      </c>
      <c r="D45" s="98" t="s">
        <v>49</v>
      </c>
      <c r="E45" s="100">
        <v>4</v>
      </c>
      <c r="F45" s="100">
        <v>0</v>
      </c>
      <c r="G45" s="100">
        <v>4</v>
      </c>
    </row>
    <row r="46" spans="2:7" x14ac:dyDescent="0.25">
      <c r="B46" s="99">
        <v>44</v>
      </c>
      <c r="C46" s="101" t="s">
        <v>274</v>
      </c>
      <c r="D46" s="101" t="s">
        <v>213</v>
      </c>
      <c r="E46" s="102">
        <v>0</v>
      </c>
      <c r="F46" s="102">
        <v>3</v>
      </c>
      <c r="G46" s="102">
        <v>3</v>
      </c>
    </row>
    <row r="47" spans="2:7" x14ac:dyDescent="0.25">
      <c r="B47" s="96">
        <v>45</v>
      </c>
      <c r="C47" s="98" t="s">
        <v>233</v>
      </c>
      <c r="D47" s="98" t="s">
        <v>234</v>
      </c>
      <c r="E47" s="100">
        <v>1</v>
      </c>
      <c r="F47" s="100">
        <v>0</v>
      </c>
      <c r="G47" s="100">
        <v>1</v>
      </c>
    </row>
    <row r="48" spans="2:7" x14ac:dyDescent="0.25">
      <c r="B48" s="99">
        <v>46</v>
      </c>
      <c r="C48" s="101" t="s">
        <v>236</v>
      </c>
      <c r="D48" s="101" t="s">
        <v>237</v>
      </c>
      <c r="E48" s="102">
        <v>1</v>
      </c>
      <c r="F48" s="102">
        <v>0</v>
      </c>
      <c r="G48" s="102">
        <v>1</v>
      </c>
    </row>
    <row r="49" spans="2:7" x14ac:dyDescent="0.25">
      <c r="B49" s="96">
        <v>47</v>
      </c>
      <c r="C49" s="98" t="s">
        <v>1242</v>
      </c>
      <c r="D49" s="98" t="s">
        <v>40</v>
      </c>
      <c r="E49" s="100">
        <v>1</v>
      </c>
      <c r="F49" s="100">
        <v>0</v>
      </c>
      <c r="G49" s="100">
        <v>1</v>
      </c>
    </row>
    <row r="50" spans="2:7" x14ac:dyDescent="0.25">
      <c r="B50" s="99">
        <v>48</v>
      </c>
      <c r="C50" s="101" t="s">
        <v>258</v>
      </c>
      <c r="D50" s="101" t="s">
        <v>213</v>
      </c>
      <c r="E50" s="102">
        <v>2</v>
      </c>
      <c r="F50" s="102">
        <v>7</v>
      </c>
      <c r="G50" s="102">
        <v>9</v>
      </c>
    </row>
    <row r="51" spans="2:7" x14ac:dyDescent="0.25">
      <c r="B51" s="96">
        <v>49</v>
      </c>
      <c r="C51" s="98" t="s">
        <v>295</v>
      </c>
      <c r="D51" s="98" t="s">
        <v>213</v>
      </c>
      <c r="E51" s="100">
        <v>0</v>
      </c>
      <c r="F51" s="100">
        <v>2</v>
      </c>
      <c r="G51" s="100">
        <v>2</v>
      </c>
    </row>
    <row r="52" spans="2:7" x14ac:dyDescent="0.25">
      <c r="B52" s="99">
        <v>50</v>
      </c>
      <c r="C52" s="97" t="s">
        <v>223</v>
      </c>
      <c r="D52" s="97" t="s">
        <v>213</v>
      </c>
      <c r="E52" s="99">
        <v>0</v>
      </c>
      <c r="F52" s="99">
        <v>1</v>
      </c>
      <c r="G52" s="99">
        <v>1</v>
      </c>
    </row>
    <row r="53" spans="2:7" x14ac:dyDescent="0.25">
      <c r="B53" s="96">
        <v>51</v>
      </c>
      <c r="C53" s="95" t="s">
        <v>23</v>
      </c>
      <c r="D53" s="95" t="s">
        <v>41</v>
      </c>
      <c r="E53" s="96">
        <v>0</v>
      </c>
      <c r="F53" s="96">
        <v>11</v>
      </c>
      <c r="G53" s="96">
        <v>11</v>
      </c>
    </row>
    <row r="54" spans="2:7" x14ac:dyDescent="0.25">
      <c r="B54" s="99">
        <v>52</v>
      </c>
      <c r="C54" s="97" t="s">
        <v>230</v>
      </c>
      <c r="D54" s="97" t="s">
        <v>231</v>
      </c>
      <c r="E54" s="99">
        <v>2</v>
      </c>
      <c r="F54" s="99">
        <v>0</v>
      </c>
      <c r="G54" s="99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6377-5A1E-45A5-8E52-22E31300FB8A}">
  <dimension ref="A1:V149"/>
  <sheetViews>
    <sheetView workbookViewId="0">
      <pane xSplit="2" ySplit="1" topLeftCell="C25" activePane="bottomRight" state="frozen"/>
      <selection pane="topRight" activeCell="C1" sqref="C1"/>
      <selection pane="bottomLeft" activeCell="A2" sqref="A2"/>
      <selection pane="bottomRight" activeCell="G25" sqref="G25"/>
    </sheetView>
  </sheetViews>
  <sheetFormatPr defaultRowHeight="15" x14ac:dyDescent="0.25"/>
  <cols>
    <col min="1" max="1" width="10.85546875" style="2" bestFit="1" customWidth="1"/>
    <col min="2" max="2" width="19.42578125" style="4" bestFit="1" customWidth="1"/>
    <col min="3" max="3" width="19.7109375" style="4" bestFit="1" customWidth="1"/>
    <col min="4" max="4" width="13.28515625" style="2" bestFit="1" customWidth="1"/>
    <col min="5" max="5" width="12.140625" style="2" bestFit="1" customWidth="1"/>
    <col min="6" max="6" width="19.42578125" style="2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2"/>
    <col min="21" max="21" width="36.42578125" style="2" bestFit="1" customWidth="1"/>
    <col min="22" max="22" width="29.28515625" style="2" bestFit="1" customWidth="1"/>
    <col min="23" max="16384" width="9.140625" style="2"/>
  </cols>
  <sheetData>
    <row r="1" spans="1:22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334</v>
      </c>
      <c r="I1" s="78" t="s">
        <v>17</v>
      </c>
      <c r="J1" s="14" t="s">
        <v>94</v>
      </c>
      <c r="K1" s="74" t="s">
        <v>9</v>
      </c>
      <c r="L1" s="33" t="s">
        <v>126</v>
      </c>
      <c r="M1" s="33" t="s">
        <v>318</v>
      </c>
      <c r="N1" s="21" t="s">
        <v>20</v>
      </c>
      <c r="U1" s="2" t="s">
        <v>314</v>
      </c>
      <c r="V1" s="2" t="s">
        <v>318</v>
      </c>
    </row>
    <row r="2" spans="1:22" x14ac:dyDescent="0.25">
      <c r="A2" s="13">
        <v>1</v>
      </c>
      <c r="B2" s="9" t="s">
        <v>261</v>
      </c>
      <c r="C2" s="9" t="s">
        <v>213</v>
      </c>
      <c r="D2" s="8">
        <v>0</v>
      </c>
      <c r="E2" s="8">
        <v>2</v>
      </c>
      <c r="F2" s="8">
        <f t="shared" ref="F2:F33" si="0">D2+E2</f>
        <v>2</v>
      </c>
      <c r="G2" s="22">
        <v>2</v>
      </c>
      <c r="H2" s="22">
        <f>Table14[[#This Row],[Total]]-Table14[[#This Row],[PO Approve Owner (artikel)]]</f>
        <v>0</v>
      </c>
      <c r="I2" s="22" t="s">
        <v>18</v>
      </c>
      <c r="J2" s="8">
        <v>2</v>
      </c>
      <c r="K2" s="75" t="s">
        <v>1262</v>
      </c>
      <c r="L2" s="34">
        <f>Table14[[#This Row],[PO Approve Owner (artikel)]]-Table14[[#This Row],[QTY PO (artikel)]]</f>
        <v>0</v>
      </c>
      <c r="M2" s="34" t="s">
        <v>321</v>
      </c>
      <c r="N2" s="17"/>
      <c r="U2" s="2" t="s">
        <v>245</v>
      </c>
      <c r="V2" s="2" t="s">
        <v>319</v>
      </c>
    </row>
    <row r="3" spans="1:22" hidden="1" x14ac:dyDescent="0.25">
      <c r="A3" s="13">
        <v>2</v>
      </c>
      <c r="B3" s="9" t="s">
        <v>277</v>
      </c>
      <c r="C3" s="9" t="s">
        <v>213</v>
      </c>
      <c r="D3" s="8">
        <v>2</v>
      </c>
      <c r="E3" s="8">
        <v>0</v>
      </c>
      <c r="F3" s="8">
        <f t="shared" si="0"/>
        <v>2</v>
      </c>
      <c r="G3" s="22">
        <v>0</v>
      </c>
      <c r="H3" s="22">
        <f>Table14[[#This Row],[Total]]-Table14[[#This Row],[PO Approve Owner (artikel)]]</f>
        <v>2</v>
      </c>
      <c r="I3" s="22" t="s">
        <v>215</v>
      </c>
      <c r="J3" s="8"/>
      <c r="K3" s="75"/>
      <c r="L3" s="34">
        <f>Table14[[#This Row],[PO Approve Owner (artikel)]]-Table14[[#This Row],[QTY PO (artikel)]]</f>
        <v>0</v>
      </c>
      <c r="M3" s="34" t="s">
        <v>321</v>
      </c>
      <c r="N3" s="17"/>
      <c r="U3" s="2" t="s">
        <v>315</v>
      </c>
      <c r="V3" s="2" t="s">
        <v>320</v>
      </c>
    </row>
    <row r="4" spans="1:22" x14ac:dyDescent="0.25">
      <c r="A4" s="13">
        <v>3</v>
      </c>
      <c r="B4" s="9" t="s">
        <v>45</v>
      </c>
      <c r="C4" s="9" t="s">
        <v>41</v>
      </c>
      <c r="D4" s="8">
        <v>2</v>
      </c>
      <c r="E4" s="8">
        <v>2</v>
      </c>
      <c r="F4" s="8">
        <f t="shared" si="0"/>
        <v>4</v>
      </c>
      <c r="G4" s="22">
        <v>4</v>
      </c>
      <c r="H4" s="22">
        <f>Table14[[#This Row],[Total]]-Table14[[#This Row],[PO Approve Owner (artikel)]]</f>
        <v>0</v>
      </c>
      <c r="I4" s="22" t="s">
        <v>18</v>
      </c>
      <c r="J4" s="8">
        <v>4</v>
      </c>
      <c r="K4" s="75">
        <v>43216</v>
      </c>
      <c r="L4" s="34">
        <f>Table14[[#This Row],[PO Approve Owner (artikel)]]-Table14[[#This Row],[QTY PO (artikel)]]</f>
        <v>0</v>
      </c>
      <c r="M4" s="34" t="s">
        <v>319</v>
      </c>
      <c r="N4" s="17" t="s">
        <v>106</v>
      </c>
      <c r="U4" s="2" t="s">
        <v>18</v>
      </c>
      <c r="V4" s="2" t="s">
        <v>321</v>
      </c>
    </row>
    <row r="5" spans="1:22" hidden="1" x14ac:dyDescent="0.25">
      <c r="A5" s="13">
        <v>4</v>
      </c>
      <c r="B5" s="9" t="s">
        <v>232</v>
      </c>
      <c r="C5" s="9" t="s">
        <v>41</v>
      </c>
      <c r="D5" s="8">
        <v>1</v>
      </c>
      <c r="E5" s="8">
        <v>0</v>
      </c>
      <c r="F5" s="8">
        <f t="shared" si="0"/>
        <v>1</v>
      </c>
      <c r="G5" s="22">
        <v>1</v>
      </c>
      <c r="H5" s="22">
        <f>Table14[[#This Row],[Total]]-Table14[[#This Row],[PO Approve Owner (artikel)]]</f>
        <v>0</v>
      </c>
      <c r="I5" s="22" t="s">
        <v>245</v>
      </c>
      <c r="J5" s="8"/>
      <c r="K5" s="75"/>
      <c r="L5" s="34">
        <f>Table14[[#This Row],[PO Approve Owner (artikel)]]-Table14[[#This Row],[QTY PO (artikel)]]</f>
        <v>1</v>
      </c>
      <c r="M5" s="34" t="s">
        <v>321</v>
      </c>
      <c r="N5" s="17"/>
      <c r="U5" s="2" t="s">
        <v>316</v>
      </c>
    </row>
    <row r="6" spans="1:22" x14ac:dyDescent="0.25">
      <c r="A6" s="13">
        <v>5</v>
      </c>
      <c r="B6" s="9" t="s">
        <v>103</v>
      </c>
      <c r="C6" s="9" t="s">
        <v>41</v>
      </c>
      <c r="D6" s="8">
        <v>19</v>
      </c>
      <c r="E6" s="8">
        <v>0</v>
      </c>
      <c r="F6" s="8">
        <f t="shared" si="0"/>
        <v>19</v>
      </c>
      <c r="G6" s="22">
        <v>19</v>
      </c>
      <c r="H6" s="22">
        <f>Table14[[#This Row],[Total]]-Table14[[#This Row],[PO Approve Owner (artikel)]]</f>
        <v>0</v>
      </c>
      <c r="I6" s="22" t="s">
        <v>18</v>
      </c>
      <c r="J6" s="8">
        <v>19</v>
      </c>
      <c r="K6" s="75">
        <v>43216</v>
      </c>
      <c r="L6" s="34">
        <f>Table14[[#This Row],[PO Approve Owner (artikel)]]-Table14[[#This Row],[QTY PO (artikel)]]</f>
        <v>0</v>
      </c>
      <c r="M6" s="34" t="s">
        <v>319</v>
      </c>
      <c r="N6" s="17" t="s">
        <v>323</v>
      </c>
      <c r="U6" s="2" t="s">
        <v>215</v>
      </c>
    </row>
    <row r="7" spans="1:22" x14ac:dyDescent="0.25">
      <c r="A7" s="13">
        <v>6</v>
      </c>
      <c r="B7" s="9" t="s">
        <v>37</v>
      </c>
      <c r="C7" s="9" t="s">
        <v>41</v>
      </c>
      <c r="D7" s="8">
        <v>5</v>
      </c>
      <c r="E7" s="8">
        <v>4</v>
      </c>
      <c r="F7" s="8">
        <f t="shared" si="0"/>
        <v>9</v>
      </c>
      <c r="G7" s="22">
        <v>8</v>
      </c>
      <c r="H7" s="22">
        <f>Table14[[#This Row],[Total]]-Table14[[#This Row],[PO Approve Owner (artikel)]]</f>
        <v>1</v>
      </c>
      <c r="I7" s="22" t="s">
        <v>18</v>
      </c>
      <c r="J7" s="8">
        <v>8</v>
      </c>
      <c r="K7" s="75" t="s">
        <v>311</v>
      </c>
      <c r="L7" s="34">
        <f>Table14[[#This Row],[PO Approve Owner (artikel)]]-Table14[[#This Row],[QTY PO (artikel)]]</f>
        <v>0</v>
      </c>
      <c r="M7" s="34" t="s">
        <v>319</v>
      </c>
      <c r="N7" s="17" t="s">
        <v>246</v>
      </c>
      <c r="U7" s="2" t="s">
        <v>317</v>
      </c>
    </row>
    <row r="8" spans="1:22" x14ac:dyDescent="0.25">
      <c r="A8" s="13">
        <v>7</v>
      </c>
      <c r="B8" s="9" t="s">
        <v>243</v>
      </c>
      <c r="C8" s="9" t="s">
        <v>213</v>
      </c>
      <c r="D8" s="8">
        <v>0</v>
      </c>
      <c r="E8" s="8">
        <v>4</v>
      </c>
      <c r="F8" s="8">
        <f t="shared" si="0"/>
        <v>4</v>
      </c>
      <c r="G8" s="22">
        <v>4</v>
      </c>
      <c r="H8" s="22">
        <f>Table14[[#This Row],[Total]]-Table14[[#This Row],[PO Approve Owner (artikel)]]</f>
        <v>0</v>
      </c>
      <c r="I8" s="22" t="s">
        <v>316</v>
      </c>
      <c r="J8" s="8">
        <v>3</v>
      </c>
      <c r="K8" s="75" t="s">
        <v>558</v>
      </c>
      <c r="L8" s="34">
        <f>Table14[[#This Row],[PO Approve Owner (artikel)]]-Table14[[#This Row],[QTY PO (artikel)]]</f>
        <v>1</v>
      </c>
      <c r="M8" s="34" t="s">
        <v>321</v>
      </c>
      <c r="N8" s="17" t="s">
        <v>1251</v>
      </c>
    </row>
    <row r="9" spans="1:22" hidden="1" x14ac:dyDescent="0.25">
      <c r="A9" s="13">
        <v>8</v>
      </c>
      <c r="B9" s="9" t="s">
        <v>272</v>
      </c>
      <c r="C9" s="9" t="s">
        <v>213</v>
      </c>
      <c r="D9" s="8">
        <v>0</v>
      </c>
      <c r="E9" s="8">
        <v>2</v>
      </c>
      <c r="F9" s="8">
        <f t="shared" si="0"/>
        <v>2</v>
      </c>
      <c r="G9" s="22">
        <v>0</v>
      </c>
      <c r="H9" s="22">
        <f>Table14[[#This Row],[Total]]-Table14[[#This Row],[PO Approve Owner (artikel)]]</f>
        <v>2</v>
      </c>
      <c r="I9" s="22" t="s">
        <v>215</v>
      </c>
      <c r="J9" s="8"/>
      <c r="K9" s="75"/>
      <c r="L9" s="34">
        <f>Table14[[#This Row],[PO Approve Owner (artikel)]]-Table14[[#This Row],[QTY PO (artikel)]]</f>
        <v>0</v>
      </c>
      <c r="M9" s="34" t="s">
        <v>321</v>
      </c>
      <c r="N9" s="17"/>
    </row>
    <row r="10" spans="1:22" x14ac:dyDescent="0.25">
      <c r="A10" s="13">
        <v>9</v>
      </c>
      <c r="B10" s="9" t="s">
        <v>212</v>
      </c>
      <c r="C10" s="9" t="s">
        <v>213</v>
      </c>
      <c r="D10" s="8">
        <v>2</v>
      </c>
      <c r="E10" s="8">
        <v>3</v>
      </c>
      <c r="F10" s="8">
        <f t="shared" si="0"/>
        <v>5</v>
      </c>
      <c r="G10" s="22">
        <v>5</v>
      </c>
      <c r="H10" s="22">
        <f>Table14[[#This Row],[Total]]-Table14[[#This Row],[PO Approve Owner (artikel)]]</f>
        <v>0</v>
      </c>
      <c r="I10" s="22" t="s">
        <v>18</v>
      </c>
      <c r="J10" s="8">
        <v>5</v>
      </c>
      <c r="K10" s="75" t="s">
        <v>311</v>
      </c>
      <c r="L10" s="34">
        <f>Table14[[#This Row],[PO Approve Owner (artikel)]]-Table14[[#This Row],[QTY PO (artikel)]]</f>
        <v>0</v>
      </c>
      <c r="M10" s="34" t="s">
        <v>321</v>
      </c>
      <c r="N10" s="17" t="s">
        <v>247</v>
      </c>
    </row>
    <row r="11" spans="1:22" x14ac:dyDescent="0.25">
      <c r="A11" s="13">
        <v>10</v>
      </c>
      <c r="B11" s="9" t="s">
        <v>216</v>
      </c>
      <c r="C11" s="9" t="s">
        <v>213</v>
      </c>
      <c r="D11" s="8">
        <v>0</v>
      </c>
      <c r="E11" s="8">
        <v>3</v>
      </c>
      <c r="F11" s="8">
        <f t="shared" si="0"/>
        <v>3</v>
      </c>
      <c r="G11" s="22">
        <f>2+1</f>
        <v>3</v>
      </c>
      <c r="H11" s="22">
        <f>Table14[[#This Row],[Total]]-Table14[[#This Row],[PO Approve Owner (artikel)]]</f>
        <v>0</v>
      </c>
      <c r="I11" s="22" t="s">
        <v>18</v>
      </c>
      <c r="J11" s="8">
        <v>3</v>
      </c>
      <c r="K11" s="75" t="s">
        <v>1256</v>
      </c>
      <c r="L11" s="34">
        <f>Table14[[#This Row],[PO Approve Owner (artikel)]]-Table14[[#This Row],[QTY PO (artikel)]]</f>
        <v>0</v>
      </c>
      <c r="M11" s="34" t="s">
        <v>321</v>
      </c>
      <c r="N11" s="17"/>
    </row>
    <row r="12" spans="1:22" hidden="1" x14ac:dyDescent="0.25">
      <c r="A12" s="13">
        <v>11</v>
      </c>
      <c r="B12" s="9" t="s">
        <v>214</v>
      </c>
      <c r="C12" s="9" t="s">
        <v>213</v>
      </c>
      <c r="D12" s="8">
        <v>0</v>
      </c>
      <c r="E12" s="8">
        <v>4</v>
      </c>
      <c r="F12" s="8">
        <f t="shared" si="0"/>
        <v>4</v>
      </c>
      <c r="G12" s="22">
        <v>0</v>
      </c>
      <c r="H12" s="22">
        <f>Table14[[#This Row],[Total]]-Table14[[#This Row],[PO Approve Owner (artikel)]]</f>
        <v>4</v>
      </c>
      <c r="I12" s="22" t="s">
        <v>215</v>
      </c>
      <c r="J12" s="8"/>
      <c r="K12" s="75"/>
      <c r="L12" s="34">
        <f>Table14[[#This Row],[PO Approve Owner (artikel)]]-Table14[[#This Row],[QTY PO (artikel)]]</f>
        <v>0</v>
      </c>
      <c r="M12" s="34" t="s">
        <v>321</v>
      </c>
      <c r="N12" s="17"/>
    </row>
    <row r="13" spans="1:22" x14ac:dyDescent="0.25">
      <c r="A13" s="13">
        <v>12</v>
      </c>
      <c r="B13" s="9" t="s">
        <v>48</v>
      </c>
      <c r="C13" s="9" t="s">
        <v>49</v>
      </c>
      <c r="D13" s="8">
        <v>0</v>
      </c>
      <c r="E13" s="8">
        <v>3</v>
      </c>
      <c r="F13" s="8">
        <f t="shared" si="0"/>
        <v>3</v>
      </c>
      <c r="G13" s="22">
        <v>3</v>
      </c>
      <c r="H13" s="22">
        <f>Table14[[#This Row],[Total]]-Table14[[#This Row],[PO Approve Owner (artikel)]]</f>
        <v>0</v>
      </c>
      <c r="I13" s="22" t="s">
        <v>18</v>
      </c>
      <c r="J13" s="8">
        <v>3</v>
      </c>
      <c r="K13" s="75">
        <v>43218</v>
      </c>
      <c r="L13" s="34">
        <f>Table14[[#This Row],[PO Approve Owner (artikel)]]-Table14[[#This Row],[QTY PO (artikel)]]</f>
        <v>0</v>
      </c>
      <c r="M13" s="34" t="s">
        <v>319</v>
      </c>
      <c r="N13" s="17" t="s">
        <v>323</v>
      </c>
    </row>
    <row r="14" spans="1:22" x14ac:dyDescent="0.25">
      <c r="A14" s="13">
        <v>13</v>
      </c>
      <c r="B14" s="9" t="s">
        <v>104</v>
      </c>
      <c r="C14" s="9" t="s">
        <v>40</v>
      </c>
      <c r="D14" s="8">
        <v>3</v>
      </c>
      <c r="E14" s="8">
        <v>6</v>
      </c>
      <c r="F14" s="8">
        <f t="shared" si="0"/>
        <v>9</v>
      </c>
      <c r="G14" s="22">
        <v>9</v>
      </c>
      <c r="H14" s="22">
        <f>Table14[[#This Row],[Total]]-Table14[[#This Row],[PO Approve Owner (artikel)]]</f>
        <v>0</v>
      </c>
      <c r="I14" s="22" t="s">
        <v>316</v>
      </c>
      <c r="J14" s="8">
        <v>9</v>
      </c>
      <c r="K14" s="75">
        <v>43210</v>
      </c>
      <c r="L14" s="34">
        <f>Table14[[#This Row],[PO Approve Owner (artikel)]]-Table14[[#This Row],[QTY PO (artikel)]]</f>
        <v>0</v>
      </c>
      <c r="M14" s="34" t="s">
        <v>319</v>
      </c>
      <c r="N14" s="17" t="s">
        <v>254</v>
      </c>
    </row>
    <row r="15" spans="1:22" x14ac:dyDescent="0.25">
      <c r="A15" s="13">
        <v>14</v>
      </c>
      <c r="B15" s="9" t="s">
        <v>34</v>
      </c>
      <c r="C15" s="9" t="s">
        <v>41</v>
      </c>
      <c r="D15" s="8">
        <v>4</v>
      </c>
      <c r="E15" s="8">
        <v>1</v>
      </c>
      <c r="F15" s="8">
        <f t="shared" si="0"/>
        <v>5</v>
      </c>
      <c r="G15" s="22">
        <v>5</v>
      </c>
      <c r="H15" s="22">
        <f>Table14[[#This Row],[Total]]-Table14[[#This Row],[PO Approve Owner (artikel)]]</f>
        <v>0</v>
      </c>
      <c r="I15" s="22" t="s">
        <v>18</v>
      </c>
      <c r="J15" s="8">
        <v>5</v>
      </c>
      <c r="K15" s="75">
        <v>43217</v>
      </c>
      <c r="L15" s="34">
        <f>Table14[[#This Row],[PO Approve Owner (artikel)]]-Table14[[#This Row],[QTY PO (artikel)]]</f>
        <v>0</v>
      </c>
      <c r="M15" s="34" t="s">
        <v>319</v>
      </c>
      <c r="N15" s="17" t="s">
        <v>323</v>
      </c>
    </row>
    <row r="16" spans="1:22" x14ac:dyDescent="0.25">
      <c r="A16" s="13">
        <v>15</v>
      </c>
      <c r="B16" s="9" t="s">
        <v>248</v>
      </c>
      <c r="C16" s="9" t="s">
        <v>249</v>
      </c>
      <c r="D16" s="8">
        <v>1</v>
      </c>
      <c r="E16" s="8">
        <v>3</v>
      </c>
      <c r="F16" s="8">
        <f t="shared" si="0"/>
        <v>4</v>
      </c>
      <c r="G16" s="22">
        <v>4</v>
      </c>
      <c r="H16" s="22">
        <f>Table14[[#This Row],[Total]]-Table14[[#This Row],[PO Approve Owner (artikel)]]</f>
        <v>0</v>
      </c>
      <c r="I16" s="22" t="s">
        <v>18</v>
      </c>
      <c r="J16" s="8">
        <v>4</v>
      </c>
      <c r="K16" s="75" t="s">
        <v>1254</v>
      </c>
      <c r="L16" s="34">
        <f>Table14[[#This Row],[PO Approve Owner (artikel)]]-Table14[[#This Row],[QTY PO (artikel)]]</f>
        <v>0</v>
      </c>
      <c r="M16" s="34" t="s">
        <v>319</v>
      </c>
      <c r="N16" s="17" t="s">
        <v>556</v>
      </c>
    </row>
    <row r="17" spans="1:14" x14ac:dyDescent="0.25">
      <c r="A17" s="13">
        <v>16</v>
      </c>
      <c r="B17" s="9" t="s">
        <v>25</v>
      </c>
      <c r="C17" s="9" t="s">
        <v>40</v>
      </c>
      <c r="D17" s="8">
        <v>0</v>
      </c>
      <c r="E17" s="8">
        <v>1</v>
      </c>
      <c r="F17" s="8">
        <f t="shared" si="0"/>
        <v>1</v>
      </c>
      <c r="G17" s="22">
        <v>1</v>
      </c>
      <c r="H17" s="22">
        <f>Table14[[#This Row],[Total]]-Table14[[#This Row],[PO Approve Owner (artikel)]]</f>
        <v>0</v>
      </c>
      <c r="I17" s="22" t="s">
        <v>18</v>
      </c>
      <c r="J17" s="8">
        <v>1</v>
      </c>
      <c r="K17" s="75" t="s">
        <v>1246</v>
      </c>
      <c r="L17" s="34">
        <f>Table14[[#This Row],[PO Approve Owner (artikel)]]-Table14[[#This Row],[QTY PO (artikel)]]</f>
        <v>0</v>
      </c>
      <c r="M17" s="34" t="s">
        <v>319</v>
      </c>
      <c r="N17" s="17" t="s">
        <v>324</v>
      </c>
    </row>
    <row r="18" spans="1:14" hidden="1" x14ac:dyDescent="0.25">
      <c r="A18" s="13">
        <v>17</v>
      </c>
      <c r="B18" s="9" t="s">
        <v>329</v>
      </c>
      <c r="C18" s="9" t="s">
        <v>49</v>
      </c>
      <c r="D18" s="8">
        <v>0</v>
      </c>
      <c r="E18" s="8">
        <v>1</v>
      </c>
      <c r="F18" s="8">
        <f t="shared" si="0"/>
        <v>1</v>
      </c>
      <c r="G18" s="22">
        <v>1</v>
      </c>
      <c r="H18" s="22">
        <f>Table14[[#This Row],[Total]]-Table14[[#This Row],[PO Approve Owner (artikel)]]</f>
        <v>0</v>
      </c>
      <c r="I18" s="22" t="s">
        <v>315</v>
      </c>
      <c r="J18" s="8"/>
      <c r="K18" s="75"/>
      <c r="L18" s="34">
        <f>Table14[[#This Row],[PO Approve Owner (artikel)]]-Table14[[#This Row],[QTY PO (artikel)]]</f>
        <v>1</v>
      </c>
      <c r="M18" s="34" t="s">
        <v>321</v>
      </c>
      <c r="N18" s="17"/>
    </row>
    <row r="19" spans="1:14" hidden="1" x14ac:dyDescent="0.25">
      <c r="A19" s="13">
        <v>18</v>
      </c>
      <c r="B19" s="9" t="s">
        <v>270</v>
      </c>
      <c r="C19" s="9" t="s">
        <v>213</v>
      </c>
      <c r="D19" s="8">
        <v>2</v>
      </c>
      <c r="E19" s="8">
        <v>0</v>
      </c>
      <c r="F19" s="8">
        <f t="shared" si="0"/>
        <v>2</v>
      </c>
      <c r="G19" s="22">
        <v>2</v>
      </c>
      <c r="H19" s="22">
        <f>Table14[[#This Row],[Total]]-Table14[[#This Row],[PO Approve Owner (artikel)]]</f>
        <v>0</v>
      </c>
      <c r="I19" s="22" t="s">
        <v>245</v>
      </c>
      <c r="J19" s="8">
        <v>0</v>
      </c>
      <c r="K19" s="75"/>
      <c r="L19" s="34">
        <f>Table14[[#This Row],[PO Approve Owner (artikel)]]-Table14[[#This Row],[QTY PO (artikel)]]</f>
        <v>2</v>
      </c>
      <c r="M19" s="34" t="s">
        <v>321</v>
      </c>
      <c r="N19" s="17"/>
    </row>
    <row r="20" spans="1:14" x14ac:dyDescent="0.25">
      <c r="A20" s="13">
        <v>19</v>
      </c>
      <c r="B20" s="9" t="s">
        <v>287</v>
      </c>
      <c r="C20" s="9" t="s">
        <v>213</v>
      </c>
      <c r="D20" s="8">
        <v>0</v>
      </c>
      <c r="E20" s="8">
        <v>1</v>
      </c>
      <c r="F20" s="8">
        <f t="shared" si="0"/>
        <v>1</v>
      </c>
      <c r="G20" s="22">
        <v>1</v>
      </c>
      <c r="H20" s="22">
        <f>Table14[[#This Row],[Total]]-Table14[[#This Row],[PO Approve Owner (artikel)]]</f>
        <v>0</v>
      </c>
      <c r="I20" s="22" t="s">
        <v>18</v>
      </c>
      <c r="J20" s="8">
        <v>1</v>
      </c>
      <c r="K20" s="75" t="s">
        <v>1238</v>
      </c>
      <c r="L20" s="34">
        <f>Table14[[#This Row],[PO Approve Owner (artikel)]]-Table14[[#This Row],[QTY PO (artikel)]]</f>
        <v>0</v>
      </c>
      <c r="M20" s="34" t="s">
        <v>321</v>
      </c>
      <c r="N20" s="17"/>
    </row>
    <row r="21" spans="1:14" hidden="1" x14ac:dyDescent="0.25">
      <c r="A21" s="13">
        <v>20</v>
      </c>
      <c r="B21" s="9" t="s">
        <v>302</v>
      </c>
      <c r="C21" s="9" t="s">
        <v>256</v>
      </c>
      <c r="D21" s="8">
        <v>18</v>
      </c>
      <c r="E21" s="8">
        <v>10</v>
      </c>
      <c r="F21" s="8">
        <f t="shared" si="0"/>
        <v>28</v>
      </c>
      <c r="G21" s="22">
        <f>4</f>
        <v>4</v>
      </c>
      <c r="H21" s="22">
        <f>Table14[[#This Row],[Total]]-Table14[[#This Row],[PO Approve Owner (artikel)]]</f>
        <v>24</v>
      </c>
      <c r="I21" s="22" t="s">
        <v>215</v>
      </c>
      <c r="J21" s="8"/>
      <c r="K21" s="75"/>
      <c r="L21" s="34">
        <f>Table14[[#This Row],[PO Approve Owner (artikel)]]-Table14[[#This Row],[QTY PO (artikel)]]</f>
        <v>4</v>
      </c>
      <c r="M21" s="34" t="s">
        <v>321</v>
      </c>
      <c r="N21" s="17"/>
    </row>
    <row r="22" spans="1:14" x14ac:dyDescent="0.25">
      <c r="A22" s="13">
        <v>21</v>
      </c>
      <c r="B22" s="9" t="s">
        <v>27</v>
      </c>
      <c r="C22" s="9" t="s">
        <v>41</v>
      </c>
      <c r="D22" s="8">
        <v>8</v>
      </c>
      <c r="E22" s="8">
        <v>10</v>
      </c>
      <c r="F22" s="8">
        <f t="shared" si="0"/>
        <v>18</v>
      </c>
      <c r="G22" s="22">
        <v>18</v>
      </c>
      <c r="H22" s="22">
        <f>Table14[[#This Row],[Total]]-Table14[[#This Row],[PO Approve Owner (artikel)]]</f>
        <v>0</v>
      </c>
      <c r="I22" s="22" t="s">
        <v>316</v>
      </c>
      <c r="J22" s="8">
        <v>14</v>
      </c>
      <c r="K22" s="75"/>
      <c r="L22" s="34">
        <f>Table14[[#This Row],[PO Approve Owner (artikel)]]-Table14[[#This Row],[QTY PO (artikel)]]</f>
        <v>4</v>
      </c>
      <c r="M22" s="34" t="s">
        <v>319</v>
      </c>
      <c r="N22" s="17" t="s">
        <v>325</v>
      </c>
    </row>
    <row r="23" spans="1:14" hidden="1" x14ac:dyDescent="0.25">
      <c r="A23" s="13">
        <v>22</v>
      </c>
      <c r="B23" s="9" t="s">
        <v>285</v>
      </c>
      <c r="C23" s="9" t="s">
        <v>213</v>
      </c>
      <c r="D23" s="8">
        <v>2</v>
      </c>
      <c r="E23" s="8">
        <v>0</v>
      </c>
      <c r="F23" s="8">
        <f t="shared" si="0"/>
        <v>2</v>
      </c>
      <c r="G23" s="22">
        <v>2</v>
      </c>
      <c r="H23" s="22">
        <f>Table14[[#This Row],[Total]]-Table14[[#This Row],[PO Approve Owner (artikel)]]</f>
        <v>0</v>
      </c>
      <c r="I23" s="22" t="s">
        <v>245</v>
      </c>
      <c r="J23" s="8"/>
      <c r="K23" s="75"/>
      <c r="L23" s="34">
        <f>Table14[[#This Row],[PO Approve Owner (artikel)]]-Table14[[#This Row],[QTY PO (artikel)]]</f>
        <v>2</v>
      </c>
      <c r="M23" s="34" t="s">
        <v>321</v>
      </c>
      <c r="N23" s="17" t="s">
        <v>567</v>
      </c>
    </row>
    <row r="24" spans="1:14" hidden="1" x14ac:dyDescent="0.25">
      <c r="A24" s="13">
        <v>23</v>
      </c>
      <c r="B24" s="9" t="s">
        <v>250</v>
      </c>
      <c r="C24" s="9" t="s">
        <v>213</v>
      </c>
      <c r="D24" s="8">
        <v>8</v>
      </c>
      <c r="E24" s="8">
        <v>0</v>
      </c>
      <c r="F24" s="8">
        <f t="shared" si="0"/>
        <v>8</v>
      </c>
      <c r="G24" s="22">
        <v>3</v>
      </c>
      <c r="H24" s="22">
        <f>Table14[[#This Row],[Total]]-Table14[[#This Row],[PO Approve Owner (artikel)]]</f>
        <v>5</v>
      </c>
      <c r="I24" s="22" t="s">
        <v>317</v>
      </c>
      <c r="J24" s="8"/>
      <c r="K24" s="75"/>
      <c r="L24" s="34">
        <f>Table14[[#This Row],[PO Approve Owner (artikel)]]-Table14[[#This Row],[QTY PO (artikel)]]</f>
        <v>3</v>
      </c>
      <c r="M24" s="34" t="s">
        <v>321</v>
      </c>
      <c r="N24" s="17" t="s">
        <v>1245</v>
      </c>
    </row>
    <row r="25" spans="1:14" x14ac:dyDescent="0.25">
      <c r="A25" s="13">
        <v>24</v>
      </c>
      <c r="B25" s="9" t="s">
        <v>97</v>
      </c>
      <c r="C25" s="9" t="s">
        <v>41</v>
      </c>
      <c r="D25" s="8">
        <v>0</v>
      </c>
      <c r="E25" s="8">
        <v>5</v>
      </c>
      <c r="F25" s="8">
        <f t="shared" si="0"/>
        <v>5</v>
      </c>
      <c r="G25" s="22">
        <v>5</v>
      </c>
      <c r="H25" s="22">
        <f>Table14[[#This Row],[Total]]-Table14[[#This Row],[PO Approve Owner (artikel)]]</f>
        <v>0</v>
      </c>
      <c r="I25" s="22" t="s">
        <v>18</v>
      </c>
      <c r="J25" s="8">
        <v>5</v>
      </c>
      <c r="K25" s="75"/>
      <c r="L25" s="34">
        <f>Table14[[#This Row],[PO Approve Owner (artikel)]]-Table14[[#This Row],[QTY PO (artikel)]]</f>
        <v>0</v>
      </c>
      <c r="M25" s="34" t="s">
        <v>319</v>
      </c>
      <c r="N25" s="17"/>
    </row>
    <row r="26" spans="1:14" x14ac:dyDescent="0.25">
      <c r="A26" s="13">
        <v>25</v>
      </c>
      <c r="B26" s="9" t="s">
        <v>269</v>
      </c>
      <c r="C26" s="9" t="s">
        <v>213</v>
      </c>
      <c r="D26" s="8">
        <v>0</v>
      </c>
      <c r="E26" s="8">
        <v>2</v>
      </c>
      <c r="F26" s="8">
        <f t="shared" si="0"/>
        <v>2</v>
      </c>
      <c r="G26" s="22">
        <v>2</v>
      </c>
      <c r="H26" s="22">
        <f>Table14[[#This Row],[Total]]-Table14[[#This Row],[PO Approve Owner (artikel)]]</f>
        <v>0</v>
      </c>
      <c r="I26" s="22" t="s">
        <v>18</v>
      </c>
      <c r="J26" s="8">
        <v>2</v>
      </c>
      <c r="K26" s="75" t="s">
        <v>1256</v>
      </c>
      <c r="L26" s="34">
        <f>Table14[[#This Row],[PO Approve Owner (artikel)]]-Table14[[#This Row],[QTY PO (artikel)]]</f>
        <v>0</v>
      </c>
      <c r="M26" s="34" t="s">
        <v>321</v>
      </c>
      <c r="N26" s="17"/>
    </row>
    <row r="27" spans="1:14" x14ac:dyDescent="0.25">
      <c r="A27" s="13">
        <v>26</v>
      </c>
      <c r="B27" s="9" t="s">
        <v>220</v>
      </c>
      <c r="C27" s="9" t="s">
        <v>221</v>
      </c>
      <c r="D27" s="8">
        <v>2</v>
      </c>
      <c r="E27" s="8">
        <v>6</v>
      </c>
      <c r="F27" s="8">
        <f t="shared" si="0"/>
        <v>8</v>
      </c>
      <c r="G27" s="22">
        <v>8</v>
      </c>
      <c r="H27" s="22">
        <f>Table14[[#This Row],[Total]]-Table14[[#This Row],[PO Approve Owner (artikel)]]</f>
        <v>0</v>
      </c>
      <c r="I27" s="22" t="s">
        <v>18</v>
      </c>
      <c r="J27" s="8">
        <v>8</v>
      </c>
      <c r="K27" s="75" t="s">
        <v>309</v>
      </c>
      <c r="L27" s="34">
        <f>Table14[[#This Row],[PO Approve Owner (artikel)]]-Table14[[#This Row],[QTY PO (artikel)]]</f>
        <v>0</v>
      </c>
      <c r="M27" s="34" t="s">
        <v>319</v>
      </c>
      <c r="N27" s="17"/>
    </row>
    <row r="28" spans="1:14" x14ac:dyDescent="0.25">
      <c r="A28" s="13">
        <v>27</v>
      </c>
      <c r="B28" s="9" t="s">
        <v>102</v>
      </c>
      <c r="C28" s="9" t="s">
        <v>41</v>
      </c>
      <c r="D28" s="8">
        <f>15+9</f>
        <v>24</v>
      </c>
      <c r="E28" s="8">
        <v>0</v>
      </c>
      <c r="F28" s="8">
        <f t="shared" si="0"/>
        <v>24</v>
      </c>
      <c r="G28" s="22">
        <v>24</v>
      </c>
      <c r="H28" s="22">
        <f>Table14[[#This Row],[Total]]-Table14[[#This Row],[PO Approve Owner (artikel)]]</f>
        <v>0</v>
      </c>
      <c r="I28" s="22" t="s">
        <v>316</v>
      </c>
      <c r="J28" s="8">
        <v>15</v>
      </c>
      <c r="K28" s="75">
        <v>43210</v>
      </c>
      <c r="L28" s="34">
        <f>Table14[[#This Row],[PO Approve Owner (artikel)]]-Table14[[#This Row],[QTY PO (artikel)]]</f>
        <v>9</v>
      </c>
      <c r="M28" s="34" t="s">
        <v>319</v>
      </c>
      <c r="N28" s="17" t="s">
        <v>107</v>
      </c>
    </row>
    <row r="29" spans="1:14" x14ac:dyDescent="0.25">
      <c r="A29" s="13">
        <v>28</v>
      </c>
      <c r="B29" s="9" t="s">
        <v>22</v>
      </c>
      <c r="C29" s="9" t="s">
        <v>40</v>
      </c>
      <c r="D29" s="8">
        <v>2</v>
      </c>
      <c r="E29" s="8">
        <v>0</v>
      </c>
      <c r="F29" s="8">
        <f t="shared" si="0"/>
        <v>2</v>
      </c>
      <c r="G29" s="22">
        <v>2</v>
      </c>
      <c r="H29" s="22">
        <f>Table14[[#This Row],[Total]]-Table14[[#This Row],[PO Approve Owner (artikel)]]</f>
        <v>0</v>
      </c>
      <c r="I29" s="22" t="s">
        <v>18</v>
      </c>
      <c r="J29" s="8">
        <v>2</v>
      </c>
      <c r="K29" s="75">
        <v>43210</v>
      </c>
      <c r="L29" s="34">
        <f>Table14[[#This Row],[PO Approve Owner (artikel)]]-Table14[[#This Row],[QTY PO (artikel)]]</f>
        <v>0</v>
      </c>
      <c r="M29" s="34" t="s">
        <v>319</v>
      </c>
      <c r="N29" s="17" t="s">
        <v>109</v>
      </c>
    </row>
    <row r="30" spans="1:14" x14ac:dyDescent="0.25">
      <c r="A30" s="13">
        <v>29</v>
      </c>
      <c r="B30" s="9" t="s">
        <v>217</v>
      </c>
      <c r="C30" s="9" t="s">
        <v>213</v>
      </c>
      <c r="D30" s="8">
        <v>4</v>
      </c>
      <c r="E30" s="8">
        <v>1</v>
      </c>
      <c r="F30" s="8">
        <f t="shared" si="0"/>
        <v>5</v>
      </c>
      <c r="G30" s="22">
        <v>4</v>
      </c>
      <c r="H30" s="22">
        <f>Table14[[#This Row],[Total]]-Table14[[#This Row],[PO Approve Owner (artikel)]]</f>
        <v>1</v>
      </c>
      <c r="I30" s="22" t="s">
        <v>18</v>
      </c>
      <c r="J30" s="8">
        <v>4</v>
      </c>
      <c r="K30" s="75" t="s">
        <v>1262</v>
      </c>
      <c r="L30" s="34">
        <f>Table14[[#This Row],[PO Approve Owner (artikel)]]-Table14[[#This Row],[QTY PO (artikel)]]</f>
        <v>0</v>
      </c>
      <c r="M30" s="34" t="s">
        <v>321</v>
      </c>
      <c r="N30" s="17" t="s">
        <v>1244</v>
      </c>
    </row>
    <row r="31" spans="1:14" x14ac:dyDescent="0.25">
      <c r="A31" s="13">
        <v>30</v>
      </c>
      <c r="B31" s="9" t="s">
        <v>1260</v>
      </c>
      <c r="C31" s="9" t="s">
        <v>237</v>
      </c>
      <c r="D31" s="8">
        <v>5</v>
      </c>
      <c r="E31" s="8">
        <v>0</v>
      </c>
      <c r="F31" s="8">
        <f t="shared" si="0"/>
        <v>5</v>
      </c>
      <c r="G31" s="22">
        <v>3</v>
      </c>
      <c r="H31" s="22">
        <f>Table14[[#This Row],[Total]]-Table14[[#This Row],[PO Approve Owner (artikel)]]</f>
        <v>2</v>
      </c>
      <c r="I31" s="22" t="s">
        <v>18</v>
      </c>
      <c r="J31" s="8">
        <v>3</v>
      </c>
      <c r="K31" s="75" t="s">
        <v>1256</v>
      </c>
      <c r="L31" s="34">
        <f>Table14[[#This Row],[PO Approve Owner (artikel)]]-Table14[[#This Row],[QTY PO (artikel)]]</f>
        <v>0</v>
      </c>
      <c r="M31" s="34" t="s">
        <v>319</v>
      </c>
      <c r="N31" s="17" t="s">
        <v>1261</v>
      </c>
    </row>
    <row r="32" spans="1:14" x14ac:dyDescent="0.25">
      <c r="A32" s="13">
        <v>31</v>
      </c>
      <c r="B32" s="15" t="s">
        <v>281</v>
      </c>
      <c r="C32" s="15" t="s">
        <v>282</v>
      </c>
      <c r="D32" s="16">
        <v>9</v>
      </c>
      <c r="E32" s="16">
        <v>0</v>
      </c>
      <c r="F32" s="16">
        <f t="shared" si="0"/>
        <v>9</v>
      </c>
      <c r="G32" s="23">
        <v>5</v>
      </c>
      <c r="H32" s="22">
        <f>Table14[[#This Row],[Total]]-Table14[[#This Row],[PO Approve Owner (artikel)]]</f>
        <v>4</v>
      </c>
      <c r="I32" s="22" t="s">
        <v>316</v>
      </c>
      <c r="J32" s="16">
        <v>5</v>
      </c>
      <c r="K32" s="75" t="s">
        <v>558</v>
      </c>
      <c r="L32" s="34">
        <f>Table14[[#This Row],[PO Approve Owner (artikel)]]-Table14[[#This Row],[QTY PO (artikel)]]</f>
        <v>0</v>
      </c>
      <c r="M32" s="34" t="s">
        <v>321</v>
      </c>
      <c r="N32" s="17" t="s">
        <v>333</v>
      </c>
    </row>
    <row r="33" spans="1:14" x14ac:dyDescent="0.25">
      <c r="A33" s="13">
        <v>32</v>
      </c>
      <c r="B33" s="15" t="s">
        <v>264</v>
      </c>
      <c r="C33" s="15" t="s">
        <v>213</v>
      </c>
      <c r="D33" s="16">
        <v>0</v>
      </c>
      <c r="E33" s="16">
        <v>1</v>
      </c>
      <c r="F33" s="16">
        <f t="shared" si="0"/>
        <v>1</v>
      </c>
      <c r="G33" s="23">
        <v>1</v>
      </c>
      <c r="H33" s="22">
        <f>Table14[[#This Row],[Total]]-Table14[[#This Row],[PO Approve Owner (artikel)]]</f>
        <v>0</v>
      </c>
      <c r="I33" s="22" t="s">
        <v>18</v>
      </c>
      <c r="J33" s="16">
        <v>1</v>
      </c>
      <c r="K33" s="76" t="s">
        <v>1238</v>
      </c>
      <c r="L33" s="34">
        <f>Table14[[#This Row],[PO Approve Owner (artikel)]]-Table14[[#This Row],[QTY PO (artikel)]]</f>
        <v>0</v>
      </c>
      <c r="M33" s="34" t="s">
        <v>321</v>
      </c>
      <c r="N33" s="17"/>
    </row>
    <row r="34" spans="1:14" x14ac:dyDescent="0.25">
      <c r="A34" s="13">
        <v>33</v>
      </c>
      <c r="B34" s="15" t="s">
        <v>53</v>
      </c>
      <c r="C34" s="15" t="s">
        <v>41</v>
      </c>
      <c r="D34" s="16">
        <v>0</v>
      </c>
      <c r="E34" s="16">
        <v>14</v>
      </c>
      <c r="F34" s="16">
        <f t="shared" ref="F34:F65" si="1">D34+E34</f>
        <v>14</v>
      </c>
      <c r="G34" s="23">
        <v>14</v>
      </c>
      <c r="H34" s="22">
        <f>Table14[[#This Row],[Total]]-Table14[[#This Row],[PO Approve Owner (artikel)]]</f>
        <v>0</v>
      </c>
      <c r="I34" s="22" t="s">
        <v>18</v>
      </c>
      <c r="J34" s="16">
        <f>5+9</f>
        <v>14</v>
      </c>
      <c r="K34" s="76">
        <v>43211</v>
      </c>
      <c r="L34" s="34">
        <f>Table14[[#This Row],[PO Approve Owner (artikel)]]-Table14[[#This Row],[QTY PO (artikel)]]</f>
        <v>0</v>
      </c>
      <c r="M34" s="34" t="s">
        <v>319</v>
      </c>
      <c r="N34" s="17" t="s">
        <v>1248</v>
      </c>
    </row>
    <row r="35" spans="1:14" x14ac:dyDescent="0.25">
      <c r="A35" s="13">
        <v>34</v>
      </c>
      <c r="B35" s="15" t="s">
        <v>226</v>
      </c>
      <c r="C35" s="15" t="s">
        <v>213</v>
      </c>
      <c r="D35" s="16">
        <v>0</v>
      </c>
      <c r="E35" s="16">
        <v>3</v>
      </c>
      <c r="F35" s="16">
        <f t="shared" si="1"/>
        <v>3</v>
      </c>
      <c r="G35" s="23">
        <v>3</v>
      </c>
      <c r="H35" s="22">
        <f>Table14[[#This Row],[Total]]-Table14[[#This Row],[PO Approve Owner (artikel)]]</f>
        <v>0</v>
      </c>
      <c r="I35" s="22" t="s">
        <v>18</v>
      </c>
      <c r="J35" s="16">
        <v>3</v>
      </c>
      <c r="K35" s="76" t="s">
        <v>558</v>
      </c>
      <c r="L35" s="34">
        <f>Table14[[#This Row],[PO Approve Owner (artikel)]]-Table14[[#This Row],[QTY PO (artikel)]]</f>
        <v>0</v>
      </c>
      <c r="M35" s="34" t="s">
        <v>319</v>
      </c>
      <c r="N35" s="18" t="s">
        <v>560</v>
      </c>
    </row>
    <row r="36" spans="1:14" x14ac:dyDescent="0.25">
      <c r="A36" s="13">
        <v>35</v>
      </c>
      <c r="B36" s="15" t="s">
        <v>12</v>
      </c>
      <c r="C36" s="15" t="s">
        <v>41</v>
      </c>
      <c r="D36" s="16">
        <v>8</v>
      </c>
      <c r="E36" s="16">
        <v>11</v>
      </c>
      <c r="F36" s="16">
        <f t="shared" si="1"/>
        <v>19</v>
      </c>
      <c r="G36" s="23">
        <v>19</v>
      </c>
      <c r="H36" s="22">
        <f>Table14[[#This Row],[Total]]-Table14[[#This Row],[PO Approve Owner (artikel)]]</f>
        <v>0</v>
      </c>
      <c r="I36" s="22" t="s">
        <v>18</v>
      </c>
      <c r="J36" s="16">
        <v>19</v>
      </c>
      <c r="K36" s="76">
        <v>43207</v>
      </c>
      <c r="L36" s="34">
        <f>Table14[[#This Row],[PO Approve Owner (artikel)]]-Table14[[#This Row],[QTY PO (artikel)]]</f>
        <v>0</v>
      </c>
      <c r="M36" s="34" t="s">
        <v>320</v>
      </c>
      <c r="N36" s="18" t="s">
        <v>322</v>
      </c>
    </row>
    <row r="37" spans="1:14" hidden="1" x14ac:dyDescent="0.25">
      <c r="A37" s="13">
        <v>36</v>
      </c>
      <c r="B37" s="15" t="s">
        <v>276</v>
      </c>
      <c r="C37" s="15" t="s">
        <v>213</v>
      </c>
      <c r="D37" s="16">
        <v>0</v>
      </c>
      <c r="E37" s="16">
        <v>1</v>
      </c>
      <c r="F37" s="16">
        <f t="shared" si="1"/>
        <v>1</v>
      </c>
      <c r="G37" s="23">
        <v>1</v>
      </c>
      <c r="H37" s="22">
        <f>Table14[[#This Row],[Total]]-Table14[[#This Row],[PO Approve Owner (artikel)]]</f>
        <v>0</v>
      </c>
      <c r="I37" s="22" t="s">
        <v>245</v>
      </c>
      <c r="J37" s="16"/>
      <c r="K37" s="76"/>
      <c r="L37" s="34">
        <f>Table14[[#This Row],[PO Approve Owner (artikel)]]-Table14[[#This Row],[QTY PO (artikel)]]</f>
        <v>1</v>
      </c>
      <c r="M37" s="34" t="s">
        <v>321</v>
      </c>
      <c r="N37" s="17" t="s">
        <v>567</v>
      </c>
    </row>
    <row r="38" spans="1:14" x14ac:dyDescent="0.25">
      <c r="A38" s="13">
        <v>37</v>
      </c>
      <c r="B38" s="15" t="s">
        <v>218</v>
      </c>
      <c r="C38" s="15" t="s">
        <v>41</v>
      </c>
      <c r="D38" s="16">
        <v>1</v>
      </c>
      <c r="E38" s="16">
        <v>3</v>
      </c>
      <c r="F38" s="16">
        <f t="shared" si="1"/>
        <v>4</v>
      </c>
      <c r="G38" s="23">
        <v>4</v>
      </c>
      <c r="H38" s="22">
        <f>Table14[[#This Row],[Total]]-Table14[[#This Row],[PO Approve Owner (artikel)]]</f>
        <v>0</v>
      </c>
      <c r="I38" s="22" t="s">
        <v>18</v>
      </c>
      <c r="J38" s="16">
        <v>4</v>
      </c>
      <c r="K38" s="76" t="s">
        <v>308</v>
      </c>
      <c r="L38" s="34">
        <f>Table14[[#This Row],[PO Approve Owner (artikel)]]-Table14[[#This Row],[QTY PO (artikel)]]</f>
        <v>0</v>
      </c>
      <c r="M38" s="34" t="s">
        <v>321</v>
      </c>
      <c r="N38" s="18" t="s">
        <v>307</v>
      </c>
    </row>
    <row r="39" spans="1:14" x14ac:dyDescent="0.25">
      <c r="A39" s="13">
        <v>38</v>
      </c>
      <c r="B39" s="15" t="s">
        <v>262</v>
      </c>
      <c r="C39" s="15" t="s">
        <v>213</v>
      </c>
      <c r="D39" s="16">
        <v>3</v>
      </c>
      <c r="E39" s="16">
        <v>0</v>
      </c>
      <c r="F39" s="16">
        <f t="shared" si="1"/>
        <v>3</v>
      </c>
      <c r="G39" s="23">
        <v>3</v>
      </c>
      <c r="H39" s="22">
        <f>Table14[[#This Row],[Total]]-Table14[[#This Row],[PO Approve Owner (artikel)]]</f>
        <v>0</v>
      </c>
      <c r="I39" s="22" t="s">
        <v>18</v>
      </c>
      <c r="J39" s="16">
        <v>3</v>
      </c>
      <c r="K39" s="76" t="s">
        <v>561</v>
      </c>
      <c r="L39" s="34">
        <f>Table14[[#This Row],[PO Approve Owner (artikel)]]-Table14[[#This Row],[QTY PO (artikel)]]</f>
        <v>0</v>
      </c>
      <c r="M39" s="34" t="s">
        <v>321</v>
      </c>
      <c r="N39" s="18"/>
    </row>
    <row r="40" spans="1:14" x14ac:dyDescent="0.25">
      <c r="A40" s="13">
        <v>39</v>
      </c>
      <c r="B40" s="15" t="s">
        <v>275</v>
      </c>
      <c r="C40" s="15" t="s">
        <v>213</v>
      </c>
      <c r="D40" s="16">
        <v>7</v>
      </c>
      <c r="E40" s="16">
        <v>0</v>
      </c>
      <c r="F40" s="16">
        <f t="shared" si="1"/>
        <v>7</v>
      </c>
      <c r="G40" s="23">
        <v>7</v>
      </c>
      <c r="H40" s="22">
        <f>Table14[[#This Row],[Total]]-Table14[[#This Row],[PO Approve Owner (artikel)]]</f>
        <v>0</v>
      </c>
      <c r="I40" s="22" t="s">
        <v>18</v>
      </c>
      <c r="J40" s="16">
        <v>7</v>
      </c>
      <c r="K40" s="76" t="s">
        <v>1256</v>
      </c>
      <c r="L40" s="34">
        <f>Table14[[#This Row],[PO Approve Owner (artikel)]]-Table14[[#This Row],[QTY PO (artikel)]]</f>
        <v>0</v>
      </c>
      <c r="M40" s="34" t="s">
        <v>321</v>
      </c>
      <c r="N40" s="18"/>
    </row>
    <row r="41" spans="1:14" x14ac:dyDescent="0.25">
      <c r="A41" s="13">
        <v>40</v>
      </c>
      <c r="B41" s="15" t="s">
        <v>47</v>
      </c>
      <c r="C41" s="15" t="s">
        <v>41</v>
      </c>
      <c r="D41" s="16">
        <v>4</v>
      </c>
      <c r="E41" s="16">
        <v>1</v>
      </c>
      <c r="F41" s="16">
        <f t="shared" si="1"/>
        <v>5</v>
      </c>
      <c r="G41" s="23">
        <v>5</v>
      </c>
      <c r="H41" s="22">
        <f>Table14[[#This Row],[Total]]-Table14[[#This Row],[PO Approve Owner (artikel)]]</f>
        <v>0</v>
      </c>
      <c r="I41" s="22" t="s">
        <v>316</v>
      </c>
      <c r="J41" s="16">
        <v>5</v>
      </c>
      <c r="K41" s="76">
        <v>43216</v>
      </c>
      <c r="L41" s="34">
        <f>Table14[[#This Row],[PO Approve Owner (artikel)]]-Table14[[#This Row],[QTY PO (artikel)]]</f>
        <v>0</v>
      </c>
      <c r="M41" s="34" t="s">
        <v>319</v>
      </c>
      <c r="N41" s="18" t="s">
        <v>566</v>
      </c>
    </row>
    <row r="42" spans="1:14" x14ac:dyDescent="0.25">
      <c r="A42" s="13">
        <v>41</v>
      </c>
      <c r="B42" s="15" t="s">
        <v>26</v>
      </c>
      <c r="C42" s="15" t="s">
        <v>40</v>
      </c>
      <c r="D42" s="16">
        <v>3</v>
      </c>
      <c r="E42" s="16">
        <v>1</v>
      </c>
      <c r="F42" s="16">
        <f t="shared" si="1"/>
        <v>4</v>
      </c>
      <c r="G42" s="23">
        <v>4</v>
      </c>
      <c r="H42" s="22">
        <f>Table14[[#This Row],[Total]]-Table14[[#This Row],[PO Approve Owner (artikel)]]</f>
        <v>0</v>
      </c>
      <c r="I42" s="22" t="s">
        <v>18</v>
      </c>
      <c r="J42" s="16">
        <v>4</v>
      </c>
      <c r="K42" s="76">
        <v>43216</v>
      </c>
      <c r="L42" s="34">
        <f>Table14[[#This Row],[PO Approve Owner (artikel)]]-Table14[[#This Row],[QTY PO (artikel)]]</f>
        <v>0</v>
      </c>
      <c r="M42" s="34" t="s">
        <v>319</v>
      </c>
      <c r="N42" s="18"/>
    </row>
    <row r="43" spans="1:14" x14ac:dyDescent="0.25">
      <c r="A43" s="13">
        <v>42</v>
      </c>
      <c r="B43" s="15" t="s">
        <v>871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2">
        <f>Table14[[#This Row],[Total]]-Table14[[#This Row],[PO Approve Owner (artikel)]]</f>
        <v>0</v>
      </c>
      <c r="I43" s="22" t="s">
        <v>18</v>
      </c>
      <c r="J43" s="16">
        <v>4</v>
      </c>
      <c r="K43" s="76">
        <v>43213</v>
      </c>
      <c r="L43" s="34">
        <f>Table14[[#This Row],[PO Approve Owner (artikel)]]-Table14[[#This Row],[QTY PO (artikel)]]</f>
        <v>0</v>
      </c>
      <c r="M43" s="34" t="s">
        <v>321</v>
      </c>
      <c r="N43" s="18" t="s">
        <v>106</v>
      </c>
    </row>
    <row r="44" spans="1:14" hidden="1" x14ac:dyDescent="0.25">
      <c r="A44" s="13">
        <v>43</v>
      </c>
      <c r="B44" s="15" t="s">
        <v>280</v>
      </c>
      <c r="C44" s="15" t="s">
        <v>41</v>
      </c>
      <c r="D44" s="16">
        <v>3</v>
      </c>
      <c r="E44" s="16">
        <v>0</v>
      </c>
      <c r="F44" s="16">
        <f t="shared" si="1"/>
        <v>3</v>
      </c>
      <c r="G44" s="23">
        <v>2</v>
      </c>
      <c r="H44" s="22">
        <f>Table14[[#This Row],[Total]]-Table14[[#This Row],[PO Approve Owner (artikel)]]</f>
        <v>1</v>
      </c>
      <c r="I44" s="22" t="s">
        <v>245</v>
      </c>
      <c r="J44" s="16"/>
      <c r="K44" s="76"/>
      <c r="L44" s="34">
        <f>Table14[[#This Row],[PO Approve Owner (artikel)]]-Table14[[#This Row],[QTY PO (artikel)]]</f>
        <v>2</v>
      </c>
      <c r="M44" s="34" t="s">
        <v>321</v>
      </c>
      <c r="N44" s="18" t="s">
        <v>328</v>
      </c>
    </row>
    <row r="45" spans="1:14" x14ac:dyDescent="0.25">
      <c r="A45" s="13">
        <v>44</v>
      </c>
      <c r="B45" s="15" t="s">
        <v>35</v>
      </c>
      <c r="C45" s="15" t="s">
        <v>43</v>
      </c>
      <c r="D45" s="16">
        <v>15</v>
      </c>
      <c r="E45" s="16">
        <v>0</v>
      </c>
      <c r="F45" s="16">
        <f t="shared" si="1"/>
        <v>15</v>
      </c>
      <c r="G45" s="23">
        <v>14</v>
      </c>
      <c r="H45" s="22">
        <f>Table14[[#This Row],[Total]]-Table14[[#This Row],[PO Approve Owner (artikel)]]</f>
        <v>1</v>
      </c>
      <c r="I45" s="22" t="s">
        <v>18</v>
      </c>
      <c r="J45" s="16">
        <v>14</v>
      </c>
      <c r="K45" s="76" t="s">
        <v>331</v>
      </c>
      <c r="L45" s="34">
        <f>Table14[[#This Row],[PO Approve Owner (artikel)]]-Table14[[#This Row],[QTY PO (artikel)]]</f>
        <v>0</v>
      </c>
      <c r="M45" s="34" t="s">
        <v>321</v>
      </c>
      <c r="N45" s="18" t="s">
        <v>332</v>
      </c>
    </row>
    <row r="46" spans="1:14" x14ac:dyDescent="0.25">
      <c r="A46" s="13">
        <v>45</v>
      </c>
      <c r="B46" s="15" t="s">
        <v>36</v>
      </c>
      <c r="C46" s="15" t="s">
        <v>41</v>
      </c>
      <c r="D46" s="16">
        <v>6</v>
      </c>
      <c r="E46" s="16">
        <v>3</v>
      </c>
      <c r="F46" s="16">
        <f t="shared" si="1"/>
        <v>9</v>
      </c>
      <c r="G46" s="23">
        <v>9</v>
      </c>
      <c r="H46" s="22">
        <f>Table14[[#This Row],[Total]]-Table14[[#This Row],[PO Approve Owner (artikel)]]</f>
        <v>0</v>
      </c>
      <c r="I46" s="22" t="s">
        <v>18</v>
      </c>
      <c r="J46" s="16">
        <v>9</v>
      </c>
      <c r="K46" s="76" t="s">
        <v>310</v>
      </c>
      <c r="L46" s="34">
        <f>Table14[[#This Row],[PO Approve Owner (artikel)]]-Table14[[#This Row],[QTY PO (artikel)]]</f>
        <v>0</v>
      </c>
      <c r="M46" s="34" t="s">
        <v>321</v>
      </c>
      <c r="N46" s="18" t="s">
        <v>211</v>
      </c>
    </row>
    <row r="47" spans="1:14" x14ac:dyDescent="0.25">
      <c r="A47" s="13">
        <v>46</v>
      </c>
      <c r="B47" s="15" t="s">
        <v>100</v>
      </c>
      <c r="C47" s="15" t="s">
        <v>41</v>
      </c>
      <c r="D47" s="16">
        <v>8</v>
      </c>
      <c r="E47" s="16">
        <v>7</v>
      </c>
      <c r="F47" s="16">
        <f t="shared" si="1"/>
        <v>15</v>
      </c>
      <c r="G47" s="23">
        <v>14</v>
      </c>
      <c r="H47" s="22">
        <f>Table14[[#This Row],[Total]]-Table14[[#This Row],[PO Approve Owner (artikel)]]</f>
        <v>1</v>
      </c>
      <c r="I47" s="22" t="s">
        <v>18</v>
      </c>
      <c r="J47" s="16">
        <v>14</v>
      </c>
      <c r="K47" s="76">
        <v>43210</v>
      </c>
      <c r="L47" s="34">
        <f>Table14[[#This Row],[PO Approve Owner (artikel)]]-Table14[[#This Row],[QTY PO (artikel)]]</f>
        <v>0</v>
      </c>
      <c r="M47" s="34" t="s">
        <v>319</v>
      </c>
      <c r="N47" s="18" t="s">
        <v>225</v>
      </c>
    </row>
    <row r="48" spans="1:14" x14ac:dyDescent="0.25">
      <c r="A48" s="13">
        <v>47</v>
      </c>
      <c r="B48" s="15" t="s">
        <v>19</v>
      </c>
      <c r="C48" s="15" t="s">
        <v>41</v>
      </c>
      <c r="D48" s="16">
        <v>14</v>
      </c>
      <c r="E48" s="16">
        <v>7</v>
      </c>
      <c r="F48" s="16">
        <f t="shared" si="1"/>
        <v>21</v>
      </c>
      <c r="G48" s="23">
        <v>21</v>
      </c>
      <c r="H48" s="22">
        <f>Table14[[#This Row],[Total]]-Table14[[#This Row],[PO Approve Owner (artikel)]]</f>
        <v>0</v>
      </c>
      <c r="I48" s="22" t="s">
        <v>316</v>
      </c>
      <c r="J48" s="16">
        <v>20</v>
      </c>
      <c r="K48" s="76">
        <v>43207</v>
      </c>
      <c r="L48" s="34">
        <f>Table14[[#This Row],[PO Approve Owner (artikel)]]-Table14[[#This Row],[QTY PO (artikel)]]</f>
        <v>1</v>
      </c>
      <c r="M48" s="34" t="s">
        <v>319</v>
      </c>
      <c r="N48" s="18" t="s">
        <v>242</v>
      </c>
    </row>
    <row r="49" spans="1:14" x14ac:dyDescent="0.25">
      <c r="A49" s="13">
        <v>48</v>
      </c>
      <c r="B49" s="15" t="s">
        <v>557</v>
      </c>
      <c r="C49" s="15" t="s">
        <v>213</v>
      </c>
      <c r="D49" s="16">
        <v>0</v>
      </c>
      <c r="E49" s="16">
        <v>4</v>
      </c>
      <c r="F49" s="16">
        <f t="shared" si="1"/>
        <v>4</v>
      </c>
      <c r="G49" s="23">
        <v>4</v>
      </c>
      <c r="H49" s="22">
        <f>Table14[[#This Row],[Total]]-Table14[[#This Row],[PO Approve Owner (artikel)]]</f>
        <v>0</v>
      </c>
      <c r="I49" s="22" t="s">
        <v>18</v>
      </c>
      <c r="J49" s="16">
        <v>4</v>
      </c>
      <c r="K49" s="76" t="s">
        <v>561</v>
      </c>
      <c r="L49" s="34">
        <f>Table14[[#This Row],[PO Approve Owner (artikel)]]-Table14[[#This Row],[QTY PO (artikel)]]</f>
        <v>0</v>
      </c>
      <c r="M49" s="34" t="s">
        <v>319</v>
      </c>
      <c r="N49" s="18" t="s">
        <v>556</v>
      </c>
    </row>
    <row r="50" spans="1:14" x14ac:dyDescent="0.25">
      <c r="A50" s="13">
        <v>49</v>
      </c>
      <c r="B50" s="15" t="s">
        <v>101</v>
      </c>
      <c r="C50" s="15" t="s">
        <v>40</v>
      </c>
      <c r="D50" s="16">
        <v>8</v>
      </c>
      <c r="E50" s="16">
        <v>12</v>
      </c>
      <c r="F50" s="16">
        <f t="shared" si="1"/>
        <v>20</v>
      </c>
      <c r="G50" s="23">
        <v>20</v>
      </c>
      <c r="H50" s="22">
        <f>Table14[[#This Row],[Total]]-Table14[[#This Row],[PO Approve Owner (artikel)]]</f>
        <v>0</v>
      </c>
      <c r="I50" s="22" t="s">
        <v>316</v>
      </c>
      <c r="J50" s="16">
        <v>20</v>
      </c>
      <c r="K50" s="76">
        <v>43209</v>
      </c>
      <c r="L50" s="34">
        <f>Table14[[#This Row],[PO Approve Owner (artikel)]]-Table14[[#This Row],[QTY PO (artikel)]]</f>
        <v>0</v>
      </c>
      <c r="M50" s="34" t="s">
        <v>320</v>
      </c>
      <c r="N50" s="18" t="s">
        <v>1258</v>
      </c>
    </row>
    <row r="51" spans="1:14" x14ac:dyDescent="0.25">
      <c r="A51" s="13">
        <v>50</v>
      </c>
      <c r="B51" s="15" t="s">
        <v>289</v>
      </c>
      <c r="C51" s="15" t="s">
        <v>213</v>
      </c>
      <c r="D51" s="16">
        <v>1</v>
      </c>
      <c r="E51" s="16">
        <v>1</v>
      </c>
      <c r="F51" s="16">
        <f t="shared" si="1"/>
        <v>2</v>
      </c>
      <c r="G51" s="23">
        <v>2</v>
      </c>
      <c r="H51" s="22">
        <f>Table14[[#This Row],[Total]]-Table14[[#This Row],[PO Approve Owner (artikel)]]</f>
        <v>0</v>
      </c>
      <c r="I51" s="22" t="s">
        <v>18</v>
      </c>
      <c r="J51" s="16">
        <v>2</v>
      </c>
      <c r="K51" s="76" t="s">
        <v>1256</v>
      </c>
      <c r="L51" s="34">
        <f>Table14[[#This Row],[PO Approve Owner (artikel)]]-Table14[[#This Row],[QTY PO (artikel)]]</f>
        <v>0</v>
      </c>
      <c r="M51" s="34" t="s">
        <v>321</v>
      </c>
      <c r="N51" s="18" t="s">
        <v>567</v>
      </c>
    </row>
    <row r="52" spans="1:14" x14ac:dyDescent="0.25">
      <c r="A52" s="13">
        <v>51</v>
      </c>
      <c r="B52" s="15" t="s">
        <v>1237</v>
      </c>
      <c r="C52" s="15" t="s">
        <v>213</v>
      </c>
      <c r="D52" s="16">
        <v>0</v>
      </c>
      <c r="E52" s="16">
        <v>3</v>
      </c>
      <c r="F52" s="16">
        <f t="shared" si="1"/>
        <v>3</v>
      </c>
      <c r="G52" s="23">
        <v>2</v>
      </c>
      <c r="H52" s="22">
        <f>Table14[[#This Row],[Total]]-Table14[[#This Row],[PO Approve Owner (artikel)]]</f>
        <v>1</v>
      </c>
      <c r="I52" s="22" t="s">
        <v>316</v>
      </c>
      <c r="J52" s="16">
        <v>2</v>
      </c>
      <c r="K52" s="76" t="s">
        <v>1238</v>
      </c>
      <c r="L52" s="34">
        <f>Table14[[#This Row],[PO Approve Owner (artikel)]]-Table14[[#This Row],[QTY PO (artikel)]]</f>
        <v>0</v>
      </c>
      <c r="M52" s="34" t="s">
        <v>321</v>
      </c>
      <c r="N52" s="18" t="s">
        <v>1239</v>
      </c>
    </row>
    <row r="53" spans="1:14" hidden="1" x14ac:dyDescent="0.25">
      <c r="A53" s="13">
        <v>52</v>
      </c>
      <c r="B53" s="15" t="s">
        <v>235</v>
      </c>
      <c r="C53" s="15" t="s">
        <v>40</v>
      </c>
      <c r="D53" s="16">
        <v>0</v>
      </c>
      <c r="E53" s="16">
        <v>1</v>
      </c>
      <c r="F53" s="16">
        <f t="shared" si="1"/>
        <v>1</v>
      </c>
      <c r="G53" s="23">
        <v>1</v>
      </c>
      <c r="H53" s="22">
        <f>Table14[[#This Row],[Total]]-Table14[[#This Row],[PO Approve Owner (artikel)]]</f>
        <v>0</v>
      </c>
      <c r="I53" s="22" t="s">
        <v>245</v>
      </c>
      <c r="J53" s="16"/>
      <c r="K53" s="76"/>
      <c r="L53" s="34">
        <f>Table14[[#This Row],[PO Approve Owner (artikel)]]-Table14[[#This Row],[QTY PO (artikel)]]</f>
        <v>1</v>
      </c>
      <c r="M53" s="34" t="s">
        <v>321</v>
      </c>
      <c r="N53" s="18"/>
    </row>
    <row r="54" spans="1:14" x14ac:dyDescent="0.25">
      <c r="A54" s="13">
        <v>53</v>
      </c>
      <c r="B54" s="15" t="s">
        <v>255</v>
      </c>
      <c r="C54" s="15" t="s">
        <v>256</v>
      </c>
      <c r="D54" s="16">
        <v>0</v>
      </c>
      <c r="E54" s="16">
        <v>1</v>
      </c>
      <c r="F54" s="16">
        <f t="shared" si="1"/>
        <v>1</v>
      </c>
      <c r="G54" s="23">
        <v>1</v>
      </c>
      <c r="H54" s="22">
        <f>Table14[[#This Row],[Total]]-Table14[[#This Row],[PO Approve Owner (artikel)]]</f>
        <v>0</v>
      </c>
      <c r="I54" s="22" t="s">
        <v>18</v>
      </c>
      <c r="J54" s="16">
        <v>1</v>
      </c>
      <c r="K54" s="76" t="s">
        <v>1256</v>
      </c>
      <c r="L54" s="34">
        <f>Table14[[#This Row],[PO Approve Owner (artikel)]]-Table14[[#This Row],[QTY PO (artikel)]]</f>
        <v>0</v>
      </c>
      <c r="M54" s="34" t="s">
        <v>321</v>
      </c>
      <c r="N54" s="18"/>
    </row>
    <row r="55" spans="1:14" x14ac:dyDescent="0.25">
      <c r="A55" s="13">
        <v>54</v>
      </c>
      <c r="B55" s="15" t="s">
        <v>257</v>
      </c>
      <c r="C55" s="15" t="s">
        <v>213</v>
      </c>
      <c r="D55" s="16">
        <v>0</v>
      </c>
      <c r="E55" s="16">
        <v>10</v>
      </c>
      <c r="F55" s="16">
        <f t="shared" si="1"/>
        <v>10</v>
      </c>
      <c r="G55" s="23">
        <v>10</v>
      </c>
      <c r="H55" s="22">
        <f>Table14[[#This Row],[Total]]-Table14[[#This Row],[PO Approve Owner (artikel)]]</f>
        <v>0</v>
      </c>
      <c r="I55" s="22" t="s">
        <v>18</v>
      </c>
      <c r="J55" s="16">
        <v>10</v>
      </c>
      <c r="K55" s="76" t="s">
        <v>1254</v>
      </c>
      <c r="L55" s="34">
        <f>Table14[[#This Row],[PO Approve Owner (artikel)]]-Table14[[#This Row],[QTY PO (artikel)]]</f>
        <v>0</v>
      </c>
      <c r="M55" s="34" t="s">
        <v>321</v>
      </c>
      <c r="N55" s="18"/>
    </row>
    <row r="56" spans="1:14" x14ac:dyDescent="0.25">
      <c r="A56" s="13">
        <v>55</v>
      </c>
      <c r="B56" s="15" t="s">
        <v>219</v>
      </c>
      <c r="C56" s="15" t="s">
        <v>41</v>
      </c>
      <c r="D56" s="16">
        <v>4</v>
      </c>
      <c r="E56" s="16">
        <v>0</v>
      </c>
      <c r="F56" s="16">
        <f t="shared" si="1"/>
        <v>4</v>
      </c>
      <c r="G56" s="23">
        <v>4</v>
      </c>
      <c r="H56" s="22">
        <f>Table14[[#This Row],[Total]]-Table14[[#This Row],[PO Approve Owner (artikel)]]</f>
        <v>0</v>
      </c>
      <c r="I56" s="22" t="s">
        <v>18</v>
      </c>
      <c r="J56" s="16">
        <v>2</v>
      </c>
      <c r="K56" s="76" t="s">
        <v>308</v>
      </c>
      <c r="L56" s="34">
        <f>Table14[[#This Row],[PO Approve Owner (artikel)]]-Table14[[#This Row],[QTY PO (artikel)]]</f>
        <v>2</v>
      </c>
      <c r="M56" s="34" t="s">
        <v>319</v>
      </c>
      <c r="N56" s="18" t="s">
        <v>1255</v>
      </c>
    </row>
    <row r="57" spans="1:14" x14ac:dyDescent="0.25">
      <c r="A57" s="13">
        <v>56</v>
      </c>
      <c r="B57" s="15" t="s">
        <v>222</v>
      </c>
      <c r="C57" s="15" t="s">
        <v>41</v>
      </c>
      <c r="D57" s="16">
        <v>0</v>
      </c>
      <c r="E57" s="16">
        <v>4</v>
      </c>
      <c r="F57" s="16">
        <f t="shared" si="1"/>
        <v>4</v>
      </c>
      <c r="G57" s="23">
        <v>4</v>
      </c>
      <c r="H57" s="22">
        <f>Table14[[#This Row],[Total]]-Table14[[#This Row],[PO Approve Owner (artikel)]]</f>
        <v>0</v>
      </c>
      <c r="I57" s="22" t="s">
        <v>18</v>
      </c>
      <c r="J57" s="16">
        <v>4</v>
      </c>
      <c r="K57" s="76" t="s">
        <v>309</v>
      </c>
      <c r="L57" s="34">
        <f>Table14[[#This Row],[PO Approve Owner (artikel)]]-Table14[[#This Row],[QTY PO (artikel)]]</f>
        <v>0</v>
      </c>
      <c r="M57" s="34" t="s">
        <v>321</v>
      </c>
      <c r="N57" s="18" t="s">
        <v>224</v>
      </c>
    </row>
    <row r="58" spans="1:14" x14ac:dyDescent="0.25">
      <c r="A58" s="13">
        <v>57</v>
      </c>
      <c r="B58" s="15" t="s">
        <v>238</v>
      </c>
      <c r="C58" s="15" t="s">
        <v>213</v>
      </c>
      <c r="D58" s="16">
        <v>0</v>
      </c>
      <c r="E58" s="16">
        <v>18</v>
      </c>
      <c r="F58" s="16">
        <f t="shared" si="1"/>
        <v>18</v>
      </c>
      <c r="G58" s="23">
        <v>18</v>
      </c>
      <c r="H58" s="22">
        <f>Table14[[#This Row],[Total]]-Table14[[#This Row],[PO Approve Owner (artikel)]]</f>
        <v>0</v>
      </c>
      <c r="I58" s="22" t="s">
        <v>18</v>
      </c>
      <c r="J58" s="16">
        <f>15+3</f>
        <v>18</v>
      </c>
      <c r="K58" s="76" t="s">
        <v>558</v>
      </c>
      <c r="L58" s="34">
        <f>Table14[[#This Row],[PO Approve Owner (artikel)]]-Table14[[#This Row],[QTY PO (artikel)]]</f>
        <v>0</v>
      </c>
      <c r="M58" s="34" t="s">
        <v>319</v>
      </c>
      <c r="N58" s="18" t="s">
        <v>556</v>
      </c>
    </row>
    <row r="59" spans="1:14" x14ac:dyDescent="0.25">
      <c r="A59" s="13">
        <v>58</v>
      </c>
      <c r="B59" s="15" t="s">
        <v>291</v>
      </c>
      <c r="C59" s="15" t="s">
        <v>237</v>
      </c>
      <c r="D59" s="16">
        <v>3</v>
      </c>
      <c r="E59" s="16">
        <v>0</v>
      </c>
      <c r="F59" s="16">
        <f t="shared" si="1"/>
        <v>3</v>
      </c>
      <c r="G59" s="23">
        <v>3</v>
      </c>
      <c r="H59" s="22">
        <f>Table14[[#This Row],[Total]]-Table14[[#This Row],[PO Approve Owner (artikel)]]</f>
        <v>0</v>
      </c>
      <c r="I59" s="22" t="s">
        <v>18</v>
      </c>
      <c r="J59" s="16">
        <v>3</v>
      </c>
      <c r="K59" s="76" t="s">
        <v>1234</v>
      </c>
      <c r="L59" s="34">
        <f>Table14[[#This Row],[PO Approve Owner (artikel)]]-Table14[[#This Row],[QTY PO (artikel)]]</f>
        <v>0</v>
      </c>
      <c r="M59" s="34" t="s">
        <v>321</v>
      </c>
      <c r="N59" s="18" t="s">
        <v>1259</v>
      </c>
    </row>
    <row r="60" spans="1:14" hidden="1" x14ac:dyDescent="0.25">
      <c r="A60" s="13">
        <v>59</v>
      </c>
      <c r="B60" s="15" t="s">
        <v>266</v>
      </c>
      <c r="C60" s="15" t="s">
        <v>213</v>
      </c>
      <c r="D60" s="16">
        <v>0</v>
      </c>
      <c r="E60" s="16">
        <v>2</v>
      </c>
      <c r="F60" s="16">
        <f t="shared" si="1"/>
        <v>2</v>
      </c>
      <c r="G60" s="23">
        <v>2</v>
      </c>
      <c r="H60" s="22">
        <f>Table14[[#This Row],[Total]]-Table14[[#This Row],[PO Approve Owner (artikel)]]</f>
        <v>0</v>
      </c>
      <c r="I60" s="22" t="s">
        <v>245</v>
      </c>
      <c r="J60" s="16"/>
      <c r="K60" s="76"/>
      <c r="L60" s="34">
        <f>Table14[[#This Row],[PO Approve Owner (artikel)]]-Table14[[#This Row],[QTY PO (artikel)]]</f>
        <v>2</v>
      </c>
      <c r="M60" s="34" t="s">
        <v>321</v>
      </c>
      <c r="N60" s="18"/>
    </row>
    <row r="61" spans="1:14" x14ac:dyDescent="0.25">
      <c r="A61" s="13">
        <v>60</v>
      </c>
      <c r="B61" s="15" t="s">
        <v>38</v>
      </c>
      <c r="C61" s="15" t="s">
        <v>41</v>
      </c>
      <c r="D61" s="16">
        <v>5</v>
      </c>
      <c r="E61" s="16">
        <v>0</v>
      </c>
      <c r="F61" s="16">
        <f t="shared" si="1"/>
        <v>5</v>
      </c>
      <c r="G61" s="23">
        <v>5</v>
      </c>
      <c r="H61" s="22">
        <f>Table14[[#This Row],[Total]]-Table14[[#This Row],[PO Approve Owner (artikel)]]</f>
        <v>0</v>
      </c>
      <c r="I61" s="22" t="s">
        <v>18</v>
      </c>
      <c r="J61" s="16">
        <v>5</v>
      </c>
      <c r="K61" s="76">
        <v>43217</v>
      </c>
      <c r="L61" s="34">
        <f>Table14[[#This Row],[PO Approve Owner (artikel)]]-Table14[[#This Row],[QTY PO (artikel)]]</f>
        <v>0</v>
      </c>
      <c r="M61" s="34" t="s">
        <v>319</v>
      </c>
      <c r="N61" s="18" t="s">
        <v>323</v>
      </c>
    </row>
    <row r="62" spans="1:14" x14ac:dyDescent="0.25">
      <c r="A62" s="13">
        <v>61</v>
      </c>
      <c r="B62" s="15" t="s">
        <v>54</v>
      </c>
      <c r="C62" s="15" t="s">
        <v>49</v>
      </c>
      <c r="D62" s="16">
        <v>3</v>
      </c>
      <c r="E62" s="16">
        <v>0</v>
      </c>
      <c r="F62" s="16">
        <f t="shared" si="1"/>
        <v>3</v>
      </c>
      <c r="G62" s="23">
        <v>3</v>
      </c>
      <c r="H62" s="22">
        <f>Table14[[#This Row],[Total]]-Table14[[#This Row],[PO Approve Owner (artikel)]]</f>
        <v>0</v>
      </c>
      <c r="I62" s="22" t="s">
        <v>18</v>
      </c>
      <c r="J62" s="16">
        <v>3</v>
      </c>
      <c r="K62" s="76">
        <v>43213</v>
      </c>
      <c r="L62" s="34">
        <f>Table14[[#This Row],[PO Approve Owner (artikel)]]-Table14[[#This Row],[QTY PO (artikel)]]</f>
        <v>0</v>
      </c>
      <c r="M62" s="34" t="s">
        <v>319</v>
      </c>
      <c r="N62" s="18" t="s">
        <v>192</v>
      </c>
    </row>
    <row r="63" spans="1:14" x14ac:dyDescent="0.25">
      <c r="A63" s="13">
        <v>62</v>
      </c>
      <c r="B63" s="15" t="s">
        <v>244</v>
      </c>
      <c r="C63" s="15" t="s">
        <v>213</v>
      </c>
      <c r="D63" s="16">
        <v>0</v>
      </c>
      <c r="E63" s="16">
        <v>4</v>
      </c>
      <c r="F63" s="16">
        <f t="shared" si="1"/>
        <v>4</v>
      </c>
      <c r="G63" s="23">
        <v>4</v>
      </c>
      <c r="H63" s="22">
        <f>Table14[[#This Row],[Total]]-Table14[[#This Row],[PO Approve Owner (artikel)]]</f>
        <v>0</v>
      </c>
      <c r="I63" s="22" t="s">
        <v>18</v>
      </c>
      <c r="J63" s="16">
        <v>4</v>
      </c>
      <c r="K63" s="76" t="s">
        <v>1236</v>
      </c>
      <c r="L63" s="34">
        <f>Table14[[#This Row],[PO Approve Owner (artikel)]]-Table14[[#This Row],[QTY PO (artikel)]]</f>
        <v>0</v>
      </c>
      <c r="M63" s="34" t="s">
        <v>321</v>
      </c>
      <c r="N63" s="18"/>
    </row>
    <row r="64" spans="1:14" hidden="1" x14ac:dyDescent="0.25">
      <c r="A64" s="13">
        <v>63</v>
      </c>
      <c r="B64" s="15" t="s">
        <v>259</v>
      </c>
      <c r="C64" s="15" t="s">
        <v>260</v>
      </c>
      <c r="D64" s="16">
        <v>7</v>
      </c>
      <c r="E64" s="16">
        <v>0</v>
      </c>
      <c r="F64" s="16">
        <f t="shared" si="1"/>
        <v>7</v>
      </c>
      <c r="G64" s="23">
        <v>6</v>
      </c>
      <c r="H64" s="22">
        <f>Table14[[#This Row],[Total]]-Table14[[#This Row],[PO Approve Owner (artikel)]]</f>
        <v>1</v>
      </c>
      <c r="I64" s="22" t="s">
        <v>317</v>
      </c>
      <c r="J64" s="16"/>
      <c r="K64" s="76"/>
      <c r="L64" s="34">
        <f>Table14[[#This Row],[PO Approve Owner (artikel)]]-Table14[[#This Row],[QTY PO (artikel)]]</f>
        <v>6</v>
      </c>
      <c r="M64" s="34" t="s">
        <v>321</v>
      </c>
      <c r="N64" s="18" t="s">
        <v>569</v>
      </c>
    </row>
    <row r="65" spans="1:14" x14ac:dyDescent="0.25">
      <c r="A65" s="13">
        <v>64</v>
      </c>
      <c r="B65" s="15" t="s">
        <v>251</v>
      </c>
      <c r="C65" s="15" t="s">
        <v>213</v>
      </c>
      <c r="D65" s="16">
        <v>0</v>
      </c>
      <c r="E65" s="16">
        <v>3</v>
      </c>
      <c r="F65" s="16">
        <f t="shared" si="1"/>
        <v>3</v>
      </c>
      <c r="G65" s="23">
        <v>3</v>
      </c>
      <c r="H65" s="22">
        <f>Table14[[#This Row],[Total]]-Table14[[#This Row],[PO Approve Owner (artikel)]]</f>
        <v>0</v>
      </c>
      <c r="I65" s="22" t="s">
        <v>18</v>
      </c>
      <c r="J65" s="16">
        <v>3</v>
      </c>
      <c r="K65" s="76" t="s">
        <v>1262</v>
      </c>
      <c r="L65" s="34">
        <f>Table14[[#This Row],[PO Approve Owner (artikel)]]-Table14[[#This Row],[QTY PO (artikel)]]</f>
        <v>0</v>
      </c>
      <c r="M65" s="34" t="s">
        <v>319</v>
      </c>
      <c r="N65" s="18" t="s">
        <v>556</v>
      </c>
    </row>
    <row r="66" spans="1:14" x14ac:dyDescent="0.25">
      <c r="A66" s="13">
        <v>65</v>
      </c>
      <c r="B66" s="15" t="s">
        <v>239</v>
      </c>
      <c r="C66" s="15" t="s">
        <v>213</v>
      </c>
      <c r="D66" s="16">
        <v>1</v>
      </c>
      <c r="E66" s="16">
        <v>4</v>
      </c>
      <c r="F66" s="16">
        <f t="shared" ref="F66:F97" si="2">D66+E66</f>
        <v>5</v>
      </c>
      <c r="G66" s="23">
        <v>5</v>
      </c>
      <c r="H66" s="22">
        <f>Table14[[#This Row],[Total]]-Table14[[#This Row],[PO Approve Owner (artikel)]]</f>
        <v>0</v>
      </c>
      <c r="I66" s="22" t="s">
        <v>18</v>
      </c>
      <c r="J66" s="16">
        <v>5</v>
      </c>
      <c r="K66" s="76" t="s">
        <v>1238</v>
      </c>
      <c r="L66" s="34">
        <f>Table14[[#This Row],[PO Approve Owner (artikel)]]-Table14[[#This Row],[QTY PO (artikel)]]</f>
        <v>0</v>
      </c>
      <c r="M66" s="34" t="s">
        <v>321</v>
      </c>
      <c r="N66" s="18" t="s">
        <v>1241</v>
      </c>
    </row>
    <row r="67" spans="1:14" x14ac:dyDescent="0.25">
      <c r="A67" s="13">
        <v>66</v>
      </c>
      <c r="B67" s="15" t="s">
        <v>29</v>
      </c>
      <c r="C67" s="15" t="s">
        <v>40</v>
      </c>
      <c r="D67" s="16">
        <v>4</v>
      </c>
      <c r="E67" s="16">
        <v>0</v>
      </c>
      <c r="F67" s="16">
        <f t="shared" si="2"/>
        <v>4</v>
      </c>
      <c r="G67" s="23">
        <v>4</v>
      </c>
      <c r="H67" s="22">
        <f>Table14[[#This Row],[Total]]-Table14[[#This Row],[PO Approve Owner (artikel)]]</f>
        <v>0</v>
      </c>
      <c r="I67" s="22" t="s">
        <v>18</v>
      </c>
      <c r="J67" s="16">
        <v>4</v>
      </c>
      <c r="K67" s="76">
        <v>43216</v>
      </c>
      <c r="L67" s="34">
        <f>Table14[[#This Row],[PO Approve Owner (artikel)]]-Table14[[#This Row],[QTY PO (artikel)]]</f>
        <v>0</v>
      </c>
      <c r="M67" s="34" t="s">
        <v>319</v>
      </c>
      <c r="N67" s="18" t="s">
        <v>323</v>
      </c>
    </row>
    <row r="68" spans="1:14" hidden="1" x14ac:dyDescent="0.25">
      <c r="A68" s="13">
        <v>67</v>
      </c>
      <c r="B68" s="15" t="s">
        <v>279</v>
      </c>
      <c r="C68" s="15" t="s">
        <v>213</v>
      </c>
      <c r="D68" s="16">
        <v>0</v>
      </c>
      <c r="E68" s="16">
        <v>6</v>
      </c>
      <c r="F68" s="16">
        <f t="shared" si="2"/>
        <v>6</v>
      </c>
      <c r="G68" s="23">
        <v>6</v>
      </c>
      <c r="H68" s="22">
        <f>Table14[[#This Row],[Total]]-Table14[[#This Row],[PO Approve Owner (artikel)]]</f>
        <v>0</v>
      </c>
      <c r="I68" s="22" t="s">
        <v>245</v>
      </c>
      <c r="J68" s="16"/>
      <c r="K68" s="76"/>
      <c r="L68" s="34">
        <f>Table14[[#This Row],[PO Approve Owner (artikel)]]-Table14[[#This Row],[QTY PO (artikel)]]</f>
        <v>6</v>
      </c>
      <c r="M68" s="34" t="s">
        <v>321</v>
      </c>
      <c r="N68" s="18"/>
    </row>
    <row r="69" spans="1:14" x14ac:dyDescent="0.25">
      <c r="A69" s="13">
        <v>68</v>
      </c>
      <c r="B69" s="15" t="s">
        <v>273</v>
      </c>
      <c r="C69" s="15" t="s">
        <v>213</v>
      </c>
      <c r="D69" s="16">
        <v>1</v>
      </c>
      <c r="E69" s="16">
        <v>7</v>
      </c>
      <c r="F69" s="16">
        <f t="shared" si="2"/>
        <v>8</v>
      </c>
      <c r="G69" s="23">
        <v>8</v>
      </c>
      <c r="H69" s="22">
        <f>Table14[[#This Row],[Total]]-Table14[[#This Row],[PO Approve Owner (artikel)]]</f>
        <v>0</v>
      </c>
      <c r="I69" s="22" t="s">
        <v>18</v>
      </c>
      <c r="J69" s="16">
        <v>8</v>
      </c>
      <c r="K69" s="76" t="s">
        <v>1254</v>
      </c>
      <c r="L69" s="34">
        <f>Table14[[#This Row],[PO Approve Owner (artikel)]]-Table14[[#This Row],[QTY PO (artikel)]]</f>
        <v>0</v>
      </c>
      <c r="M69" s="34" t="s">
        <v>319</v>
      </c>
      <c r="N69" s="18" t="s">
        <v>556</v>
      </c>
    </row>
    <row r="70" spans="1:14" x14ac:dyDescent="0.25">
      <c r="A70" s="13">
        <v>69</v>
      </c>
      <c r="B70" s="15" t="s">
        <v>241</v>
      </c>
      <c r="C70" s="15" t="s">
        <v>41</v>
      </c>
      <c r="D70" s="16">
        <v>4</v>
      </c>
      <c r="E70" s="16">
        <v>0</v>
      </c>
      <c r="F70" s="16">
        <f t="shared" si="2"/>
        <v>4</v>
      </c>
      <c r="G70" s="23">
        <v>4</v>
      </c>
      <c r="H70" s="22">
        <f>Table14[[#This Row],[Total]]-Table14[[#This Row],[PO Approve Owner (artikel)]]</f>
        <v>0</v>
      </c>
      <c r="I70" s="22" t="s">
        <v>18</v>
      </c>
      <c r="J70" s="16">
        <v>4</v>
      </c>
      <c r="K70" s="76" t="s">
        <v>1238</v>
      </c>
      <c r="L70" s="34">
        <f>Table14[[#This Row],[PO Approve Owner (artikel)]]-Table14[[#This Row],[QTY PO (artikel)]]</f>
        <v>0</v>
      </c>
      <c r="M70" s="34" t="s">
        <v>321</v>
      </c>
      <c r="N70" s="18" t="s">
        <v>296</v>
      </c>
    </row>
    <row r="71" spans="1:14" x14ac:dyDescent="0.25">
      <c r="A71" s="13">
        <v>70</v>
      </c>
      <c r="B71" s="15" t="s">
        <v>330</v>
      </c>
      <c r="C71" s="15" t="s">
        <v>237</v>
      </c>
      <c r="D71" s="16">
        <v>3</v>
      </c>
      <c r="E71" s="16">
        <v>0</v>
      </c>
      <c r="F71" s="16">
        <f t="shared" si="2"/>
        <v>3</v>
      </c>
      <c r="G71" s="23">
        <v>3</v>
      </c>
      <c r="H71" s="22">
        <f>Table14[[#This Row],[Total]]-Table14[[#This Row],[PO Approve Owner (artikel)]]</f>
        <v>0</v>
      </c>
      <c r="I71" s="22" t="s">
        <v>18</v>
      </c>
      <c r="J71" s="16">
        <v>3</v>
      </c>
      <c r="K71" s="76" t="s">
        <v>558</v>
      </c>
      <c r="L71" s="34">
        <f>Table14[[#This Row],[PO Approve Owner (artikel)]]-Table14[[#This Row],[QTY PO (artikel)]]</f>
        <v>0</v>
      </c>
      <c r="M71" s="34" t="s">
        <v>319</v>
      </c>
      <c r="N71" s="18" t="s">
        <v>559</v>
      </c>
    </row>
    <row r="72" spans="1:14" hidden="1" x14ac:dyDescent="0.25">
      <c r="A72" s="13">
        <v>71</v>
      </c>
      <c r="B72" s="15" t="s">
        <v>284</v>
      </c>
      <c r="C72" s="15" t="s">
        <v>283</v>
      </c>
      <c r="D72" s="16">
        <v>3</v>
      </c>
      <c r="E72" s="16">
        <v>0</v>
      </c>
      <c r="F72" s="16">
        <f t="shared" si="2"/>
        <v>3</v>
      </c>
      <c r="G72" s="23">
        <v>3</v>
      </c>
      <c r="H72" s="22">
        <f>Table14[[#This Row],[Total]]-Table14[[#This Row],[PO Approve Owner (artikel)]]</f>
        <v>0</v>
      </c>
      <c r="I72" s="22" t="s">
        <v>245</v>
      </c>
      <c r="J72" s="16"/>
      <c r="K72" s="76"/>
      <c r="L72" s="34">
        <f>Table14[[#This Row],[PO Approve Owner (artikel)]]-Table14[[#This Row],[QTY PO (artikel)]]</f>
        <v>3</v>
      </c>
      <c r="M72" s="34" t="s">
        <v>321</v>
      </c>
      <c r="N72" s="18"/>
    </row>
    <row r="73" spans="1:14" x14ac:dyDescent="0.25">
      <c r="A73" s="13">
        <v>72</v>
      </c>
      <c r="B73" s="15" t="s">
        <v>98</v>
      </c>
      <c r="C73" s="15" t="s">
        <v>41</v>
      </c>
      <c r="D73" s="16">
        <v>6</v>
      </c>
      <c r="E73" s="16">
        <v>0</v>
      </c>
      <c r="F73" s="16">
        <f t="shared" si="2"/>
        <v>6</v>
      </c>
      <c r="G73" s="23">
        <v>5</v>
      </c>
      <c r="H73" s="22">
        <f>Table14[[#This Row],[Total]]-Table14[[#This Row],[PO Approve Owner (artikel)]]</f>
        <v>1</v>
      </c>
      <c r="I73" s="22" t="s">
        <v>18</v>
      </c>
      <c r="J73" s="16">
        <v>4</v>
      </c>
      <c r="K73" s="76"/>
      <c r="L73" s="34">
        <f>Table14[[#This Row],[PO Approve Owner (artikel)]]-Table14[[#This Row],[QTY PO (artikel)]]</f>
        <v>1</v>
      </c>
      <c r="M73" s="34" t="s">
        <v>319</v>
      </c>
      <c r="N73" s="18" t="s">
        <v>323</v>
      </c>
    </row>
    <row r="74" spans="1:14" x14ac:dyDescent="0.25">
      <c r="A74" s="13">
        <v>73</v>
      </c>
      <c r="B74" s="15" t="s">
        <v>293</v>
      </c>
      <c r="C74" s="15" t="s">
        <v>213</v>
      </c>
      <c r="D74" s="16">
        <v>0</v>
      </c>
      <c r="E74" s="16">
        <v>3</v>
      </c>
      <c r="F74" s="16">
        <f t="shared" si="2"/>
        <v>3</v>
      </c>
      <c r="G74" s="23">
        <v>2</v>
      </c>
      <c r="H74" s="22">
        <f>Table14[[#This Row],[Total]]-Table14[[#This Row],[PO Approve Owner (artikel)]]</f>
        <v>1</v>
      </c>
      <c r="I74" s="22" t="s">
        <v>316</v>
      </c>
      <c r="J74" s="16">
        <v>2</v>
      </c>
      <c r="K74" s="76" t="s">
        <v>1238</v>
      </c>
      <c r="L74" s="34">
        <f>Table14[[#This Row],[PO Approve Owner (artikel)]]-Table14[[#This Row],[QTY PO (artikel)]]</f>
        <v>0</v>
      </c>
      <c r="M74" s="34" t="s">
        <v>321</v>
      </c>
      <c r="N74" s="18"/>
    </row>
    <row r="75" spans="1:14" hidden="1" x14ac:dyDescent="0.25">
      <c r="A75" s="13">
        <v>74</v>
      </c>
      <c r="B75" s="15" t="s">
        <v>252</v>
      </c>
      <c r="C75" s="15" t="s">
        <v>253</v>
      </c>
      <c r="D75" s="16">
        <v>0</v>
      </c>
      <c r="E75" s="16">
        <v>1</v>
      </c>
      <c r="F75" s="16">
        <f t="shared" si="2"/>
        <v>1</v>
      </c>
      <c r="G75" s="23">
        <v>1</v>
      </c>
      <c r="H75" s="22">
        <f>Table14[[#This Row],[Total]]-Table14[[#This Row],[PO Approve Owner (artikel)]]</f>
        <v>0</v>
      </c>
      <c r="I75" s="22" t="s">
        <v>245</v>
      </c>
      <c r="J75" s="16"/>
      <c r="K75" s="76"/>
      <c r="L75" s="34">
        <f>Table14[[#This Row],[PO Approve Owner (artikel)]]-Table14[[#This Row],[QTY PO (artikel)]]</f>
        <v>1</v>
      </c>
      <c r="M75" s="34" t="s">
        <v>321</v>
      </c>
      <c r="N75" s="18" t="s">
        <v>569</v>
      </c>
    </row>
    <row r="76" spans="1:14" hidden="1" x14ac:dyDescent="0.25">
      <c r="A76" s="13">
        <v>75</v>
      </c>
      <c r="B76" s="15" t="s">
        <v>1249</v>
      </c>
      <c r="C76" s="15" t="s">
        <v>213</v>
      </c>
      <c r="D76" s="16">
        <v>0</v>
      </c>
      <c r="E76" s="16">
        <v>2</v>
      </c>
      <c r="F76" s="16">
        <f t="shared" si="2"/>
        <v>2</v>
      </c>
      <c r="G76" s="23">
        <v>2</v>
      </c>
      <c r="H76" s="22">
        <f>Table14[[#This Row],[Total]]-Table14[[#This Row],[PO Approve Owner (artikel)]]</f>
        <v>0</v>
      </c>
      <c r="I76" s="22" t="s">
        <v>245</v>
      </c>
      <c r="J76" s="16"/>
      <c r="K76" s="76"/>
      <c r="L76" s="34">
        <f>Table14[[#This Row],[PO Approve Owner (artikel)]]-Table14[[#This Row],[QTY PO (artikel)]]</f>
        <v>2</v>
      </c>
      <c r="M76" s="34" t="s">
        <v>321</v>
      </c>
      <c r="N76" s="18" t="s">
        <v>567</v>
      </c>
    </row>
    <row r="77" spans="1:14" x14ac:dyDescent="0.25">
      <c r="A77" s="13">
        <v>76</v>
      </c>
      <c r="B77" s="15" t="s">
        <v>28</v>
      </c>
      <c r="C77" s="15" t="s">
        <v>40</v>
      </c>
      <c r="D77" s="16">
        <v>7</v>
      </c>
      <c r="E77" s="16">
        <v>9</v>
      </c>
      <c r="F77" s="16">
        <f t="shared" si="2"/>
        <v>16</v>
      </c>
      <c r="G77" s="23">
        <v>16</v>
      </c>
      <c r="H77" s="22">
        <f>Table14[[#This Row],[Total]]-Table14[[#This Row],[PO Approve Owner (artikel)]]</f>
        <v>0</v>
      </c>
      <c r="I77" s="22" t="s">
        <v>18</v>
      </c>
      <c r="J77" s="16">
        <v>16</v>
      </c>
      <c r="K77" s="76">
        <v>43208</v>
      </c>
      <c r="L77" s="34">
        <f>Table14[[#This Row],[PO Approve Owner (artikel)]]-Table14[[#This Row],[QTY PO (artikel)]]</f>
        <v>0</v>
      </c>
      <c r="M77" s="34" t="s">
        <v>319</v>
      </c>
      <c r="N77" s="18" t="s">
        <v>323</v>
      </c>
    </row>
    <row r="78" spans="1:14" x14ac:dyDescent="0.25">
      <c r="A78" s="13">
        <v>77</v>
      </c>
      <c r="B78" s="15" t="s">
        <v>297</v>
      </c>
      <c r="C78" s="15" t="s">
        <v>298</v>
      </c>
      <c r="D78" s="16">
        <v>24</v>
      </c>
      <c r="E78" s="16">
        <v>2</v>
      </c>
      <c r="F78" s="16">
        <f t="shared" si="2"/>
        <v>26</v>
      </c>
      <c r="G78" s="23">
        <v>2</v>
      </c>
      <c r="H78" s="22">
        <f>Table14[[#This Row],[Total]]-Table14[[#This Row],[PO Approve Owner (artikel)]]</f>
        <v>24</v>
      </c>
      <c r="I78" s="22" t="s">
        <v>18</v>
      </c>
      <c r="J78" s="16">
        <v>2</v>
      </c>
      <c r="K78" s="76" t="s">
        <v>331</v>
      </c>
      <c r="L78" s="34">
        <f>Table14[[#This Row],[PO Approve Owner (artikel)]]-Table14[[#This Row],[QTY PO (artikel)]]</f>
        <v>0</v>
      </c>
      <c r="M78" s="34" t="s">
        <v>321</v>
      </c>
      <c r="N78" s="18" t="s">
        <v>300</v>
      </c>
    </row>
    <row r="79" spans="1:14" x14ac:dyDescent="0.25">
      <c r="A79" s="13">
        <v>78</v>
      </c>
      <c r="B79" s="15" t="s">
        <v>240</v>
      </c>
      <c r="C79" s="15" t="s">
        <v>41</v>
      </c>
      <c r="D79" s="16">
        <v>0</v>
      </c>
      <c r="E79" s="16">
        <v>8</v>
      </c>
      <c r="F79" s="16">
        <f t="shared" si="2"/>
        <v>8</v>
      </c>
      <c r="G79" s="23">
        <v>8</v>
      </c>
      <c r="H79" s="22">
        <f>Table14[[#This Row],[Total]]-Table14[[#This Row],[PO Approve Owner (artikel)]]</f>
        <v>0</v>
      </c>
      <c r="I79" s="22" t="s">
        <v>18</v>
      </c>
      <c r="J79" s="16">
        <v>8</v>
      </c>
      <c r="K79" s="76" t="s">
        <v>311</v>
      </c>
      <c r="L79" s="34">
        <f>Table14[[#This Row],[PO Approve Owner (artikel)]]-Table14[[#This Row],[QTY PO (artikel)]]</f>
        <v>0</v>
      </c>
      <c r="M79" s="34" t="s">
        <v>321</v>
      </c>
      <c r="N79" s="18" t="s">
        <v>326</v>
      </c>
    </row>
    <row r="80" spans="1:14" hidden="1" x14ac:dyDescent="0.25">
      <c r="A80" s="13">
        <v>79</v>
      </c>
      <c r="B80" s="15" t="s">
        <v>294</v>
      </c>
      <c r="C80" s="15" t="s">
        <v>213</v>
      </c>
      <c r="D80" s="16">
        <v>0</v>
      </c>
      <c r="E80" s="16">
        <v>2</v>
      </c>
      <c r="F80" s="16">
        <f t="shared" si="2"/>
        <v>2</v>
      </c>
      <c r="G80" s="23">
        <v>2</v>
      </c>
      <c r="H80" s="22">
        <f>Table14[[#This Row],[Total]]-Table14[[#This Row],[PO Approve Owner (artikel)]]</f>
        <v>0</v>
      </c>
      <c r="I80" s="22" t="s">
        <v>245</v>
      </c>
      <c r="J80" s="16"/>
      <c r="K80" s="76"/>
      <c r="L80" s="34">
        <f>Table14[[#This Row],[PO Approve Owner (artikel)]]-Table14[[#This Row],[QTY PO (artikel)]]</f>
        <v>2</v>
      </c>
      <c r="M80" s="34" t="s">
        <v>321</v>
      </c>
      <c r="N80" s="18" t="s">
        <v>567</v>
      </c>
    </row>
    <row r="81" spans="1:14" x14ac:dyDescent="0.25">
      <c r="A81" s="13">
        <v>80</v>
      </c>
      <c r="B81" s="15" t="s">
        <v>52</v>
      </c>
      <c r="C81" s="15" t="s">
        <v>41</v>
      </c>
      <c r="D81" s="16">
        <v>0</v>
      </c>
      <c r="E81" s="16">
        <v>2</v>
      </c>
      <c r="F81" s="16">
        <f t="shared" si="2"/>
        <v>2</v>
      </c>
      <c r="G81" s="23">
        <v>2</v>
      </c>
      <c r="H81" s="22">
        <f>Table14[[#This Row],[Total]]-Table14[[#This Row],[PO Approve Owner (artikel)]]</f>
        <v>0</v>
      </c>
      <c r="I81" s="22" t="s">
        <v>18</v>
      </c>
      <c r="J81" s="16">
        <v>2</v>
      </c>
      <c r="K81" s="76">
        <v>43216</v>
      </c>
      <c r="L81" s="34">
        <f>Table14[[#This Row],[PO Approve Owner (artikel)]]-Table14[[#This Row],[QTY PO (artikel)]]</f>
        <v>0</v>
      </c>
      <c r="M81" s="34" t="s">
        <v>319</v>
      </c>
      <c r="N81" s="18" t="s">
        <v>323</v>
      </c>
    </row>
    <row r="82" spans="1:14" hidden="1" x14ac:dyDescent="0.25">
      <c r="A82" s="13">
        <v>81</v>
      </c>
      <c r="B82" s="15" t="s">
        <v>268</v>
      </c>
      <c r="C82" s="15" t="s">
        <v>213</v>
      </c>
      <c r="D82" s="16">
        <v>1</v>
      </c>
      <c r="E82" s="16">
        <v>1</v>
      </c>
      <c r="F82" s="16">
        <f t="shared" si="2"/>
        <v>2</v>
      </c>
      <c r="G82" s="23">
        <v>0</v>
      </c>
      <c r="H82" s="22">
        <f>Table14[[#This Row],[Total]]-Table14[[#This Row],[PO Approve Owner (artikel)]]</f>
        <v>2</v>
      </c>
      <c r="I82" s="22" t="s">
        <v>215</v>
      </c>
      <c r="J82" s="16"/>
      <c r="K82" s="76"/>
      <c r="L82" s="34">
        <f>Table14[[#This Row],[PO Approve Owner (artikel)]]-Table14[[#This Row],[QTY PO (artikel)]]</f>
        <v>0</v>
      </c>
      <c r="M82" s="34" t="s">
        <v>321</v>
      </c>
      <c r="N82" s="18"/>
    </row>
    <row r="83" spans="1:14" x14ac:dyDescent="0.25">
      <c r="A83" s="13">
        <v>82</v>
      </c>
      <c r="B83" s="15" t="s">
        <v>4</v>
      </c>
      <c r="C83" s="15" t="s">
        <v>40</v>
      </c>
      <c r="D83" s="16">
        <v>0</v>
      </c>
      <c r="E83" s="16">
        <v>2</v>
      </c>
      <c r="F83" s="16">
        <f t="shared" si="2"/>
        <v>2</v>
      </c>
      <c r="G83" s="23">
        <v>2</v>
      </c>
      <c r="H83" s="22">
        <f>Table14[[#This Row],[Total]]-Table14[[#This Row],[PO Approve Owner (artikel)]]</f>
        <v>0</v>
      </c>
      <c r="I83" s="22" t="s">
        <v>18</v>
      </c>
      <c r="J83" s="16">
        <v>2</v>
      </c>
      <c r="K83" s="76">
        <v>43206</v>
      </c>
      <c r="L83" s="34">
        <f>Table14[[#This Row],[PO Approve Owner (artikel)]]-Table14[[#This Row],[QTY PO (artikel)]]</f>
        <v>0</v>
      </c>
      <c r="M83" s="34" t="s">
        <v>319</v>
      </c>
      <c r="N83" s="18" t="s">
        <v>323</v>
      </c>
    </row>
    <row r="84" spans="1:14" x14ac:dyDescent="0.25">
      <c r="A84" s="13">
        <v>83</v>
      </c>
      <c r="B84" s="15" t="s">
        <v>50</v>
      </c>
      <c r="C84" s="15" t="s">
        <v>41</v>
      </c>
      <c r="D84" s="16">
        <v>1</v>
      </c>
      <c r="E84" s="16">
        <v>5</v>
      </c>
      <c r="F84" s="16">
        <f t="shared" si="2"/>
        <v>6</v>
      </c>
      <c r="G84" s="23">
        <v>6</v>
      </c>
      <c r="H84" s="22">
        <f>Table14[[#This Row],[Total]]-Table14[[#This Row],[PO Approve Owner (artikel)]]</f>
        <v>0</v>
      </c>
      <c r="I84" s="22" t="s">
        <v>18</v>
      </c>
      <c r="J84" s="16">
        <v>6</v>
      </c>
      <c r="K84" s="76">
        <v>43220</v>
      </c>
      <c r="L84" s="34">
        <f>Table14[[#This Row],[PO Approve Owner (artikel)]]-Table14[[#This Row],[QTY PO (artikel)]]</f>
        <v>0</v>
      </c>
      <c r="M84" s="34" t="s">
        <v>320</v>
      </c>
      <c r="N84" s="18" t="s">
        <v>210</v>
      </c>
    </row>
    <row r="85" spans="1:14" x14ac:dyDescent="0.25">
      <c r="A85" s="13">
        <v>84</v>
      </c>
      <c r="B85" s="15" t="s">
        <v>46</v>
      </c>
      <c r="C85" s="15" t="s">
        <v>41</v>
      </c>
      <c r="D85" s="16">
        <v>4</v>
      </c>
      <c r="E85" s="16">
        <v>0</v>
      </c>
      <c r="F85" s="16">
        <f t="shared" si="2"/>
        <v>4</v>
      </c>
      <c r="G85" s="23">
        <v>4</v>
      </c>
      <c r="H85" s="22">
        <f>Table14[[#This Row],[Total]]-Table14[[#This Row],[PO Approve Owner (artikel)]]</f>
        <v>0</v>
      </c>
      <c r="I85" s="22" t="s">
        <v>18</v>
      </c>
      <c r="J85" s="16">
        <v>4</v>
      </c>
      <c r="K85" s="76">
        <v>43212</v>
      </c>
      <c r="L85" s="34">
        <f>Table14[[#This Row],[PO Approve Owner (artikel)]]-Table14[[#This Row],[QTY PO (artikel)]]</f>
        <v>0</v>
      </c>
      <c r="M85" s="34" t="s">
        <v>319</v>
      </c>
      <c r="N85" s="18" t="s">
        <v>323</v>
      </c>
    </row>
    <row r="86" spans="1:14" x14ac:dyDescent="0.25">
      <c r="A86" s="13">
        <v>85</v>
      </c>
      <c r="B86" s="15" t="s">
        <v>95</v>
      </c>
      <c r="C86" s="15" t="s">
        <v>41</v>
      </c>
      <c r="D86" s="16">
        <v>31</v>
      </c>
      <c r="E86" s="16">
        <v>0</v>
      </c>
      <c r="F86" s="16">
        <f t="shared" si="2"/>
        <v>31</v>
      </c>
      <c r="G86" s="23">
        <v>31</v>
      </c>
      <c r="H86" s="22">
        <f>Table14[[#This Row],[Total]]-Table14[[#This Row],[PO Approve Owner (artikel)]]</f>
        <v>0</v>
      </c>
      <c r="I86" s="22" t="s">
        <v>18</v>
      </c>
      <c r="J86" s="16">
        <v>31</v>
      </c>
      <c r="K86" s="76"/>
      <c r="L86" s="34">
        <f>Table14[[#This Row],[PO Approve Owner (artikel)]]-Table14[[#This Row],[QTY PO (artikel)]]</f>
        <v>0</v>
      </c>
      <c r="M86" s="34" t="s">
        <v>319</v>
      </c>
      <c r="N86" s="18"/>
    </row>
    <row r="87" spans="1:14" x14ac:dyDescent="0.25">
      <c r="A87" s="13">
        <v>86</v>
      </c>
      <c r="B87" s="15" t="s">
        <v>21</v>
      </c>
      <c r="C87" s="15" t="s">
        <v>42</v>
      </c>
      <c r="D87" s="16">
        <v>2</v>
      </c>
      <c r="E87" s="16">
        <v>0</v>
      </c>
      <c r="F87" s="16">
        <f t="shared" si="2"/>
        <v>2</v>
      </c>
      <c r="G87" s="23">
        <v>2</v>
      </c>
      <c r="H87" s="22">
        <f>Table14[[#This Row],[Total]]-Table14[[#This Row],[PO Approve Owner (artikel)]]</f>
        <v>0</v>
      </c>
      <c r="I87" s="22" t="s">
        <v>18</v>
      </c>
      <c r="J87" s="16">
        <v>2</v>
      </c>
      <c r="K87" s="76" t="s">
        <v>310</v>
      </c>
      <c r="L87" s="34">
        <f>Table14[[#This Row],[PO Approve Owner (artikel)]]-Table14[[#This Row],[QTY PO (artikel)]]</f>
        <v>0</v>
      </c>
      <c r="M87" s="34" t="s">
        <v>319</v>
      </c>
      <c r="N87" s="18" t="s">
        <v>323</v>
      </c>
    </row>
    <row r="88" spans="1:14" hidden="1" x14ac:dyDescent="0.25">
      <c r="A88" s="13">
        <v>87</v>
      </c>
      <c r="B88" s="15" t="s">
        <v>1250</v>
      </c>
      <c r="C88" s="15" t="s">
        <v>40</v>
      </c>
      <c r="D88" s="16">
        <v>1</v>
      </c>
      <c r="E88" s="16">
        <v>0</v>
      </c>
      <c r="F88" s="16">
        <f t="shared" si="2"/>
        <v>1</v>
      </c>
      <c r="G88" s="23">
        <v>1</v>
      </c>
      <c r="H88" s="22">
        <f>Table14[[#This Row],[Total]]-Table14[[#This Row],[PO Approve Owner (artikel)]]</f>
        <v>0</v>
      </c>
      <c r="I88" s="22" t="s">
        <v>245</v>
      </c>
      <c r="J88" s="16"/>
      <c r="K88" s="76"/>
      <c r="L88" s="34">
        <f>Table14[[#This Row],[PO Approve Owner (artikel)]]-Table14[[#This Row],[QTY PO (artikel)]]</f>
        <v>1</v>
      </c>
      <c r="M88" s="34" t="s">
        <v>321</v>
      </c>
      <c r="N88" s="18"/>
    </row>
    <row r="89" spans="1:14" x14ac:dyDescent="0.25">
      <c r="A89" s="13">
        <v>88</v>
      </c>
      <c r="B89" s="15" t="s">
        <v>110</v>
      </c>
      <c r="C89" s="15" t="s">
        <v>41</v>
      </c>
      <c r="D89" s="16">
        <v>16</v>
      </c>
      <c r="E89" s="16">
        <v>0</v>
      </c>
      <c r="F89" s="16">
        <f t="shared" si="2"/>
        <v>16</v>
      </c>
      <c r="G89" s="23">
        <v>14</v>
      </c>
      <c r="H89" s="22">
        <f>Table14[[#This Row],[Total]]-Table14[[#This Row],[PO Approve Owner (artikel)]]</f>
        <v>2</v>
      </c>
      <c r="I89" s="22" t="s">
        <v>18</v>
      </c>
      <c r="J89" s="16">
        <v>14</v>
      </c>
      <c r="K89" s="76">
        <v>43216</v>
      </c>
      <c r="L89" s="34">
        <f>Table14[[#This Row],[PO Approve Owner (artikel)]]-Table14[[#This Row],[QTY PO (artikel)]]</f>
        <v>0</v>
      </c>
      <c r="M89" s="34" t="s">
        <v>321</v>
      </c>
      <c r="N89" s="18" t="s">
        <v>193</v>
      </c>
    </row>
    <row r="90" spans="1:14" hidden="1" x14ac:dyDescent="0.25">
      <c r="A90" s="13">
        <v>89</v>
      </c>
      <c r="B90" s="15" t="s">
        <v>265</v>
      </c>
      <c r="C90" s="15" t="s">
        <v>213</v>
      </c>
      <c r="D90" s="16">
        <v>0</v>
      </c>
      <c r="E90" s="16">
        <v>1</v>
      </c>
      <c r="F90" s="16">
        <f t="shared" si="2"/>
        <v>1</v>
      </c>
      <c r="G90" s="23">
        <v>1</v>
      </c>
      <c r="H90" s="22">
        <f>Table14[[#This Row],[Total]]-Table14[[#This Row],[PO Approve Owner (artikel)]]</f>
        <v>0</v>
      </c>
      <c r="I90" s="22" t="s">
        <v>245</v>
      </c>
      <c r="J90" s="16"/>
      <c r="K90" s="76"/>
      <c r="L90" s="34">
        <f>Table14[[#This Row],[PO Approve Owner (artikel)]]-Table14[[#This Row],[QTY PO (artikel)]]</f>
        <v>1</v>
      </c>
      <c r="M90" s="34" t="s">
        <v>321</v>
      </c>
      <c r="N90" s="18" t="s">
        <v>567</v>
      </c>
    </row>
    <row r="91" spans="1:14" x14ac:dyDescent="0.25">
      <c r="A91" s="13">
        <v>90</v>
      </c>
      <c r="B91" s="15" t="s">
        <v>44</v>
      </c>
      <c r="C91" s="15" t="s">
        <v>41</v>
      </c>
      <c r="D91" s="16">
        <v>1</v>
      </c>
      <c r="E91" s="16">
        <v>4</v>
      </c>
      <c r="F91" s="16">
        <f t="shared" si="2"/>
        <v>5</v>
      </c>
      <c r="G91" s="23">
        <v>5</v>
      </c>
      <c r="H91" s="22">
        <f>Table14[[#This Row],[Total]]-Table14[[#This Row],[PO Approve Owner (artikel)]]</f>
        <v>0</v>
      </c>
      <c r="I91" s="22" t="s">
        <v>18</v>
      </c>
      <c r="J91" s="16">
        <v>5</v>
      </c>
      <c r="K91" s="76">
        <v>43217</v>
      </c>
      <c r="L91" s="34">
        <f>Table14[[#This Row],[PO Approve Owner (artikel)]]-Table14[[#This Row],[QTY PO (artikel)]]</f>
        <v>0</v>
      </c>
      <c r="M91" s="34" t="s">
        <v>319</v>
      </c>
      <c r="N91" s="18" t="s">
        <v>323</v>
      </c>
    </row>
    <row r="92" spans="1:14" x14ac:dyDescent="0.25">
      <c r="A92" s="13">
        <v>91</v>
      </c>
      <c r="B92" s="15" t="s">
        <v>33</v>
      </c>
      <c r="C92" s="15" t="s">
        <v>41</v>
      </c>
      <c r="D92" s="16">
        <v>0</v>
      </c>
      <c r="E92" s="16">
        <v>3</v>
      </c>
      <c r="F92" s="16">
        <f t="shared" si="2"/>
        <v>3</v>
      </c>
      <c r="G92" s="23">
        <v>3</v>
      </c>
      <c r="H92" s="22">
        <f>Table14[[#This Row],[Total]]-Table14[[#This Row],[PO Approve Owner (artikel)]]</f>
        <v>0</v>
      </c>
      <c r="I92" s="22" t="s">
        <v>18</v>
      </c>
      <c r="J92" s="16">
        <v>3</v>
      </c>
      <c r="K92" s="76">
        <v>43213</v>
      </c>
      <c r="L92" s="34">
        <f>Table14[[#This Row],[PO Approve Owner (artikel)]]-Table14[[#This Row],[QTY PO (artikel)]]</f>
        <v>0</v>
      </c>
      <c r="M92" s="34" t="s">
        <v>319</v>
      </c>
      <c r="N92" s="18" t="s">
        <v>323</v>
      </c>
    </row>
    <row r="93" spans="1:14" x14ac:dyDescent="0.25">
      <c r="A93" s="13">
        <v>92</v>
      </c>
      <c r="B93" s="15" t="s">
        <v>96</v>
      </c>
      <c r="C93" s="15" t="s">
        <v>41</v>
      </c>
      <c r="D93" s="16">
        <v>0</v>
      </c>
      <c r="E93" s="16">
        <v>78</v>
      </c>
      <c r="F93" s="16">
        <f t="shared" si="2"/>
        <v>78</v>
      </c>
      <c r="G93" s="23">
        <v>43</v>
      </c>
      <c r="H93" s="22">
        <f>Table14[[#This Row],[Total]]-Table14[[#This Row],[PO Approve Owner (artikel)]]</f>
        <v>35</v>
      </c>
      <c r="I93" s="22" t="s">
        <v>18</v>
      </c>
      <c r="J93" s="16">
        <v>43</v>
      </c>
      <c r="K93" s="76"/>
      <c r="L93" s="34">
        <f>Table14[[#This Row],[PO Approve Owner (artikel)]]-Table14[[#This Row],[QTY PO (artikel)]]</f>
        <v>0</v>
      </c>
      <c r="M93" s="34" t="s">
        <v>319</v>
      </c>
      <c r="N93" s="18"/>
    </row>
    <row r="94" spans="1:14" x14ac:dyDescent="0.25">
      <c r="A94" s="13">
        <v>93</v>
      </c>
      <c r="B94" s="15" t="s">
        <v>271</v>
      </c>
      <c r="C94" s="15" t="s">
        <v>213</v>
      </c>
      <c r="D94" s="16">
        <v>1</v>
      </c>
      <c r="E94" s="16">
        <v>5</v>
      </c>
      <c r="F94" s="16">
        <f t="shared" si="2"/>
        <v>6</v>
      </c>
      <c r="G94" s="23">
        <v>5</v>
      </c>
      <c r="H94" s="22">
        <f>Table14[[#This Row],[Total]]-Table14[[#This Row],[PO Approve Owner (artikel)]]</f>
        <v>1</v>
      </c>
      <c r="I94" s="22" t="s">
        <v>316</v>
      </c>
      <c r="J94" s="16">
        <v>5</v>
      </c>
      <c r="K94" s="76" t="s">
        <v>1238</v>
      </c>
      <c r="L94" s="34">
        <f>Table14[[#This Row],[PO Approve Owner (artikel)]]-Table14[[#This Row],[QTY PO (artikel)]]</f>
        <v>0</v>
      </c>
      <c r="M94" s="34" t="s">
        <v>321</v>
      </c>
      <c r="N94" s="18" t="s">
        <v>564</v>
      </c>
    </row>
    <row r="95" spans="1:14" x14ac:dyDescent="0.25">
      <c r="A95" s="13">
        <v>94</v>
      </c>
      <c r="B95" s="15" t="s">
        <v>229</v>
      </c>
      <c r="C95" s="15" t="s">
        <v>41</v>
      </c>
      <c r="D95" s="16">
        <v>2</v>
      </c>
      <c r="E95" s="16">
        <v>0</v>
      </c>
      <c r="F95" s="16">
        <f t="shared" si="2"/>
        <v>2</v>
      </c>
      <c r="G95" s="23">
        <v>2</v>
      </c>
      <c r="H95" s="22">
        <f>Table14[[#This Row],[Total]]-Table14[[#This Row],[PO Approve Owner (artikel)]]</f>
        <v>0</v>
      </c>
      <c r="I95" s="22" t="s">
        <v>18</v>
      </c>
      <c r="J95" s="16">
        <v>2</v>
      </c>
      <c r="K95" s="76" t="s">
        <v>327</v>
      </c>
      <c r="L95" s="34">
        <f>Table14[[#This Row],[PO Approve Owner (artikel)]]-Table14[[#This Row],[QTY PO (artikel)]]</f>
        <v>0</v>
      </c>
      <c r="M95" s="34" t="s">
        <v>321</v>
      </c>
      <c r="N95" s="18"/>
    </row>
    <row r="96" spans="1:14" hidden="1" x14ac:dyDescent="0.25">
      <c r="A96" s="13">
        <v>95</v>
      </c>
      <c r="B96" s="15" t="s">
        <v>290</v>
      </c>
      <c r="C96" s="15" t="s">
        <v>213</v>
      </c>
      <c r="D96" s="16">
        <v>1</v>
      </c>
      <c r="E96" s="16">
        <v>0</v>
      </c>
      <c r="F96" s="16">
        <f t="shared" si="2"/>
        <v>1</v>
      </c>
      <c r="G96" s="23">
        <v>1</v>
      </c>
      <c r="H96" s="22">
        <f>Table14[[#This Row],[Total]]-Table14[[#This Row],[PO Approve Owner (artikel)]]</f>
        <v>0</v>
      </c>
      <c r="I96" s="22" t="s">
        <v>245</v>
      </c>
      <c r="J96" s="16"/>
      <c r="K96" s="76"/>
      <c r="L96" s="34">
        <f>Table14[[#This Row],[PO Approve Owner (artikel)]]-Table14[[#This Row],[QTY PO (artikel)]]</f>
        <v>1</v>
      </c>
      <c r="M96" s="34" t="s">
        <v>321</v>
      </c>
      <c r="N96" s="18" t="s">
        <v>567</v>
      </c>
    </row>
    <row r="97" spans="1:14" x14ac:dyDescent="0.25">
      <c r="A97" s="13">
        <v>96</v>
      </c>
      <c r="B97" s="15" t="s">
        <v>299</v>
      </c>
      <c r="C97" s="15" t="s">
        <v>213</v>
      </c>
      <c r="D97" s="16">
        <v>14</v>
      </c>
      <c r="E97" s="16">
        <v>11</v>
      </c>
      <c r="F97" s="16">
        <f t="shared" si="2"/>
        <v>25</v>
      </c>
      <c r="G97" s="23">
        <f>3+22</f>
        <v>25</v>
      </c>
      <c r="H97" s="22">
        <f>Table14[[#This Row],[Total]]-Table14[[#This Row],[PO Approve Owner (artikel)]]</f>
        <v>0</v>
      </c>
      <c r="I97" s="22" t="s">
        <v>316</v>
      </c>
      <c r="J97" s="16">
        <v>3</v>
      </c>
      <c r="K97" s="76" t="s">
        <v>561</v>
      </c>
      <c r="L97" s="34">
        <f>Table14[[#This Row],[PO Approve Owner (artikel)]]-Table14[[#This Row],[QTY PO (artikel)]]</f>
        <v>22</v>
      </c>
      <c r="M97" s="34" t="s">
        <v>321</v>
      </c>
      <c r="N97" s="18" t="s">
        <v>1252</v>
      </c>
    </row>
    <row r="98" spans="1:14" hidden="1" x14ac:dyDescent="0.25">
      <c r="A98" s="13">
        <v>97</v>
      </c>
      <c r="B98" s="15" t="s">
        <v>263</v>
      </c>
      <c r="C98" s="15" t="s">
        <v>213</v>
      </c>
      <c r="D98" s="16">
        <v>0</v>
      </c>
      <c r="E98" s="16">
        <v>2</v>
      </c>
      <c r="F98" s="16">
        <f t="shared" ref="F98:F116" si="3">D98+E98</f>
        <v>2</v>
      </c>
      <c r="G98" s="23">
        <v>2</v>
      </c>
      <c r="H98" s="22">
        <f>Table14[[#This Row],[Total]]-Table14[[#This Row],[PO Approve Owner (artikel)]]</f>
        <v>0</v>
      </c>
      <c r="I98" s="22" t="s">
        <v>245</v>
      </c>
      <c r="J98" s="16"/>
      <c r="K98" s="76"/>
      <c r="L98" s="34">
        <f>Table14[[#This Row],[PO Approve Owner (artikel)]]-Table14[[#This Row],[QTY PO (artikel)]]</f>
        <v>2</v>
      </c>
      <c r="M98" s="34" t="s">
        <v>321</v>
      </c>
      <c r="N98" s="18" t="s">
        <v>569</v>
      </c>
    </row>
    <row r="99" spans="1:14" hidden="1" x14ac:dyDescent="0.25">
      <c r="A99" s="13">
        <v>98</v>
      </c>
      <c r="B99" s="15" t="s">
        <v>278</v>
      </c>
      <c r="C99" s="15" t="s">
        <v>213</v>
      </c>
      <c r="D99" s="16">
        <v>2</v>
      </c>
      <c r="E99" s="16">
        <v>0</v>
      </c>
      <c r="F99" s="16">
        <f t="shared" si="3"/>
        <v>2</v>
      </c>
      <c r="G99" s="23">
        <v>2</v>
      </c>
      <c r="H99" s="22">
        <f>Table14[[#This Row],[Total]]-Table14[[#This Row],[PO Approve Owner (artikel)]]</f>
        <v>0</v>
      </c>
      <c r="I99" s="22" t="s">
        <v>245</v>
      </c>
      <c r="J99" s="16"/>
      <c r="K99" s="76"/>
      <c r="L99" s="34">
        <f>Table14[[#This Row],[PO Approve Owner (artikel)]]-Table14[[#This Row],[QTY PO (artikel)]]</f>
        <v>2</v>
      </c>
      <c r="M99" s="34" t="s">
        <v>321</v>
      </c>
      <c r="N99" s="18" t="s">
        <v>567</v>
      </c>
    </row>
    <row r="100" spans="1:14" x14ac:dyDescent="0.25">
      <c r="A100" s="13">
        <v>99</v>
      </c>
      <c r="B100" s="15" t="s">
        <v>286</v>
      </c>
      <c r="C100" s="15" t="s">
        <v>213</v>
      </c>
      <c r="D100" s="16">
        <v>0</v>
      </c>
      <c r="E100" s="16">
        <v>1</v>
      </c>
      <c r="F100" s="16">
        <f t="shared" si="3"/>
        <v>1</v>
      </c>
      <c r="G100" s="23">
        <v>1</v>
      </c>
      <c r="H100" s="22">
        <f>Table14[[#This Row],[Total]]-Table14[[#This Row],[PO Approve Owner (artikel)]]</f>
        <v>0</v>
      </c>
      <c r="I100" s="22" t="s">
        <v>18</v>
      </c>
      <c r="J100" s="16">
        <v>1</v>
      </c>
      <c r="K100" s="76" t="s">
        <v>1247</v>
      </c>
      <c r="L100" s="34">
        <f>Table14[[#This Row],[PO Approve Owner (artikel)]]-Table14[[#This Row],[QTY PO (artikel)]]</f>
        <v>0</v>
      </c>
      <c r="M100" s="34" t="s">
        <v>321</v>
      </c>
      <c r="N100" s="18"/>
    </row>
    <row r="101" spans="1:14" x14ac:dyDescent="0.25">
      <c r="A101" s="13">
        <v>100</v>
      </c>
      <c r="B101" s="15" t="s">
        <v>51</v>
      </c>
      <c r="C101" s="15" t="s">
        <v>49</v>
      </c>
      <c r="D101" s="16">
        <v>4</v>
      </c>
      <c r="E101" s="16">
        <v>0</v>
      </c>
      <c r="F101" s="16">
        <f t="shared" si="3"/>
        <v>4</v>
      </c>
      <c r="G101" s="23">
        <v>2</v>
      </c>
      <c r="H101" s="22">
        <f>Table14[[#This Row],[Total]]-Table14[[#This Row],[PO Approve Owner (artikel)]]</f>
        <v>2</v>
      </c>
      <c r="I101" s="22" t="s">
        <v>18</v>
      </c>
      <c r="J101" s="16">
        <v>2</v>
      </c>
      <c r="K101" s="76">
        <v>43220</v>
      </c>
      <c r="L101" s="34">
        <f>Table14[[#This Row],[PO Approve Owner (artikel)]]-Table14[[#This Row],[QTY PO (artikel)]]</f>
        <v>0</v>
      </c>
      <c r="M101" s="34" t="s">
        <v>319</v>
      </c>
      <c r="N101" s="18" t="s">
        <v>1274</v>
      </c>
    </row>
    <row r="102" spans="1:14" hidden="1" x14ac:dyDescent="0.25">
      <c r="A102" s="13">
        <v>101</v>
      </c>
      <c r="B102" s="15" t="s">
        <v>288</v>
      </c>
      <c r="C102" s="15" t="s">
        <v>213</v>
      </c>
      <c r="D102" s="16">
        <v>0</v>
      </c>
      <c r="E102" s="16">
        <v>2</v>
      </c>
      <c r="F102" s="16">
        <f t="shared" si="3"/>
        <v>2</v>
      </c>
      <c r="G102" s="23">
        <v>2</v>
      </c>
      <c r="H102" s="22">
        <f>Table14[[#This Row],[Total]]-Table14[[#This Row],[PO Approve Owner (artikel)]]</f>
        <v>0</v>
      </c>
      <c r="I102" s="22" t="s">
        <v>245</v>
      </c>
      <c r="J102" s="16"/>
      <c r="K102" s="76"/>
      <c r="L102" s="34">
        <f>Table14[[#This Row],[PO Approve Owner (artikel)]]-Table14[[#This Row],[QTY PO (artikel)]]</f>
        <v>2</v>
      </c>
      <c r="M102" s="34" t="s">
        <v>321</v>
      </c>
      <c r="N102" s="18" t="s">
        <v>567</v>
      </c>
    </row>
    <row r="103" spans="1:14" x14ac:dyDescent="0.25">
      <c r="A103" s="13">
        <v>102</v>
      </c>
      <c r="B103" s="15" t="s">
        <v>274</v>
      </c>
      <c r="C103" s="15" t="s">
        <v>213</v>
      </c>
      <c r="D103" s="16">
        <v>0</v>
      </c>
      <c r="E103" s="16">
        <v>3</v>
      </c>
      <c r="F103" s="16">
        <f t="shared" si="3"/>
        <v>3</v>
      </c>
      <c r="G103" s="23">
        <v>3</v>
      </c>
      <c r="H103" s="22">
        <f>Table14[[#This Row],[Total]]-Table14[[#This Row],[PO Approve Owner (artikel)]]</f>
        <v>0</v>
      </c>
      <c r="I103" s="22" t="s">
        <v>18</v>
      </c>
      <c r="J103" s="16">
        <v>3</v>
      </c>
      <c r="K103" s="76" t="s">
        <v>1238</v>
      </c>
      <c r="L103" s="34">
        <f>Table14[[#This Row],[PO Approve Owner (artikel)]]-Table14[[#This Row],[QTY PO (artikel)]]</f>
        <v>0</v>
      </c>
      <c r="M103" s="34" t="s">
        <v>321</v>
      </c>
      <c r="N103" s="18" t="s">
        <v>1240</v>
      </c>
    </row>
    <row r="104" spans="1:14" x14ac:dyDescent="0.25">
      <c r="A104" s="13">
        <v>103</v>
      </c>
      <c r="B104" s="15" t="s">
        <v>233</v>
      </c>
      <c r="C104" s="15" t="s">
        <v>234</v>
      </c>
      <c r="D104" s="16">
        <v>1</v>
      </c>
      <c r="E104" s="16">
        <v>0</v>
      </c>
      <c r="F104" s="16">
        <f t="shared" si="3"/>
        <v>1</v>
      </c>
      <c r="G104" s="23">
        <v>1</v>
      </c>
      <c r="H104" s="22">
        <f>Table14[[#This Row],[Total]]-Table14[[#This Row],[PO Approve Owner (artikel)]]</f>
        <v>0</v>
      </c>
      <c r="I104" s="22" t="s">
        <v>18</v>
      </c>
      <c r="J104" s="16">
        <v>1</v>
      </c>
      <c r="K104" s="76" t="s">
        <v>308</v>
      </c>
      <c r="L104" s="34">
        <f>Table14[[#This Row],[PO Approve Owner (artikel)]]-Table14[[#This Row],[QTY PO (artikel)]]</f>
        <v>0</v>
      </c>
      <c r="M104" s="34" t="s">
        <v>321</v>
      </c>
      <c r="N104" s="18" t="s">
        <v>224</v>
      </c>
    </row>
    <row r="105" spans="1:14" x14ac:dyDescent="0.25">
      <c r="A105" s="13">
        <v>104</v>
      </c>
      <c r="B105" s="15" t="s">
        <v>236</v>
      </c>
      <c r="C105" s="15" t="s">
        <v>237</v>
      </c>
      <c r="D105" s="16">
        <v>1</v>
      </c>
      <c r="E105" s="16">
        <v>0</v>
      </c>
      <c r="F105" s="16">
        <f t="shared" si="3"/>
        <v>1</v>
      </c>
      <c r="G105" s="23">
        <v>1</v>
      </c>
      <c r="H105" s="22">
        <f>Table14[[#This Row],[Total]]-Table14[[#This Row],[PO Approve Owner (artikel)]]</f>
        <v>0</v>
      </c>
      <c r="I105" s="22" t="s">
        <v>18</v>
      </c>
      <c r="J105" s="16">
        <v>1</v>
      </c>
      <c r="K105" s="76" t="s">
        <v>558</v>
      </c>
      <c r="L105" s="34">
        <f>Table14[[#This Row],[PO Approve Owner (artikel)]]-Table14[[#This Row],[QTY PO (artikel)]]</f>
        <v>0</v>
      </c>
      <c r="M105" s="34" t="s">
        <v>319</v>
      </c>
      <c r="N105" s="18" t="s">
        <v>556</v>
      </c>
    </row>
    <row r="106" spans="1:14" hidden="1" x14ac:dyDescent="0.25">
      <c r="A106" s="13">
        <v>105</v>
      </c>
      <c r="B106" s="15" t="s">
        <v>292</v>
      </c>
      <c r="C106" s="15" t="s">
        <v>213</v>
      </c>
      <c r="D106" s="16">
        <v>0</v>
      </c>
      <c r="E106" s="16">
        <v>1</v>
      </c>
      <c r="F106" s="16">
        <f t="shared" si="3"/>
        <v>1</v>
      </c>
      <c r="G106" s="23">
        <v>1</v>
      </c>
      <c r="H106" s="22">
        <f>Table14[[#This Row],[Total]]-Table14[[#This Row],[PO Approve Owner (artikel)]]</f>
        <v>0</v>
      </c>
      <c r="I106" s="22" t="s">
        <v>245</v>
      </c>
      <c r="J106" s="16"/>
      <c r="K106" s="76"/>
      <c r="L106" s="34">
        <f>Table14[[#This Row],[PO Approve Owner (artikel)]]-Table14[[#This Row],[QTY PO (artikel)]]</f>
        <v>1</v>
      </c>
      <c r="M106" s="34" t="s">
        <v>321</v>
      </c>
      <c r="N106" s="18" t="s">
        <v>567</v>
      </c>
    </row>
    <row r="107" spans="1:14" x14ac:dyDescent="0.25">
      <c r="A107" s="13">
        <v>106</v>
      </c>
      <c r="B107" s="15" t="s">
        <v>1242</v>
      </c>
      <c r="C107" s="15" t="s">
        <v>40</v>
      </c>
      <c r="D107" s="16">
        <v>1</v>
      </c>
      <c r="E107" s="16">
        <v>0</v>
      </c>
      <c r="F107" s="16">
        <f t="shared" si="3"/>
        <v>1</v>
      </c>
      <c r="G107" s="23">
        <v>1</v>
      </c>
      <c r="H107" s="22">
        <f>Table14[[#This Row],[Total]]-Table14[[#This Row],[PO Approve Owner (artikel)]]</f>
        <v>0</v>
      </c>
      <c r="I107" s="22" t="s">
        <v>18</v>
      </c>
      <c r="J107" s="16">
        <v>1</v>
      </c>
      <c r="K107" s="76" t="s">
        <v>1257</v>
      </c>
      <c r="L107" s="34">
        <f>Table14[[#This Row],[PO Approve Owner (artikel)]]-Table14[[#This Row],[QTY PO (artikel)]]</f>
        <v>0</v>
      </c>
      <c r="M107" s="34" t="s">
        <v>319</v>
      </c>
      <c r="N107" s="18" t="s">
        <v>1243</v>
      </c>
    </row>
    <row r="108" spans="1:14" x14ac:dyDescent="0.25">
      <c r="A108" s="13">
        <v>107</v>
      </c>
      <c r="B108" s="15" t="s">
        <v>258</v>
      </c>
      <c r="C108" s="15" t="s">
        <v>213</v>
      </c>
      <c r="D108" s="16">
        <v>2</v>
      </c>
      <c r="E108" s="16">
        <v>7</v>
      </c>
      <c r="F108" s="16">
        <f t="shared" si="3"/>
        <v>9</v>
      </c>
      <c r="G108" s="23">
        <v>9</v>
      </c>
      <c r="H108" s="22">
        <f>Table14[[#This Row],[Total]]-Table14[[#This Row],[PO Approve Owner (artikel)]]</f>
        <v>0</v>
      </c>
      <c r="I108" s="22" t="s">
        <v>18</v>
      </c>
      <c r="J108" s="16">
        <v>9</v>
      </c>
      <c r="K108" s="76" t="s">
        <v>1234</v>
      </c>
      <c r="L108" s="34">
        <f>Table14[[#This Row],[PO Approve Owner (artikel)]]-Table14[[#This Row],[QTY PO (artikel)]]</f>
        <v>0</v>
      </c>
      <c r="M108" s="34" t="s">
        <v>321</v>
      </c>
      <c r="N108" s="18" t="s">
        <v>1235</v>
      </c>
    </row>
    <row r="109" spans="1:14" x14ac:dyDescent="0.25">
      <c r="A109" s="13">
        <v>108</v>
      </c>
      <c r="B109" s="15" t="s">
        <v>295</v>
      </c>
      <c r="C109" s="15" t="s">
        <v>213</v>
      </c>
      <c r="D109" s="16">
        <v>0</v>
      </c>
      <c r="E109" s="16">
        <v>2</v>
      </c>
      <c r="F109" s="16">
        <f t="shared" si="3"/>
        <v>2</v>
      </c>
      <c r="G109" s="23">
        <v>2</v>
      </c>
      <c r="H109" s="22">
        <f>Table14[[#This Row],[Total]]-Table14[[#This Row],[PO Approve Owner (artikel)]]</f>
        <v>0</v>
      </c>
      <c r="I109" s="22" t="s">
        <v>18</v>
      </c>
      <c r="J109" s="16">
        <v>2</v>
      </c>
      <c r="K109" s="76" t="s">
        <v>1262</v>
      </c>
      <c r="L109" s="34">
        <f>Table14[[#This Row],[PO Approve Owner (artikel)]]-Table14[[#This Row],[QTY PO (artikel)]]</f>
        <v>0</v>
      </c>
      <c r="M109" s="34" t="s">
        <v>321</v>
      </c>
      <c r="N109" s="18"/>
    </row>
    <row r="110" spans="1:14" hidden="1" x14ac:dyDescent="0.25">
      <c r="A110" s="13">
        <v>109</v>
      </c>
      <c r="B110" s="15" t="s">
        <v>562</v>
      </c>
      <c r="C110" s="15" t="s">
        <v>563</v>
      </c>
      <c r="D110" s="16">
        <v>11</v>
      </c>
      <c r="E110" s="16">
        <v>9</v>
      </c>
      <c r="F110" s="16">
        <f t="shared" si="3"/>
        <v>20</v>
      </c>
      <c r="G110" s="23">
        <v>7</v>
      </c>
      <c r="H110" s="22">
        <f>Table14[[#This Row],[Total]]-Table14[[#This Row],[PO Approve Owner (artikel)]]</f>
        <v>13</v>
      </c>
      <c r="I110" s="22" t="s">
        <v>317</v>
      </c>
      <c r="J110" s="16"/>
      <c r="K110" s="76"/>
      <c r="L110" s="34">
        <f>Table14[[#This Row],[PO Approve Owner (artikel)]]-Table14[[#This Row],[QTY PO (artikel)]]</f>
        <v>7</v>
      </c>
      <c r="M110" s="34" t="s">
        <v>321</v>
      </c>
      <c r="N110" s="18" t="s">
        <v>565</v>
      </c>
    </row>
    <row r="111" spans="1:14" hidden="1" x14ac:dyDescent="0.25">
      <c r="A111" s="13">
        <v>110</v>
      </c>
      <c r="B111" s="9" t="s">
        <v>267</v>
      </c>
      <c r="C111" s="9" t="s">
        <v>213</v>
      </c>
      <c r="D111" s="8">
        <v>1</v>
      </c>
      <c r="E111" s="8">
        <v>0</v>
      </c>
      <c r="F111" s="8">
        <f t="shared" si="3"/>
        <v>1</v>
      </c>
      <c r="G111" s="22">
        <v>1</v>
      </c>
      <c r="H111" s="22">
        <f>Table14[[#This Row],[Total]]-Table14[[#This Row],[PO Approve Owner (artikel)]]</f>
        <v>0</v>
      </c>
      <c r="I111" s="23" t="s">
        <v>315</v>
      </c>
      <c r="J111" s="8"/>
      <c r="K111" s="75"/>
      <c r="L111" s="34">
        <f>Table14[[#This Row],[PO Approve Owner (artikel)]]-Table14[[#This Row],[QTY PO (artikel)]]</f>
        <v>1</v>
      </c>
      <c r="M111" s="34" t="s">
        <v>321</v>
      </c>
      <c r="N111" s="17"/>
    </row>
    <row r="112" spans="1:14" x14ac:dyDescent="0.25">
      <c r="A112" s="13">
        <v>111</v>
      </c>
      <c r="B112" s="9" t="s">
        <v>223</v>
      </c>
      <c r="C112" s="9" t="s">
        <v>213</v>
      </c>
      <c r="D112" s="8">
        <v>0</v>
      </c>
      <c r="E112" s="8">
        <v>1</v>
      </c>
      <c r="F112" s="8">
        <f t="shared" si="3"/>
        <v>1</v>
      </c>
      <c r="G112" s="22">
        <v>1</v>
      </c>
      <c r="H112" s="22">
        <f>Table14[[#This Row],[Total]]-Table14[[#This Row],[PO Approve Owner (artikel)]]</f>
        <v>0</v>
      </c>
      <c r="I112" s="22" t="s">
        <v>18</v>
      </c>
      <c r="J112" s="8">
        <v>1</v>
      </c>
      <c r="K112" s="75" t="s">
        <v>558</v>
      </c>
      <c r="L112" s="34">
        <f>Table14[[#This Row],[PO Approve Owner (artikel)]]-Table14[[#This Row],[QTY PO (artikel)]]</f>
        <v>0</v>
      </c>
      <c r="M112" s="34" t="s">
        <v>321</v>
      </c>
      <c r="N112" s="17" t="s">
        <v>568</v>
      </c>
    </row>
    <row r="113" spans="1:14" x14ac:dyDescent="0.25">
      <c r="A113" s="13">
        <v>112</v>
      </c>
      <c r="B113" s="9" t="s">
        <v>23</v>
      </c>
      <c r="C113" s="9" t="s">
        <v>41</v>
      </c>
      <c r="D113" s="8">
        <v>0</v>
      </c>
      <c r="E113" s="8">
        <v>11</v>
      </c>
      <c r="F113" s="8">
        <f t="shared" si="3"/>
        <v>11</v>
      </c>
      <c r="G113" s="22">
        <v>11</v>
      </c>
      <c r="H113" s="22">
        <f>Table14[[#This Row],[Total]]-Table14[[#This Row],[PO Approve Owner (artikel)]]</f>
        <v>0</v>
      </c>
      <c r="I113" s="22" t="s">
        <v>18</v>
      </c>
      <c r="J113" s="8">
        <v>11</v>
      </c>
      <c r="K113" s="75">
        <v>43214</v>
      </c>
      <c r="L113" s="34">
        <f>Table14[[#This Row],[PO Approve Owner (artikel)]]-Table14[[#This Row],[QTY PO (artikel)]]</f>
        <v>0</v>
      </c>
      <c r="M113" s="34" t="s">
        <v>319</v>
      </c>
      <c r="N113" s="17" t="s">
        <v>323</v>
      </c>
    </row>
    <row r="114" spans="1:14" x14ac:dyDescent="0.25">
      <c r="A114" s="13">
        <v>113</v>
      </c>
      <c r="B114" s="9" t="s">
        <v>230</v>
      </c>
      <c r="C114" s="9" t="s">
        <v>231</v>
      </c>
      <c r="D114" s="8">
        <v>2</v>
      </c>
      <c r="E114" s="8">
        <v>0</v>
      </c>
      <c r="F114" s="8">
        <f t="shared" si="3"/>
        <v>2</v>
      </c>
      <c r="G114" s="22">
        <v>2</v>
      </c>
      <c r="H114" s="22">
        <f>Table14[[#This Row],[Total]]-Table14[[#This Row],[PO Approve Owner (artikel)]]</f>
        <v>0</v>
      </c>
      <c r="I114" s="22" t="s">
        <v>18</v>
      </c>
      <c r="J114" s="8">
        <v>2</v>
      </c>
      <c r="K114" s="75" t="s">
        <v>327</v>
      </c>
      <c r="L114" s="34">
        <f>Table14[[#This Row],[PO Approve Owner (artikel)]]-Table14[[#This Row],[QTY PO (artikel)]]</f>
        <v>0</v>
      </c>
      <c r="M114" s="34" t="s">
        <v>321</v>
      </c>
      <c r="N114" s="17"/>
    </row>
    <row r="115" spans="1:14" hidden="1" x14ac:dyDescent="0.25">
      <c r="A115" s="13">
        <v>114</v>
      </c>
      <c r="B115" s="9" t="s">
        <v>301</v>
      </c>
      <c r="C115" s="9" t="s">
        <v>213</v>
      </c>
      <c r="D115" s="8">
        <v>2</v>
      </c>
      <c r="E115" s="8">
        <v>4</v>
      </c>
      <c r="F115" s="8">
        <f t="shared" si="3"/>
        <v>6</v>
      </c>
      <c r="G115" s="22">
        <v>5</v>
      </c>
      <c r="H115" s="22">
        <f>Table14[[#This Row],[Total]]-Table14[[#This Row],[PO Approve Owner (artikel)]]</f>
        <v>1</v>
      </c>
      <c r="I115" s="22" t="s">
        <v>317</v>
      </c>
      <c r="J115" s="8"/>
      <c r="K115" s="75"/>
      <c r="L115" s="34">
        <f>Table14[[#This Row],[PO Approve Owner (artikel)]]-Table14[[#This Row],[QTY PO (artikel)]]</f>
        <v>5</v>
      </c>
      <c r="M115" s="34" t="s">
        <v>321</v>
      </c>
      <c r="N115" s="17"/>
    </row>
    <row r="116" spans="1:14" hidden="1" x14ac:dyDescent="0.25">
      <c r="A116" s="13">
        <v>115</v>
      </c>
      <c r="B116" s="9" t="s">
        <v>1275</v>
      </c>
      <c r="C116" s="9" t="s">
        <v>41</v>
      </c>
      <c r="D116" s="8">
        <v>1</v>
      </c>
      <c r="E116" s="8">
        <v>0</v>
      </c>
      <c r="F116" s="8">
        <f t="shared" si="3"/>
        <v>1</v>
      </c>
      <c r="G116" s="22">
        <v>0</v>
      </c>
      <c r="H116" s="22">
        <f>Table14[[#This Row],[Total]]-Table14[[#This Row],[PO Approve Owner (artikel)]]</f>
        <v>1</v>
      </c>
      <c r="I116" s="22" t="s">
        <v>215</v>
      </c>
      <c r="J116" s="8"/>
      <c r="K116" s="75"/>
      <c r="L116" s="34"/>
      <c r="M116" s="34"/>
      <c r="N116" s="17"/>
    </row>
    <row r="117" spans="1:14" hidden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5"/>
      <c r="L117" s="34"/>
      <c r="M117" s="34"/>
      <c r="N117" s="17"/>
    </row>
    <row r="118" spans="1:14" hidden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hidden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hidden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hidden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hidden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hidden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hidden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386</v>
      </c>
      <c r="E129" s="26">
        <f>SUM(E2:E128)</f>
        <v>388</v>
      </c>
      <c r="F129" s="26">
        <f>SUM(F2:F128)</f>
        <v>774</v>
      </c>
      <c r="G129" s="26">
        <f>SUM(G2:G128)</f>
        <v>641</v>
      </c>
      <c r="H129" s="26">
        <f>SUM(Table14[[#All],[Blm Approve Owner]])</f>
        <v>133</v>
      </c>
      <c r="I129" s="28"/>
      <c r="J129" s="26">
        <f>SUM(J2:J128)</f>
        <v>539</v>
      </c>
      <c r="L129" s="35">
        <f>SUM(L2:L128)</f>
        <v>102</v>
      </c>
    </row>
    <row r="130" spans="1:12" x14ac:dyDescent="0.25">
      <c r="A130" s="26" t="s">
        <v>111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112</v>
      </c>
      <c r="D131" s="29">
        <f>D129/D130</f>
        <v>0.97229219143576828</v>
      </c>
      <c r="E131" s="29">
        <f t="shared" ref="E131:F131" si="4">E129/E130</f>
        <v>0.96039603960396036</v>
      </c>
      <c r="F131" s="29">
        <f t="shared" si="4"/>
        <v>0.9662921348314607</v>
      </c>
      <c r="G131" s="30">
        <f>G129/G130</f>
        <v>0.80024968789013728</v>
      </c>
      <c r="H131" s="30"/>
      <c r="I131" s="28" t="s">
        <v>194</v>
      </c>
      <c r="J131" s="29">
        <f>J129/G129</f>
        <v>0.8408736349453978</v>
      </c>
    </row>
    <row r="133" spans="1:12" x14ac:dyDescent="0.25">
      <c r="J133" s="36"/>
    </row>
    <row r="136" spans="1:12" x14ac:dyDescent="0.25">
      <c r="F136" s="90"/>
      <c r="G136" s="91"/>
      <c r="H136" s="91"/>
      <c r="I136" s="91"/>
    </row>
    <row r="137" spans="1:12" x14ac:dyDescent="0.25">
      <c r="F137" s="90"/>
      <c r="G137" s="91"/>
      <c r="H137" s="91"/>
      <c r="I137" s="91"/>
    </row>
    <row r="138" spans="1:12" x14ac:dyDescent="0.25">
      <c r="F138" s="90"/>
      <c r="G138" s="91"/>
      <c r="H138" s="91"/>
      <c r="I138" s="91"/>
    </row>
    <row r="139" spans="1:12" x14ac:dyDescent="0.25">
      <c r="F139" s="90"/>
      <c r="G139" s="92"/>
      <c r="H139" s="92"/>
      <c r="I139" s="91"/>
    </row>
    <row r="140" spans="1:12" x14ac:dyDescent="0.25">
      <c r="F140" s="90"/>
      <c r="G140" s="93"/>
      <c r="H140" s="94"/>
      <c r="I140" s="91"/>
    </row>
    <row r="141" spans="1:12" x14ac:dyDescent="0.25">
      <c r="F141" s="90"/>
      <c r="G141" s="93"/>
      <c r="H141" s="94"/>
      <c r="I141" s="91"/>
    </row>
    <row r="142" spans="1:12" x14ac:dyDescent="0.25">
      <c r="F142" s="90"/>
      <c r="G142" s="93"/>
      <c r="H142" s="94"/>
      <c r="I142" s="91"/>
    </row>
    <row r="143" spans="1:12" x14ac:dyDescent="0.25">
      <c r="F143" s="90"/>
      <c r="G143" s="93"/>
      <c r="H143" s="94"/>
      <c r="I143" s="91"/>
    </row>
    <row r="144" spans="1:12" x14ac:dyDescent="0.25">
      <c r="F144" s="90"/>
      <c r="G144" s="91"/>
      <c r="H144" s="91"/>
      <c r="I144" s="91"/>
    </row>
    <row r="145" spans="6:9" x14ac:dyDescent="0.25">
      <c r="F145" s="90"/>
      <c r="G145" s="91"/>
      <c r="H145" s="91"/>
      <c r="I145" s="91"/>
    </row>
    <row r="146" spans="6:9" x14ac:dyDescent="0.25">
      <c r="F146" s="90"/>
      <c r="G146" s="91"/>
      <c r="H146" s="91"/>
      <c r="I146" s="91"/>
    </row>
    <row r="147" spans="6:9" x14ac:dyDescent="0.25">
      <c r="F147" s="90"/>
      <c r="G147" s="91"/>
      <c r="H147" s="91"/>
      <c r="I147" s="91"/>
    </row>
    <row r="148" spans="6:9" x14ac:dyDescent="0.25">
      <c r="F148" s="90"/>
      <c r="G148" s="91"/>
      <c r="H148" s="91"/>
      <c r="I148" s="91"/>
    </row>
    <row r="149" spans="6:9" x14ac:dyDescent="0.25">
      <c r="F149" s="90"/>
      <c r="G149" s="91"/>
      <c r="H149" s="91"/>
      <c r="I149" s="91"/>
    </row>
  </sheetData>
  <dataValidations count="2">
    <dataValidation type="list" allowBlank="1" showInputMessage="1" showErrorMessage="1" sqref="M2:M126" xr:uid="{71E3DF9C-81CF-4CF0-8056-5AAF3A765C9D}">
      <formula1>$V$2:$V$4</formula1>
    </dataValidation>
    <dataValidation type="list" allowBlank="1" showInputMessage="1" showErrorMessage="1" sqref="I2:I126" xr:uid="{D33749E2-E049-4887-A284-326B012F19DB}">
      <formula1>$U$2:$U$7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08" t="s">
        <v>70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48"/>
      <c r="Q1" s="48"/>
      <c r="R1" s="48"/>
      <c r="S1" s="45"/>
      <c r="T1" s="106" t="s">
        <v>73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45"/>
      <c r="AF1" s="107" t="s">
        <v>74</v>
      </c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80"/>
      <c r="AR1" s="109" t="s">
        <v>200</v>
      </c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42"/>
      <c r="BD1" s="110" t="s">
        <v>203</v>
      </c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72</v>
      </c>
      <c r="R2" s="54" t="s">
        <v>71</v>
      </c>
      <c r="S2" s="62" t="s">
        <v>202</v>
      </c>
      <c r="T2" s="79" t="s">
        <v>7</v>
      </c>
      <c r="U2" s="79">
        <v>2</v>
      </c>
      <c r="V2" s="79">
        <v>4</v>
      </c>
      <c r="W2" s="79">
        <v>6</v>
      </c>
      <c r="X2" s="79">
        <v>8</v>
      </c>
      <c r="Y2" s="79">
        <v>10</v>
      </c>
      <c r="Z2" s="79">
        <v>12</v>
      </c>
      <c r="AA2" s="79" t="s">
        <v>66</v>
      </c>
      <c r="AB2" s="79" t="s">
        <v>67</v>
      </c>
      <c r="AC2" s="79" t="s">
        <v>68</v>
      </c>
      <c r="AD2" s="79" t="s">
        <v>69</v>
      </c>
      <c r="AE2" s="58" t="s">
        <v>93</v>
      </c>
      <c r="AF2" s="80" t="s">
        <v>7</v>
      </c>
      <c r="AG2" s="80">
        <v>2</v>
      </c>
      <c r="AH2" s="80">
        <v>4</v>
      </c>
      <c r="AI2" s="80">
        <v>6</v>
      </c>
      <c r="AJ2" s="80">
        <v>8</v>
      </c>
      <c r="AK2" s="80">
        <v>10</v>
      </c>
      <c r="AL2" s="80">
        <v>12</v>
      </c>
      <c r="AM2" s="80" t="s">
        <v>66</v>
      </c>
      <c r="AN2" s="80" t="s">
        <v>67</v>
      </c>
      <c r="AO2" s="80" t="s">
        <v>68</v>
      </c>
      <c r="AP2" s="80" t="s">
        <v>69</v>
      </c>
      <c r="AQ2" s="59" t="s">
        <v>199</v>
      </c>
      <c r="AR2" s="82" t="s">
        <v>7</v>
      </c>
      <c r="AS2" s="82">
        <v>2</v>
      </c>
      <c r="AT2" s="82">
        <v>4</v>
      </c>
      <c r="AU2" s="82">
        <v>6</v>
      </c>
      <c r="AV2" s="82">
        <v>8</v>
      </c>
      <c r="AW2" s="82">
        <v>10</v>
      </c>
      <c r="AX2" s="82">
        <v>12</v>
      </c>
      <c r="AY2" s="82" t="s">
        <v>66</v>
      </c>
      <c r="AZ2" s="82" t="s">
        <v>67</v>
      </c>
      <c r="BA2" s="82" t="s">
        <v>68</v>
      </c>
      <c r="BB2" s="82" t="s">
        <v>69</v>
      </c>
      <c r="BC2" s="60" t="s">
        <v>201</v>
      </c>
      <c r="BD2" s="83" t="s">
        <v>7</v>
      </c>
      <c r="BE2" s="83">
        <v>2</v>
      </c>
      <c r="BF2" s="83">
        <v>4</v>
      </c>
      <c r="BG2" s="83">
        <v>6</v>
      </c>
      <c r="BH2" s="83">
        <v>8</v>
      </c>
      <c r="BI2" s="83">
        <v>10</v>
      </c>
      <c r="BJ2" s="83">
        <v>12</v>
      </c>
      <c r="BK2" s="83" t="s">
        <v>66</v>
      </c>
      <c r="BL2" s="83" t="s">
        <v>67</v>
      </c>
      <c r="BM2" s="83" t="s">
        <v>68</v>
      </c>
      <c r="BN2" s="83" t="s">
        <v>69</v>
      </c>
      <c r="BO2" s="63" t="s">
        <v>204</v>
      </c>
    </row>
    <row r="3" spans="1:67" x14ac:dyDescent="0.25">
      <c r="P3" s="51">
        <f>SUM(E3:O3)</f>
        <v>0</v>
      </c>
      <c r="AF3" s="56">
        <f>E3-T3</f>
        <v>0</v>
      </c>
      <c r="AG3" s="56">
        <f t="shared" ref="AG3:AP18" si="0">F3-U3</f>
        <v>0</v>
      </c>
      <c r="AH3" s="56">
        <f t="shared" si="0"/>
        <v>0</v>
      </c>
      <c r="AI3" s="56">
        <f t="shared" si="0"/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56">
        <f>SUM(AF3:AP3)</f>
        <v>0</v>
      </c>
      <c r="AS3" s="57"/>
      <c r="BD3" s="41">
        <f>T3-AR3</f>
        <v>0</v>
      </c>
      <c r="BE3" s="41">
        <f t="shared" ref="BE3:BN18" si="1">U3-AS3</f>
        <v>0</v>
      </c>
      <c r="BF3" s="41">
        <f t="shared" si="1"/>
        <v>0</v>
      </c>
      <c r="BG3" s="41">
        <f t="shared" si="1"/>
        <v>0</v>
      </c>
      <c r="BH3" s="41">
        <f t="shared" si="1"/>
        <v>0</v>
      </c>
      <c r="BI3" s="41">
        <f t="shared" si="1"/>
        <v>0</v>
      </c>
      <c r="BJ3" s="41">
        <f t="shared" si="1"/>
        <v>0</v>
      </c>
      <c r="BK3" s="41">
        <f t="shared" si="1"/>
        <v>0</v>
      </c>
      <c r="BL3" s="41">
        <f t="shared" si="1"/>
        <v>0</v>
      </c>
      <c r="BM3" s="41">
        <f t="shared" si="1"/>
        <v>0</v>
      </c>
      <c r="BN3" s="41">
        <f t="shared" si="1"/>
        <v>0</v>
      </c>
    </row>
    <row r="4" spans="1:67" x14ac:dyDescent="0.25">
      <c r="P4" s="51">
        <f t="shared" ref="P4:P14" si="2">SUM(E4:O4)</f>
        <v>0</v>
      </c>
      <c r="AF4" s="56">
        <f t="shared" ref="AF4:AP40" si="3">E4-T4</f>
        <v>0</v>
      </c>
      <c r="AG4" s="56">
        <f t="shared" si="0"/>
        <v>0</v>
      </c>
      <c r="AH4" s="56">
        <f t="shared" si="0"/>
        <v>0</v>
      </c>
      <c r="AI4" s="56">
        <f t="shared" si="0"/>
        <v>0</v>
      </c>
      <c r="AJ4" s="56">
        <f t="shared" si="0"/>
        <v>0</v>
      </c>
      <c r="AK4" s="56">
        <f t="shared" si="0"/>
        <v>0</v>
      </c>
      <c r="AL4" s="56">
        <f t="shared" si="0"/>
        <v>0</v>
      </c>
      <c r="AM4" s="56">
        <f t="shared" si="0"/>
        <v>0</v>
      </c>
      <c r="AN4" s="56">
        <f t="shared" si="0"/>
        <v>0</v>
      </c>
      <c r="AO4" s="56">
        <f t="shared" si="0"/>
        <v>0</v>
      </c>
      <c r="AP4" s="56">
        <f t="shared" si="0"/>
        <v>0</v>
      </c>
      <c r="AQ4" s="56">
        <f t="shared" ref="AQ4:AQ67" si="4">SUM(AF4:AP4)</f>
        <v>0</v>
      </c>
      <c r="BD4" s="41">
        <f t="shared" ref="BD4:BN40" si="5">T4-AR4</f>
        <v>0</v>
      </c>
      <c r="BE4" s="41">
        <f t="shared" si="1"/>
        <v>0</v>
      </c>
      <c r="BF4" s="41">
        <f t="shared" si="1"/>
        <v>0</v>
      </c>
      <c r="BG4" s="41">
        <f t="shared" si="1"/>
        <v>0</v>
      </c>
      <c r="BH4" s="41">
        <f t="shared" si="1"/>
        <v>0</v>
      </c>
      <c r="BI4" s="41">
        <f t="shared" si="1"/>
        <v>0</v>
      </c>
      <c r="BJ4" s="41">
        <f t="shared" si="1"/>
        <v>0</v>
      </c>
      <c r="BK4" s="41">
        <f t="shared" si="1"/>
        <v>0</v>
      </c>
      <c r="BL4" s="41">
        <f t="shared" si="1"/>
        <v>0</v>
      </c>
      <c r="BM4" s="41">
        <f t="shared" si="1"/>
        <v>0</v>
      </c>
      <c r="BN4" s="41">
        <f t="shared" si="1"/>
        <v>0</v>
      </c>
    </row>
    <row r="5" spans="1:67" x14ac:dyDescent="0.25">
      <c r="P5" s="51">
        <f t="shared" si="2"/>
        <v>0</v>
      </c>
      <c r="AF5" s="56">
        <f t="shared" si="3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J5" s="56">
        <f t="shared" si="0"/>
        <v>0</v>
      </c>
      <c r="AK5" s="56">
        <f t="shared" si="0"/>
        <v>0</v>
      </c>
      <c r="AL5" s="56">
        <f t="shared" si="0"/>
        <v>0</v>
      </c>
      <c r="AM5" s="56">
        <f t="shared" si="0"/>
        <v>0</v>
      </c>
      <c r="AN5" s="56">
        <f t="shared" si="0"/>
        <v>0</v>
      </c>
      <c r="AO5" s="56">
        <f t="shared" si="0"/>
        <v>0</v>
      </c>
      <c r="AP5" s="56">
        <f t="shared" si="0"/>
        <v>0</v>
      </c>
      <c r="AQ5" s="56">
        <f t="shared" si="4"/>
        <v>0</v>
      </c>
      <c r="BD5" s="41">
        <f t="shared" si="5"/>
        <v>0</v>
      </c>
      <c r="BE5" s="41">
        <f t="shared" si="1"/>
        <v>0</v>
      </c>
      <c r="BF5" s="41">
        <f t="shared" si="1"/>
        <v>0</v>
      </c>
      <c r="BG5" s="41">
        <f t="shared" si="1"/>
        <v>0</v>
      </c>
      <c r="BH5" s="41">
        <f t="shared" si="1"/>
        <v>0</v>
      </c>
      <c r="BI5" s="41">
        <f t="shared" si="1"/>
        <v>0</v>
      </c>
      <c r="BJ5" s="41">
        <f t="shared" si="1"/>
        <v>0</v>
      </c>
      <c r="BK5" s="41">
        <f t="shared" si="1"/>
        <v>0</v>
      </c>
      <c r="BL5" s="41">
        <f t="shared" si="1"/>
        <v>0</v>
      </c>
      <c r="BM5" s="41">
        <f t="shared" si="1"/>
        <v>0</v>
      </c>
      <c r="BN5" s="41">
        <f t="shared" si="1"/>
        <v>0</v>
      </c>
    </row>
    <row r="6" spans="1:67" x14ac:dyDescent="0.25">
      <c r="P6" s="51">
        <f t="shared" si="2"/>
        <v>0</v>
      </c>
      <c r="AF6" s="56">
        <f t="shared" si="3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4"/>
        <v>0</v>
      </c>
      <c r="BD6" s="41">
        <f t="shared" si="5"/>
        <v>0</v>
      </c>
      <c r="BE6" s="41">
        <f t="shared" si="1"/>
        <v>0</v>
      </c>
      <c r="BF6" s="41">
        <f t="shared" si="1"/>
        <v>0</v>
      </c>
      <c r="BG6" s="41">
        <f t="shared" si="1"/>
        <v>0</v>
      </c>
      <c r="BH6" s="41">
        <f t="shared" si="1"/>
        <v>0</v>
      </c>
      <c r="BI6" s="41">
        <f t="shared" si="1"/>
        <v>0</v>
      </c>
      <c r="BJ6" s="41">
        <f t="shared" si="1"/>
        <v>0</v>
      </c>
      <c r="BK6" s="41">
        <f t="shared" si="1"/>
        <v>0</v>
      </c>
      <c r="BL6" s="41">
        <f t="shared" si="1"/>
        <v>0</v>
      </c>
      <c r="BM6" s="41">
        <f t="shared" si="1"/>
        <v>0</v>
      </c>
      <c r="BN6" s="41">
        <f t="shared" si="1"/>
        <v>0</v>
      </c>
    </row>
    <row r="7" spans="1:67" x14ac:dyDescent="0.25">
      <c r="P7" s="51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J7" s="56">
        <f t="shared" si="0"/>
        <v>0</v>
      </c>
      <c r="AK7" s="56">
        <f t="shared" si="0"/>
        <v>0</v>
      </c>
      <c r="AL7" s="56">
        <f t="shared" si="0"/>
        <v>0</v>
      </c>
      <c r="AM7" s="56">
        <f t="shared" si="0"/>
        <v>0</v>
      </c>
      <c r="AN7" s="56">
        <f t="shared" si="0"/>
        <v>0</v>
      </c>
      <c r="AO7" s="56">
        <f t="shared" si="0"/>
        <v>0</v>
      </c>
      <c r="AP7" s="56">
        <f t="shared" si="0"/>
        <v>0</v>
      </c>
      <c r="AQ7" s="56">
        <f t="shared" si="4"/>
        <v>0</v>
      </c>
      <c r="BD7" s="41">
        <f t="shared" si="5"/>
        <v>0</v>
      </c>
      <c r="BE7" s="41">
        <f t="shared" si="1"/>
        <v>0</v>
      </c>
      <c r="BF7" s="41">
        <f t="shared" si="1"/>
        <v>0</v>
      </c>
      <c r="BG7" s="41">
        <f t="shared" si="1"/>
        <v>0</v>
      </c>
      <c r="BH7" s="41">
        <f t="shared" si="1"/>
        <v>0</v>
      </c>
      <c r="BI7" s="41">
        <f t="shared" si="1"/>
        <v>0</v>
      </c>
      <c r="BJ7" s="41">
        <f t="shared" si="1"/>
        <v>0</v>
      </c>
      <c r="BK7" s="41">
        <f t="shared" si="1"/>
        <v>0</v>
      </c>
      <c r="BL7" s="41">
        <f t="shared" si="1"/>
        <v>0</v>
      </c>
      <c r="BM7" s="41">
        <f t="shared" si="1"/>
        <v>0</v>
      </c>
      <c r="BN7" s="41">
        <f t="shared" si="1"/>
        <v>0</v>
      </c>
    </row>
    <row r="8" spans="1:67" x14ac:dyDescent="0.25">
      <c r="P8" s="51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J8" s="56">
        <f t="shared" si="0"/>
        <v>0</v>
      </c>
      <c r="AK8" s="56">
        <f t="shared" si="0"/>
        <v>0</v>
      </c>
      <c r="AL8" s="56">
        <f t="shared" si="0"/>
        <v>0</v>
      </c>
      <c r="AM8" s="56">
        <f t="shared" si="0"/>
        <v>0</v>
      </c>
      <c r="AN8" s="56">
        <f t="shared" si="0"/>
        <v>0</v>
      </c>
      <c r="AO8" s="56">
        <f t="shared" si="0"/>
        <v>0</v>
      </c>
      <c r="AP8" s="56">
        <f t="shared" si="0"/>
        <v>0</v>
      </c>
      <c r="AQ8" s="56">
        <f t="shared" si="4"/>
        <v>0</v>
      </c>
      <c r="BD8" s="41">
        <f t="shared" si="5"/>
        <v>0</v>
      </c>
      <c r="BE8" s="41">
        <f t="shared" si="1"/>
        <v>0</v>
      </c>
      <c r="BF8" s="41">
        <f t="shared" si="1"/>
        <v>0</v>
      </c>
      <c r="BG8" s="41">
        <f t="shared" si="1"/>
        <v>0</v>
      </c>
      <c r="BH8" s="41">
        <f t="shared" si="1"/>
        <v>0</v>
      </c>
      <c r="BI8" s="41">
        <f t="shared" si="1"/>
        <v>0</v>
      </c>
      <c r="BJ8" s="41">
        <f t="shared" si="1"/>
        <v>0</v>
      </c>
      <c r="BK8" s="41">
        <f t="shared" si="1"/>
        <v>0</v>
      </c>
      <c r="BL8" s="41">
        <f t="shared" si="1"/>
        <v>0</v>
      </c>
      <c r="BM8" s="41">
        <f t="shared" si="1"/>
        <v>0</v>
      </c>
      <c r="BN8" s="41">
        <f t="shared" si="1"/>
        <v>0</v>
      </c>
    </row>
    <row r="9" spans="1:67" x14ac:dyDescent="0.25">
      <c r="P9" s="51">
        <f t="shared" si="2"/>
        <v>0</v>
      </c>
      <c r="AF9" s="56">
        <f t="shared" si="3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4"/>
        <v>0</v>
      </c>
      <c r="BD9" s="41">
        <f t="shared" si="5"/>
        <v>0</v>
      </c>
      <c r="BE9" s="41">
        <f t="shared" si="1"/>
        <v>0</v>
      </c>
      <c r="BF9" s="41">
        <f t="shared" si="1"/>
        <v>0</v>
      </c>
      <c r="BG9" s="41">
        <f t="shared" si="1"/>
        <v>0</v>
      </c>
      <c r="BH9" s="41">
        <f t="shared" si="1"/>
        <v>0</v>
      </c>
      <c r="BI9" s="41">
        <f t="shared" si="1"/>
        <v>0</v>
      </c>
      <c r="BJ9" s="41">
        <f t="shared" si="1"/>
        <v>0</v>
      </c>
      <c r="BK9" s="41">
        <f t="shared" si="1"/>
        <v>0</v>
      </c>
      <c r="BL9" s="41">
        <f t="shared" si="1"/>
        <v>0</v>
      </c>
      <c r="BM9" s="41">
        <f t="shared" si="1"/>
        <v>0</v>
      </c>
      <c r="BN9" s="41">
        <f t="shared" si="1"/>
        <v>0</v>
      </c>
    </row>
    <row r="10" spans="1:67" x14ac:dyDescent="0.25">
      <c r="P10" s="51">
        <f t="shared" si="2"/>
        <v>0</v>
      </c>
      <c r="AF10" s="56">
        <f t="shared" si="3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4"/>
        <v>0</v>
      </c>
      <c r="BD10" s="41">
        <f t="shared" si="5"/>
        <v>0</v>
      </c>
      <c r="BE10" s="41">
        <f t="shared" si="1"/>
        <v>0</v>
      </c>
      <c r="BF10" s="41">
        <f t="shared" si="1"/>
        <v>0</v>
      </c>
      <c r="BG10" s="41">
        <f t="shared" si="1"/>
        <v>0</v>
      </c>
      <c r="BH10" s="41">
        <f t="shared" si="1"/>
        <v>0</v>
      </c>
      <c r="BI10" s="41">
        <f t="shared" si="1"/>
        <v>0</v>
      </c>
      <c r="BJ10" s="41">
        <f t="shared" si="1"/>
        <v>0</v>
      </c>
      <c r="BK10" s="41">
        <f t="shared" si="1"/>
        <v>0</v>
      </c>
      <c r="BL10" s="41">
        <f t="shared" si="1"/>
        <v>0</v>
      </c>
      <c r="BM10" s="41">
        <f t="shared" si="1"/>
        <v>0</v>
      </c>
      <c r="BN10" s="41">
        <f t="shared" si="1"/>
        <v>0</v>
      </c>
    </row>
    <row r="11" spans="1:67" x14ac:dyDescent="0.25">
      <c r="P11" s="51">
        <f t="shared" si="2"/>
        <v>0</v>
      </c>
      <c r="AF11" s="56">
        <f t="shared" si="3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4"/>
        <v>0</v>
      </c>
      <c r="BD11" s="41">
        <f t="shared" si="5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</row>
    <row r="12" spans="1:67" x14ac:dyDescent="0.25">
      <c r="P12" s="51">
        <f t="shared" si="2"/>
        <v>0</v>
      </c>
      <c r="AF12" s="56">
        <f t="shared" si="3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>
        <f t="shared" si="0"/>
        <v>0</v>
      </c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>
        <f t="shared" si="4"/>
        <v>0</v>
      </c>
      <c r="BD12" s="41">
        <f t="shared" si="5"/>
        <v>0</v>
      </c>
      <c r="BE12" s="41">
        <f t="shared" si="1"/>
        <v>0</v>
      </c>
      <c r="BF12" s="41">
        <f t="shared" si="1"/>
        <v>0</v>
      </c>
      <c r="BG12" s="41">
        <f t="shared" si="1"/>
        <v>0</v>
      </c>
      <c r="BH12" s="41">
        <f t="shared" si="1"/>
        <v>0</v>
      </c>
      <c r="BI12" s="41">
        <f t="shared" si="1"/>
        <v>0</v>
      </c>
      <c r="BJ12" s="41">
        <f t="shared" si="1"/>
        <v>0</v>
      </c>
      <c r="BK12" s="41">
        <f t="shared" si="1"/>
        <v>0</v>
      </c>
      <c r="BL12" s="41">
        <f t="shared" si="1"/>
        <v>0</v>
      </c>
      <c r="BM12" s="41">
        <f t="shared" si="1"/>
        <v>0</v>
      </c>
      <c r="BN12" s="41">
        <f t="shared" si="1"/>
        <v>0</v>
      </c>
    </row>
    <row r="13" spans="1:67" x14ac:dyDescent="0.25">
      <c r="P13" s="51">
        <f t="shared" si="2"/>
        <v>0</v>
      </c>
      <c r="AF13" s="56">
        <f t="shared" si="3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J13" s="56">
        <f t="shared" si="0"/>
        <v>0</v>
      </c>
      <c r="AK13" s="56">
        <f t="shared" si="0"/>
        <v>0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0</v>
      </c>
      <c r="AQ13" s="56">
        <f t="shared" si="4"/>
        <v>0</v>
      </c>
      <c r="BD13" s="41">
        <f t="shared" si="5"/>
        <v>0</v>
      </c>
      <c r="BE13" s="41">
        <f t="shared" si="1"/>
        <v>0</v>
      </c>
      <c r="BF13" s="41">
        <f t="shared" si="1"/>
        <v>0</v>
      </c>
      <c r="BG13" s="41">
        <f t="shared" si="1"/>
        <v>0</v>
      </c>
      <c r="BH13" s="41">
        <f t="shared" si="1"/>
        <v>0</v>
      </c>
      <c r="BI13" s="41">
        <f t="shared" si="1"/>
        <v>0</v>
      </c>
      <c r="BJ13" s="41">
        <f t="shared" si="1"/>
        <v>0</v>
      </c>
      <c r="BK13" s="41">
        <f t="shared" si="1"/>
        <v>0</v>
      </c>
      <c r="BL13" s="41">
        <f t="shared" si="1"/>
        <v>0</v>
      </c>
      <c r="BM13" s="41">
        <f t="shared" si="1"/>
        <v>0</v>
      </c>
      <c r="BN13" s="41">
        <f t="shared" si="1"/>
        <v>0</v>
      </c>
    </row>
    <row r="14" spans="1:67" x14ac:dyDescent="0.25">
      <c r="P14" s="51">
        <f t="shared" si="2"/>
        <v>0</v>
      </c>
      <c r="AF14" s="56">
        <f t="shared" si="3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J14" s="56">
        <f t="shared" si="0"/>
        <v>0</v>
      </c>
      <c r="AK14" s="56">
        <f t="shared" si="0"/>
        <v>0</v>
      </c>
      <c r="AL14" s="56">
        <f t="shared" si="0"/>
        <v>0</v>
      </c>
      <c r="AM14" s="56">
        <f t="shared" si="0"/>
        <v>0</v>
      </c>
      <c r="AN14" s="56">
        <f t="shared" si="0"/>
        <v>0</v>
      </c>
      <c r="AO14" s="56">
        <f t="shared" si="0"/>
        <v>0</v>
      </c>
      <c r="AP14" s="56">
        <f t="shared" si="0"/>
        <v>0</v>
      </c>
      <c r="AQ14" s="56">
        <f t="shared" si="4"/>
        <v>0</v>
      </c>
      <c r="BD14" s="41">
        <f t="shared" si="5"/>
        <v>0</v>
      </c>
      <c r="BE14" s="41">
        <f t="shared" si="1"/>
        <v>0</v>
      </c>
      <c r="BF14" s="41">
        <f t="shared" si="1"/>
        <v>0</v>
      </c>
      <c r="BG14" s="41">
        <f t="shared" si="1"/>
        <v>0</v>
      </c>
      <c r="BH14" s="41">
        <f t="shared" si="1"/>
        <v>0</v>
      </c>
      <c r="BI14" s="41">
        <f t="shared" si="1"/>
        <v>0</v>
      </c>
      <c r="BJ14" s="41">
        <f t="shared" si="1"/>
        <v>0</v>
      </c>
      <c r="BK14" s="41">
        <f t="shared" si="1"/>
        <v>0</v>
      </c>
      <c r="BL14" s="41">
        <f t="shared" si="1"/>
        <v>0</v>
      </c>
      <c r="BM14" s="41">
        <f t="shared" si="1"/>
        <v>0</v>
      </c>
      <c r="BN14" s="41">
        <f t="shared" si="1"/>
        <v>0</v>
      </c>
    </row>
    <row r="15" spans="1:67" x14ac:dyDescent="0.25">
      <c r="P15" s="51">
        <f>SUM(E15:O15)</f>
        <v>0</v>
      </c>
      <c r="AF15" s="56">
        <f t="shared" si="3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J15" s="56">
        <f t="shared" si="0"/>
        <v>0</v>
      </c>
      <c r="AK15" s="56">
        <f t="shared" si="0"/>
        <v>0</v>
      </c>
      <c r="AL15" s="56">
        <f t="shared" si="0"/>
        <v>0</v>
      </c>
      <c r="AM15" s="56">
        <f t="shared" si="0"/>
        <v>0</v>
      </c>
      <c r="AN15" s="56">
        <f t="shared" si="0"/>
        <v>0</v>
      </c>
      <c r="AO15" s="56">
        <f t="shared" si="0"/>
        <v>0</v>
      </c>
      <c r="AP15" s="56">
        <f t="shared" si="0"/>
        <v>0</v>
      </c>
      <c r="AQ15" s="56">
        <f t="shared" si="4"/>
        <v>0</v>
      </c>
      <c r="BD15" s="41">
        <f t="shared" si="5"/>
        <v>0</v>
      </c>
      <c r="BE15" s="41">
        <f t="shared" si="1"/>
        <v>0</v>
      </c>
      <c r="BF15" s="41">
        <f t="shared" si="1"/>
        <v>0</v>
      </c>
      <c r="BG15" s="41">
        <f t="shared" si="1"/>
        <v>0</v>
      </c>
      <c r="BH15" s="41">
        <f t="shared" si="1"/>
        <v>0</v>
      </c>
      <c r="BI15" s="41">
        <f t="shared" si="1"/>
        <v>0</v>
      </c>
      <c r="BJ15" s="41">
        <f t="shared" si="1"/>
        <v>0</v>
      </c>
      <c r="BK15" s="41">
        <f t="shared" si="1"/>
        <v>0</v>
      </c>
      <c r="BL15" s="41">
        <f t="shared" si="1"/>
        <v>0</v>
      </c>
      <c r="BM15" s="41">
        <f t="shared" si="1"/>
        <v>0</v>
      </c>
      <c r="BN15" s="41">
        <f t="shared" si="1"/>
        <v>0</v>
      </c>
    </row>
    <row r="16" spans="1:67" x14ac:dyDescent="0.25">
      <c r="P16" s="51">
        <f t="shared" ref="P16:P79" si="6">SUM(E16:O16)</f>
        <v>0</v>
      </c>
      <c r="AF16" s="56">
        <f t="shared" si="3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J16" s="56">
        <f t="shared" si="0"/>
        <v>0</v>
      </c>
      <c r="AK16" s="56">
        <f t="shared" si="0"/>
        <v>0</v>
      </c>
      <c r="AL16" s="56">
        <f t="shared" si="0"/>
        <v>0</v>
      </c>
      <c r="AM16" s="56">
        <f t="shared" si="0"/>
        <v>0</v>
      </c>
      <c r="AN16" s="56">
        <f t="shared" si="0"/>
        <v>0</v>
      </c>
      <c r="AO16" s="56">
        <f t="shared" si="0"/>
        <v>0</v>
      </c>
      <c r="AP16" s="56">
        <f t="shared" si="0"/>
        <v>0</v>
      </c>
      <c r="AQ16" s="56">
        <f t="shared" si="4"/>
        <v>0</v>
      </c>
      <c r="BD16" s="41">
        <f t="shared" si="5"/>
        <v>0</v>
      </c>
      <c r="BE16" s="41">
        <f t="shared" si="1"/>
        <v>0</v>
      </c>
      <c r="BF16" s="41">
        <f t="shared" si="1"/>
        <v>0</v>
      </c>
      <c r="BG16" s="41">
        <f t="shared" si="1"/>
        <v>0</v>
      </c>
      <c r="BH16" s="41">
        <f t="shared" si="1"/>
        <v>0</v>
      </c>
      <c r="BI16" s="41">
        <f t="shared" si="1"/>
        <v>0</v>
      </c>
      <c r="BJ16" s="41">
        <f t="shared" si="1"/>
        <v>0</v>
      </c>
      <c r="BK16" s="41">
        <f t="shared" si="1"/>
        <v>0</v>
      </c>
      <c r="BL16" s="41">
        <f t="shared" si="1"/>
        <v>0</v>
      </c>
      <c r="BM16" s="41">
        <f t="shared" si="1"/>
        <v>0</v>
      </c>
      <c r="BN16" s="41">
        <f t="shared" si="1"/>
        <v>0</v>
      </c>
    </row>
    <row r="17" spans="16:66" x14ac:dyDescent="0.25">
      <c r="P17" s="51">
        <f t="shared" si="6"/>
        <v>0</v>
      </c>
      <c r="AF17" s="56">
        <f t="shared" si="3"/>
        <v>0</v>
      </c>
      <c r="AG17" s="56">
        <f t="shared" si="0"/>
        <v>0</v>
      </c>
      <c r="AH17" s="56">
        <f t="shared" si="0"/>
        <v>0</v>
      </c>
      <c r="AI17" s="56">
        <f t="shared" si="0"/>
        <v>0</v>
      </c>
      <c r="AJ17" s="56">
        <f t="shared" si="0"/>
        <v>0</v>
      </c>
      <c r="AK17" s="56">
        <f t="shared" si="0"/>
        <v>0</v>
      </c>
      <c r="AL17" s="56">
        <f t="shared" si="0"/>
        <v>0</v>
      </c>
      <c r="AM17" s="56">
        <f t="shared" si="0"/>
        <v>0</v>
      </c>
      <c r="AN17" s="56">
        <f t="shared" si="0"/>
        <v>0</v>
      </c>
      <c r="AO17" s="56">
        <f t="shared" si="0"/>
        <v>0</v>
      </c>
      <c r="AP17" s="56">
        <f t="shared" si="0"/>
        <v>0</v>
      </c>
      <c r="AQ17" s="56">
        <f t="shared" si="4"/>
        <v>0</v>
      </c>
      <c r="BD17" s="41">
        <f t="shared" si="5"/>
        <v>0</v>
      </c>
      <c r="BE17" s="41">
        <f t="shared" si="1"/>
        <v>0</v>
      </c>
      <c r="BF17" s="41">
        <f t="shared" si="1"/>
        <v>0</v>
      </c>
      <c r="BG17" s="41">
        <f t="shared" si="1"/>
        <v>0</v>
      </c>
      <c r="BH17" s="41">
        <f t="shared" si="1"/>
        <v>0</v>
      </c>
      <c r="BI17" s="41">
        <f t="shared" si="1"/>
        <v>0</v>
      </c>
      <c r="BJ17" s="41">
        <f t="shared" si="1"/>
        <v>0</v>
      </c>
      <c r="BK17" s="41">
        <f t="shared" si="1"/>
        <v>0</v>
      </c>
      <c r="BL17" s="41">
        <f t="shared" si="1"/>
        <v>0</v>
      </c>
      <c r="BM17" s="41">
        <f t="shared" si="1"/>
        <v>0</v>
      </c>
      <c r="BN17" s="41">
        <f t="shared" si="1"/>
        <v>0</v>
      </c>
    </row>
    <row r="18" spans="16:66" x14ac:dyDescent="0.25">
      <c r="P18" s="51">
        <f t="shared" si="6"/>
        <v>0</v>
      </c>
      <c r="AF18" s="56">
        <f t="shared" si="3"/>
        <v>0</v>
      </c>
      <c r="AG18" s="56">
        <f t="shared" si="0"/>
        <v>0</v>
      </c>
      <c r="AH18" s="56">
        <f t="shared" si="0"/>
        <v>0</v>
      </c>
      <c r="AI18" s="56">
        <f t="shared" si="0"/>
        <v>0</v>
      </c>
      <c r="AJ18" s="56">
        <f t="shared" si="0"/>
        <v>0</v>
      </c>
      <c r="AK18" s="56">
        <f t="shared" si="0"/>
        <v>0</v>
      </c>
      <c r="AL18" s="56">
        <f t="shared" si="0"/>
        <v>0</v>
      </c>
      <c r="AM18" s="56">
        <f t="shared" si="0"/>
        <v>0</v>
      </c>
      <c r="AN18" s="56">
        <f t="shared" si="0"/>
        <v>0</v>
      </c>
      <c r="AO18" s="56">
        <f t="shared" si="0"/>
        <v>0</v>
      </c>
      <c r="AP18" s="56">
        <f t="shared" si="0"/>
        <v>0</v>
      </c>
      <c r="AQ18" s="56">
        <f t="shared" si="4"/>
        <v>0</v>
      </c>
      <c r="BD18" s="41">
        <f t="shared" si="5"/>
        <v>0</v>
      </c>
      <c r="BE18" s="41">
        <f t="shared" si="1"/>
        <v>0</v>
      </c>
      <c r="BF18" s="41">
        <f t="shared" si="1"/>
        <v>0</v>
      </c>
      <c r="BG18" s="41">
        <f t="shared" si="1"/>
        <v>0</v>
      </c>
      <c r="BH18" s="41">
        <f t="shared" si="1"/>
        <v>0</v>
      </c>
      <c r="BI18" s="41">
        <f t="shared" si="1"/>
        <v>0</v>
      </c>
      <c r="BJ18" s="41">
        <f t="shared" si="1"/>
        <v>0</v>
      </c>
      <c r="BK18" s="41">
        <f t="shared" si="1"/>
        <v>0</v>
      </c>
      <c r="BL18" s="41">
        <f t="shared" si="1"/>
        <v>0</v>
      </c>
      <c r="BM18" s="41">
        <f t="shared" si="1"/>
        <v>0</v>
      </c>
      <c r="BN18" s="41">
        <f t="shared" si="1"/>
        <v>0</v>
      </c>
    </row>
    <row r="19" spans="16:66" x14ac:dyDescent="0.25">
      <c r="P19" s="51">
        <f t="shared" si="6"/>
        <v>0</v>
      </c>
      <c r="AF19" s="56">
        <f t="shared" si="3"/>
        <v>0</v>
      </c>
      <c r="AG19" s="56">
        <f t="shared" si="3"/>
        <v>0</v>
      </c>
      <c r="AH19" s="56">
        <f t="shared" si="3"/>
        <v>0</v>
      </c>
      <c r="AI19" s="56">
        <f t="shared" si="3"/>
        <v>0</v>
      </c>
      <c r="AJ19" s="56">
        <f t="shared" si="3"/>
        <v>0</v>
      </c>
      <c r="AK19" s="56">
        <f t="shared" si="3"/>
        <v>0</v>
      </c>
      <c r="AL19" s="56">
        <f t="shared" si="3"/>
        <v>0</v>
      </c>
      <c r="AM19" s="56">
        <f t="shared" si="3"/>
        <v>0</v>
      </c>
      <c r="AN19" s="56">
        <f t="shared" si="3"/>
        <v>0</v>
      </c>
      <c r="AO19" s="56">
        <f t="shared" si="3"/>
        <v>0</v>
      </c>
      <c r="AP19" s="56">
        <f t="shared" si="3"/>
        <v>0</v>
      </c>
      <c r="AQ19" s="56">
        <f t="shared" si="4"/>
        <v>0</v>
      </c>
      <c r="BD19" s="41">
        <f t="shared" si="5"/>
        <v>0</v>
      </c>
      <c r="BE19" s="41">
        <f t="shared" si="5"/>
        <v>0</v>
      </c>
      <c r="BF19" s="41">
        <f t="shared" si="5"/>
        <v>0</v>
      </c>
      <c r="BG19" s="41">
        <f t="shared" si="5"/>
        <v>0</v>
      </c>
      <c r="BH19" s="41">
        <f t="shared" si="5"/>
        <v>0</v>
      </c>
      <c r="BI19" s="41">
        <f t="shared" si="5"/>
        <v>0</v>
      </c>
      <c r="BJ19" s="41">
        <f t="shared" si="5"/>
        <v>0</v>
      </c>
      <c r="BK19" s="41">
        <f t="shared" si="5"/>
        <v>0</v>
      </c>
      <c r="BL19" s="41">
        <f t="shared" si="5"/>
        <v>0</v>
      </c>
      <c r="BM19" s="41">
        <f t="shared" si="5"/>
        <v>0</v>
      </c>
      <c r="BN19" s="41">
        <f t="shared" si="5"/>
        <v>0</v>
      </c>
    </row>
    <row r="20" spans="16:66" x14ac:dyDescent="0.25">
      <c r="P20" s="51">
        <f t="shared" si="6"/>
        <v>0</v>
      </c>
      <c r="AF20" s="56">
        <f t="shared" si="3"/>
        <v>0</v>
      </c>
      <c r="AG20" s="56">
        <f t="shared" si="3"/>
        <v>0</v>
      </c>
      <c r="AH20" s="56">
        <f t="shared" si="3"/>
        <v>0</v>
      </c>
      <c r="AI20" s="56">
        <f t="shared" si="3"/>
        <v>0</v>
      </c>
      <c r="AJ20" s="56">
        <f t="shared" si="3"/>
        <v>0</v>
      </c>
      <c r="AK20" s="56">
        <f t="shared" si="3"/>
        <v>0</v>
      </c>
      <c r="AL20" s="56">
        <f t="shared" si="3"/>
        <v>0</v>
      </c>
      <c r="AM20" s="56">
        <f t="shared" si="3"/>
        <v>0</v>
      </c>
      <c r="AN20" s="56">
        <f t="shared" si="3"/>
        <v>0</v>
      </c>
      <c r="AO20" s="56">
        <f t="shared" si="3"/>
        <v>0</v>
      </c>
      <c r="AP20" s="56">
        <f t="shared" si="3"/>
        <v>0</v>
      </c>
      <c r="AQ20" s="56">
        <f t="shared" si="4"/>
        <v>0</v>
      </c>
      <c r="BD20" s="41">
        <f t="shared" si="5"/>
        <v>0</v>
      </c>
      <c r="BE20" s="41">
        <f t="shared" si="5"/>
        <v>0</v>
      </c>
      <c r="BF20" s="41">
        <f t="shared" si="5"/>
        <v>0</v>
      </c>
      <c r="BG20" s="41">
        <f t="shared" si="5"/>
        <v>0</v>
      </c>
      <c r="BH20" s="41">
        <f t="shared" si="5"/>
        <v>0</v>
      </c>
      <c r="BI20" s="41">
        <f t="shared" si="5"/>
        <v>0</v>
      </c>
      <c r="BJ20" s="41">
        <f t="shared" si="5"/>
        <v>0</v>
      </c>
      <c r="BK20" s="41">
        <f t="shared" si="5"/>
        <v>0</v>
      </c>
      <c r="BL20" s="41">
        <f t="shared" si="5"/>
        <v>0</v>
      </c>
      <c r="BM20" s="41">
        <f t="shared" si="5"/>
        <v>0</v>
      </c>
      <c r="BN20" s="41">
        <f t="shared" si="5"/>
        <v>0</v>
      </c>
    </row>
    <row r="21" spans="16:66" x14ac:dyDescent="0.25">
      <c r="P21" s="51">
        <f t="shared" si="6"/>
        <v>0</v>
      </c>
      <c r="AF21" s="56">
        <f t="shared" si="3"/>
        <v>0</v>
      </c>
      <c r="AG21" s="56">
        <f t="shared" si="3"/>
        <v>0</v>
      </c>
      <c r="AH21" s="56">
        <f t="shared" si="3"/>
        <v>0</v>
      </c>
      <c r="AI21" s="56">
        <f t="shared" si="3"/>
        <v>0</v>
      </c>
      <c r="AJ21" s="56">
        <f t="shared" si="3"/>
        <v>0</v>
      </c>
      <c r="AK21" s="56">
        <f t="shared" si="3"/>
        <v>0</v>
      </c>
      <c r="AL21" s="56">
        <f t="shared" si="3"/>
        <v>0</v>
      </c>
      <c r="AM21" s="56">
        <f t="shared" si="3"/>
        <v>0</v>
      </c>
      <c r="AN21" s="56">
        <f t="shared" si="3"/>
        <v>0</v>
      </c>
      <c r="AO21" s="56">
        <f t="shared" si="3"/>
        <v>0</v>
      </c>
      <c r="AP21" s="56">
        <f t="shared" si="3"/>
        <v>0</v>
      </c>
      <c r="AQ21" s="56">
        <f t="shared" si="4"/>
        <v>0</v>
      </c>
      <c r="BD21" s="41">
        <f t="shared" si="5"/>
        <v>0</v>
      </c>
      <c r="BE21" s="41">
        <f t="shared" si="5"/>
        <v>0</v>
      </c>
      <c r="BF21" s="41">
        <f t="shared" si="5"/>
        <v>0</v>
      </c>
      <c r="BG21" s="41">
        <f t="shared" si="5"/>
        <v>0</v>
      </c>
      <c r="BH21" s="41">
        <f t="shared" si="5"/>
        <v>0</v>
      </c>
      <c r="BI21" s="41">
        <f t="shared" si="5"/>
        <v>0</v>
      </c>
      <c r="BJ21" s="41">
        <f t="shared" si="5"/>
        <v>0</v>
      </c>
      <c r="BK21" s="41">
        <f t="shared" si="5"/>
        <v>0</v>
      </c>
      <c r="BL21" s="41">
        <f t="shared" si="5"/>
        <v>0</v>
      </c>
      <c r="BM21" s="41">
        <f t="shared" si="5"/>
        <v>0</v>
      </c>
      <c r="BN21" s="41">
        <f t="shared" si="5"/>
        <v>0</v>
      </c>
    </row>
    <row r="22" spans="16:66" x14ac:dyDescent="0.25">
      <c r="P22" s="51">
        <f t="shared" si="6"/>
        <v>0</v>
      </c>
      <c r="AF22" s="56">
        <f t="shared" si="3"/>
        <v>0</v>
      </c>
      <c r="AG22" s="56">
        <f t="shared" si="3"/>
        <v>0</v>
      </c>
      <c r="AH22" s="56">
        <f t="shared" si="3"/>
        <v>0</v>
      </c>
      <c r="AI22" s="56">
        <f t="shared" si="3"/>
        <v>0</v>
      </c>
      <c r="AJ22" s="56">
        <f t="shared" si="3"/>
        <v>0</v>
      </c>
      <c r="AK22" s="56">
        <f t="shared" si="3"/>
        <v>0</v>
      </c>
      <c r="AL22" s="56">
        <f t="shared" si="3"/>
        <v>0</v>
      </c>
      <c r="AM22" s="56">
        <f t="shared" si="3"/>
        <v>0</v>
      </c>
      <c r="AN22" s="56">
        <f t="shared" si="3"/>
        <v>0</v>
      </c>
      <c r="AO22" s="56">
        <f t="shared" si="3"/>
        <v>0</v>
      </c>
      <c r="AP22" s="56">
        <f t="shared" si="3"/>
        <v>0</v>
      </c>
      <c r="AQ22" s="56">
        <f t="shared" si="4"/>
        <v>0</v>
      </c>
      <c r="BD22" s="41">
        <f t="shared" si="5"/>
        <v>0</v>
      </c>
      <c r="BE22" s="41">
        <f t="shared" si="5"/>
        <v>0</v>
      </c>
      <c r="BF22" s="41">
        <f t="shared" si="5"/>
        <v>0</v>
      </c>
      <c r="BG22" s="41">
        <f t="shared" si="5"/>
        <v>0</v>
      </c>
      <c r="BH22" s="41">
        <f t="shared" si="5"/>
        <v>0</v>
      </c>
      <c r="BI22" s="41">
        <f t="shared" si="5"/>
        <v>0</v>
      </c>
      <c r="BJ22" s="41">
        <f t="shared" si="5"/>
        <v>0</v>
      </c>
      <c r="BK22" s="41">
        <f t="shared" si="5"/>
        <v>0</v>
      </c>
      <c r="BL22" s="41">
        <f t="shared" si="5"/>
        <v>0</v>
      </c>
      <c r="BM22" s="41">
        <f t="shared" si="5"/>
        <v>0</v>
      </c>
      <c r="BN22" s="41">
        <f t="shared" si="5"/>
        <v>0</v>
      </c>
    </row>
    <row r="23" spans="16:66" x14ac:dyDescent="0.25">
      <c r="P23" s="51">
        <f t="shared" si="6"/>
        <v>0</v>
      </c>
      <c r="AF23" s="56">
        <f t="shared" si="3"/>
        <v>0</v>
      </c>
      <c r="AG23" s="56">
        <f t="shared" si="3"/>
        <v>0</v>
      </c>
      <c r="AH23" s="56">
        <f t="shared" si="3"/>
        <v>0</v>
      </c>
      <c r="AI23" s="56">
        <f t="shared" si="3"/>
        <v>0</v>
      </c>
      <c r="AJ23" s="56">
        <f t="shared" si="3"/>
        <v>0</v>
      </c>
      <c r="AK23" s="56">
        <f t="shared" si="3"/>
        <v>0</v>
      </c>
      <c r="AL23" s="56">
        <f t="shared" si="3"/>
        <v>0</v>
      </c>
      <c r="AM23" s="56">
        <f t="shared" si="3"/>
        <v>0</v>
      </c>
      <c r="AN23" s="56">
        <f t="shared" si="3"/>
        <v>0</v>
      </c>
      <c r="AO23" s="56">
        <f t="shared" si="3"/>
        <v>0</v>
      </c>
      <c r="AP23" s="56">
        <f t="shared" si="3"/>
        <v>0</v>
      </c>
      <c r="AQ23" s="56">
        <f t="shared" si="4"/>
        <v>0</v>
      </c>
      <c r="BD23" s="41">
        <f t="shared" si="5"/>
        <v>0</v>
      </c>
      <c r="BE23" s="41">
        <f t="shared" si="5"/>
        <v>0</v>
      </c>
      <c r="BF23" s="41">
        <f t="shared" si="5"/>
        <v>0</v>
      </c>
      <c r="BG23" s="41">
        <f t="shared" si="5"/>
        <v>0</v>
      </c>
      <c r="BH23" s="41">
        <f t="shared" si="5"/>
        <v>0</v>
      </c>
      <c r="BI23" s="41">
        <f t="shared" si="5"/>
        <v>0</v>
      </c>
      <c r="BJ23" s="41">
        <f t="shared" si="5"/>
        <v>0</v>
      </c>
      <c r="BK23" s="41">
        <f t="shared" si="5"/>
        <v>0</v>
      </c>
      <c r="BL23" s="41">
        <f t="shared" si="5"/>
        <v>0</v>
      </c>
      <c r="BM23" s="41">
        <f t="shared" si="5"/>
        <v>0</v>
      </c>
      <c r="BN23" s="41">
        <f t="shared" si="5"/>
        <v>0</v>
      </c>
    </row>
    <row r="24" spans="16:66" x14ac:dyDescent="0.25">
      <c r="P24" s="51">
        <f t="shared" si="6"/>
        <v>0</v>
      </c>
      <c r="AF24" s="56">
        <f t="shared" si="3"/>
        <v>0</v>
      </c>
      <c r="AG24" s="56">
        <f t="shared" si="3"/>
        <v>0</v>
      </c>
      <c r="AH24" s="56">
        <f t="shared" si="3"/>
        <v>0</v>
      </c>
      <c r="AI24" s="56">
        <f t="shared" si="3"/>
        <v>0</v>
      </c>
      <c r="AJ24" s="56">
        <f t="shared" si="3"/>
        <v>0</v>
      </c>
      <c r="AK24" s="56">
        <f t="shared" si="3"/>
        <v>0</v>
      </c>
      <c r="AL24" s="56">
        <f t="shared" si="3"/>
        <v>0</v>
      </c>
      <c r="AM24" s="56">
        <f t="shared" si="3"/>
        <v>0</v>
      </c>
      <c r="AN24" s="56">
        <f t="shared" si="3"/>
        <v>0</v>
      </c>
      <c r="AO24" s="56">
        <f t="shared" si="3"/>
        <v>0</v>
      </c>
      <c r="AP24" s="56">
        <f t="shared" si="3"/>
        <v>0</v>
      </c>
      <c r="AQ24" s="56">
        <f t="shared" si="4"/>
        <v>0</v>
      </c>
      <c r="BD24" s="41">
        <f t="shared" si="5"/>
        <v>0</v>
      </c>
      <c r="BE24" s="41">
        <f t="shared" si="5"/>
        <v>0</v>
      </c>
      <c r="BF24" s="41">
        <f t="shared" si="5"/>
        <v>0</v>
      </c>
      <c r="BG24" s="41">
        <f t="shared" si="5"/>
        <v>0</v>
      </c>
      <c r="BH24" s="41">
        <f t="shared" si="5"/>
        <v>0</v>
      </c>
      <c r="BI24" s="41">
        <f t="shared" si="5"/>
        <v>0</v>
      </c>
      <c r="BJ24" s="41">
        <f t="shared" si="5"/>
        <v>0</v>
      </c>
      <c r="BK24" s="41">
        <f t="shared" si="5"/>
        <v>0</v>
      </c>
      <c r="BL24" s="41">
        <f t="shared" si="5"/>
        <v>0</v>
      </c>
      <c r="BM24" s="41">
        <f t="shared" si="5"/>
        <v>0</v>
      </c>
      <c r="BN24" s="41">
        <f t="shared" si="5"/>
        <v>0</v>
      </c>
    </row>
    <row r="25" spans="16:66" x14ac:dyDescent="0.25">
      <c r="P25" s="51">
        <f t="shared" si="6"/>
        <v>0</v>
      </c>
      <c r="AF25" s="56">
        <f t="shared" si="3"/>
        <v>0</v>
      </c>
      <c r="AG25" s="56">
        <f t="shared" si="3"/>
        <v>0</v>
      </c>
      <c r="AH25" s="56">
        <f t="shared" si="3"/>
        <v>0</v>
      </c>
      <c r="AI25" s="56">
        <f t="shared" si="3"/>
        <v>0</v>
      </c>
      <c r="AJ25" s="56">
        <f t="shared" si="3"/>
        <v>0</v>
      </c>
      <c r="AK25" s="56">
        <f t="shared" si="3"/>
        <v>0</v>
      </c>
      <c r="AL25" s="56">
        <f t="shared" si="3"/>
        <v>0</v>
      </c>
      <c r="AM25" s="56">
        <f t="shared" si="3"/>
        <v>0</v>
      </c>
      <c r="AN25" s="56">
        <f t="shared" si="3"/>
        <v>0</v>
      </c>
      <c r="AO25" s="56">
        <f t="shared" si="3"/>
        <v>0</v>
      </c>
      <c r="AP25" s="56">
        <f t="shared" si="3"/>
        <v>0</v>
      </c>
      <c r="AQ25" s="56">
        <f t="shared" si="4"/>
        <v>0</v>
      </c>
      <c r="BD25" s="41">
        <f t="shared" si="5"/>
        <v>0</v>
      </c>
      <c r="BE25" s="41">
        <f t="shared" si="5"/>
        <v>0</v>
      </c>
      <c r="BF25" s="41">
        <f t="shared" si="5"/>
        <v>0</v>
      </c>
      <c r="BG25" s="41">
        <f t="shared" si="5"/>
        <v>0</v>
      </c>
      <c r="BH25" s="41">
        <f t="shared" si="5"/>
        <v>0</v>
      </c>
      <c r="BI25" s="41">
        <f t="shared" si="5"/>
        <v>0</v>
      </c>
      <c r="BJ25" s="41">
        <f t="shared" si="5"/>
        <v>0</v>
      </c>
      <c r="BK25" s="41">
        <f t="shared" si="5"/>
        <v>0</v>
      </c>
      <c r="BL25" s="41">
        <f t="shared" si="5"/>
        <v>0</v>
      </c>
      <c r="BM25" s="41">
        <f t="shared" si="5"/>
        <v>0</v>
      </c>
      <c r="BN25" s="41">
        <f t="shared" si="5"/>
        <v>0</v>
      </c>
    </row>
    <row r="26" spans="16:66" x14ac:dyDescent="0.25">
      <c r="P26" s="51">
        <f t="shared" si="6"/>
        <v>0</v>
      </c>
      <c r="AF26" s="56">
        <f t="shared" si="3"/>
        <v>0</v>
      </c>
      <c r="AG26" s="56">
        <f t="shared" si="3"/>
        <v>0</v>
      </c>
      <c r="AH26" s="56">
        <f t="shared" si="3"/>
        <v>0</v>
      </c>
      <c r="AI26" s="56">
        <f t="shared" si="3"/>
        <v>0</v>
      </c>
      <c r="AJ26" s="56">
        <f t="shared" si="3"/>
        <v>0</v>
      </c>
      <c r="AK26" s="56">
        <f t="shared" si="3"/>
        <v>0</v>
      </c>
      <c r="AL26" s="56">
        <f t="shared" si="3"/>
        <v>0</v>
      </c>
      <c r="AM26" s="56">
        <f t="shared" si="3"/>
        <v>0</v>
      </c>
      <c r="AN26" s="56">
        <f t="shared" si="3"/>
        <v>0</v>
      </c>
      <c r="AO26" s="56">
        <f t="shared" si="3"/>
        <v>0</v>
      </c>
      <c r="AP26" s="56">
        <f t="shared" si="3"/>
        <v>0</v>
      </c>
      <c r="AQ26" s="56">
        <f t="shared" si="4"/>
        <v>0</v>
      </c>
      <c r="BD26" s="41">
        <f t="shared" si="5"/>
        <v>0</v>
      </c>
      <c r="BE26" s="41">
        <f t="shared" si="5"/>
        <v>0</v>
      </c>
      <c r="BF26" s="41">
        <f t="shared" si="5"/>
        <v>0</v>
      </c>
      <c r="BG26" s="41">
        <f t="shared" si="5"/>
        <v>0</v>
      </c>
      <c r="BH26" s="41">
        <f t="shared" si="5"/>
        <v>0</v>
      </c>
      <c r="BI26" s="41">
        <f t="shared" si="5"/>
        <v>0</v>
      </c>
      <c r="BJ26" s="41">
        <f t="shared" si="5"/>
        <v>0</v>
      </c>
      <c r="BK26" s="41">
        <f t="shared" si="5"/>
        <v>0</v>
      </c>
      <c r="BL26" s="41">
        <f t="shared" si="5"/>
        <v>0</v>
      </c>
      <c r="BM26" s="41">
        <f t="shared" si="5"/>
        <v>0</v>
      </c>
      <c r="BN26" s="41">
        <f t="shared" si="5"/>
        <v>0</v>
      </c>
    </row>
    <row r="27" spans="16:66" x14ac:dyDescent="0.25">
      <c r="P27" s="51">
        <f t="shared" si="6"/>
        <v>0</v>
      </c>
      <c r="AF27" s="56">
        <f t="shared" si="3"/>
        <v>0</v>
      </c>
      <c r="AG27" s="56">
        <f t="shared" si="3"/>
        <v>0</v>
      </c>
      <c r="AH27" s="56">
        <f t="shared" si="3"/>
        <v>0</v>
      </c>
      <c r="AI27" s="56">
        <f t="shared" si="3"/>
        <v>0</v>
      </c>
      <c r="AJ27" s="56">
        <f t="shared" si="3"/>
        <v>0</v>
      </c>
      <c r="AK27" s="56">
        <f t="shared" si="3"/>
        <v>0</v>
      </c>
      <c r="AL27" s="56">
        <f t="shared" si="3"/>
        <v>0</v>
      </c>
      <c r="AM27" s="56">
        <f t="shared" si="3"/>
        <v>0</v>
      </c>
      <c r="AN27" s="56">
        <f t="shared" si="3"/>
        <v>0</v>
      </c>
      <c r="AO27" s="56">
        <f t="shared" si="3"/>
        <v>0</v>
      </c>
      <c r="AP27" s="56">
        <f t="shared" si="3"/>
        <v>0</v>
      </c>
      <c r="AQ27" s="56">
        <f t="shared" si="4"/>
        <v>0</v>
      </c>
      <c r="BD27" s="41">
        <f t="shared" si="5"/>
        <v>0</v>
      </c>
      <c r="BE27" s="41">
        <f t="shared" si="5"/>
        <v>0</v>
      </c>
      <c r="BF27" s="41">
        <f t="shared" si="5"/>
        <v>0</v>
      </c>
      <c r="BG27" s="41">
        <f t="shared" si="5"/>
        <v>0</v>
      </c>
      <c r="BH27" s="41">
        <f t="shared" si="5"/>
        <v>0</v>
      </c>
      <c r="BI27" s="41">
        <f t="shared" si="5"/>
        <v>0</v>
      </c>
      <c r="BJ27" s="41">
        <f t="shared" si="5"/>
        <v>0</v>
      </c>
      <c r="BK27" s="41">
        <f t="shared" si="5"/>
        <v>0</v>
      </c>
      <c r="BL27" s="41">
        <f t="shared" si="5"/>
        <v>0</v>
      </c>
      <c r="BM27" s="41">
        <f t="shared" si="5"/>
        <v>0</v>
      </c>
      <c r="BN27" s="41">
        <f t="shared" si="5"/>
        <v>0</v>
      </c>
    </row>
    <row r="28" spans="16:66" x14ac:dyDescent="0.25">
      <c r="P28" s="51">
        <f t="shared" si="6"/>
        <v>0</v>
      </c>
      <c r="AF28" s="56">
        <f t="shared" si="3"/>
        <v>0</v>
      </c>
      <c r="AG28" s="56">
        <f t="shared" si="3"/>
        <v>0</v>
      </c>
      <c r="AH28" s="56">
        <f t="shared" si="3"/>
        <v>0</v>
      </c>
      <c r="AI28" s="56">
        <f t="shared" si="3"/>
        <v>0</v>
      </c>
      <c r="AJ28" s="56">
        <f t="shared" si="3"/>
        <v>0</v>
      </c>
      <c r="AK28" s="56">
        <f t="shared" si="3"/>
        <v>0</v>
      </c>
      <c r="AL28" s="56">
        <f t="shared" si="3"/>
        <v>0</v>
      </c>
      <c r="AM28" s="56">
        <f t="shared" si="3"/>
        <v>0</v>
      </c>
      <c r="AN28" s="56">
        <f t="shared" si="3"/>
        <v>0</v>
      </c>
      <c r="AO28" s="56">
        <f t="shared" si="3"/>
        <v>0</v>
      </c>
      <c r="AP28" s="56">
        <f t="shared" si="3"/>
        <v>0</v>
      </c>
      <c r="AQ28" s="56">
        <f t="shared" si="4"/>
        <v>0</v>
      </c>
      <c r="BD28" s="41">
        <f t="shared" si="5"/>
        <v>0</v>
      </c>
      <c r="BE28" s="41">
        <f t="shared" si="5"/>
        <v>0</v>
      </c>
      <c r="BF28" s="41">
        <f t="shared" si="5"/>
        <v>0</v>
      </c>
      <c r="BG28" s="41">
        <f t="shared" si="5"/>
        <v>0</v>
      </c>
      <c r="BH28" s="41">
        <f t="shared" si="5"/>
        <v>0</v>
      </c>
      <c r="BI28" s="41">
        <f t="shared" si="5"/>
        <v>0</v>
      </c>
      <c r="BJ28" s="41">
        <f t="shared" si="5"/>
        <v>0</v>
      </c>
      <c r="BK28" s="41">
        <f t="shared" si="5"/>
        <v>0</v>
      </c>
      <c r="BL28" s="41">
        <f t="shared" si="5"/>
        <v>0</v>
      </c>
      <c r="BM28" s="41">
        <f t="shared" si="5"/>
        <v>0</v>
      </c>
      <c r="BN28" s="41">
        <f t="shared" si="5"/>
        <v>0</v>
      </c>
    </row>
    <row r="29" spans="16:66" x14ac:dyDescent="0.25">
      <c r="P29" s="51">
        <f t="shared" si="6"/>
        <v>0</v>
      </c>
      <c r="AF29" s="56">
        <f t="shared" si="3"/>
        <v>0</v>
      </c>
      <c r="AG29" s="56">
        <f t="shared" si="3"/>
        <v>0</v>
      </c>
      <c r="AH29" s="56">
        <f t="shared" si="3"/>
        <v>0</v>
      </c>
      <c r="AI29" s="56">
        <f t="shared" si="3"/>
        <v>0</v>
      </c>
      <c r="AJ29" s="56">
        <f t="shared" si="3"/>
        <v>0</v>
      </c>
      <c r="AK29" s="56">
        <f t="shared" si="3"/>
        <v>0</v>
      </c>
      <c r="AL29" s="56">
        <f t="shared" si="3"/>
        <v>0</v>
      </c>
      <c r="AM29" s="56">
        <f t="shared" si="3"/>
        <v>0</v>
      </c>
      <c r="AN29" s="56">
        <f t="shared" si="3"/>
        <v>0</v>
      </c>
      <c r="AO29" s="56">
        <f t="shared" si="3"/>
        <v>0</v>
      </c>
      <c r="AP29" s="56">
        <f t="shared" si="3"/>
        <v>0</v>
      </c>
      <c r="AQ29" s="56">
        <f t="shared" si="4"/>
        <v>0</v>
      </c>
      <c r="BD29" s="41">
        <f t="shared" si="5"/>
        <v>0</v>
      </c>
      <c r="BE29" s="41">
        <f t="shared" si="5"/>
        <v>0</v>
      </c>
      <c r="BF29" s="41">
        <f t="shared" si="5"/>
        <v>0</v>
      </c>
      <c r="BG29" s="41">
        <f t="shared" si="5"/>
        <v>0</v>
      </c>
      <c r="BH29" s="41">
        <f t="shared" si="5"/>
        <v>0</v>
      </c>
      <c r="BI29" s="41">
        <f t="shared" si="5"/>
        <v>0</v>
      </c>
      <c r="BJ29" s="41">
        <f t="shared" si="5"/>
        <v>0</v>
      </c>
      <c r="BK29" s="41">
        <f t="shared" si="5"/>
        <v>0</v>
      </c>
      <c r="BL29" s="41">
        <f t="shared" si="5"/>
        <v>0</v>
      </c>
      <c r="BM29" s="41">
        <f t="shared" si="5"/>
        <v>0</v>
      </c>
      <c r="BN29" s="41">
        <f t="shared" si="5"/>
        <v>0</v>
      </c>
    </row>
    <row r="30" spans="16:66" x14ac:dyDescent="0.25">
      <c r="P30" s="51">
        <f t="shared" si="6"/>
        <v>0</v>
      </c>
      <c r="AF30" s="56">
        <f t="shared" si="3"/>
        <v>0</v>
      </c>
      <c r="AG30" s="56">
        <f t="shared" si="3"/>
        <v>0</v>
      </c>
      <c r="AH30" s="56">
        <f t="shared" si="3"/>
        <v>0</v>
      </c>
      <c r="AI30" s="56">
        <f t="shared" si="3"/>
        <v>0</v>
      </c>
      <c r="AJ30" s="56">
        <f t="shared" si="3"/>
        <v>0</v>
      </c>
      <c r="AK30" s="56">
        <f t="shared" si="3"/>
        <v>0</v>
      </c>
      <c r="AL30" s="56">
        <f t="shared" si="3"/>
        <v>0</v>
      </c>
      <c r="AM30" s="56">
        <f t="shared" si="3"/>
        <v>0</v>
      </c>
      <c r="AN30" s="56">
        <f t="shared" si="3"/>
        <v>0</v>
      </c>
      <c r="AO30" s="56">
        <f t="shared" si="3"/>
        <v>0</v>
      </c>
      <c r="AP30" s="56">
        <f t="shared" si="3"/>
        <v>0</v>
      </c>
      <c r="AQ30" s="56">
        <f t="shared" si="4"/>
        <v>0</v>
      </c>
      <c r="BD30" s="41">
        <f t="shared" si="5"/>
        <v>0</v>
      </c>
      <c r="BE30" s="41">
        <f t="shared" si="5"/>
        <v>0</v>
      </c>
      <c r="BF30" s="41">
        <f t="shared" si="5"/>
        <v>0</v>
      </c>
      <c r="BG30" s="41">
        <f t="shared" si="5"/>
        <v>0</v>
      </c>
      <c r="BH30" s="41">
        <f t="shared" si="5"/>
        <v>0</v>
      </c>
      <c r="BI30" s="41">
        <f t="shared" si="5"/>
        <v>0</v>
      </c>
      <c r="BJ30" s="41">
        <f t="shared" si="5"/>
        <v>0</v>
      </c>
      <c r="BK30" s="41">
        <f t="shared" si="5"/>
        <v>0</v>
      </c>
      <c r="BL30" s="41">
        <f t="shared" si="5"/>
        <v>0</v>
      </c>
      <c r="BM30" s="41">
        <f t="shared" si="5"/>
        <v>0</v>
      </c>
      <c r="BN30" s="41">
        <f t="shared" si="5"/>
        <v>0</v>
      </c>
    </row>
    <row r="31" spans="16:66" x14ac:dyDescent="0.25">
      <c r="P31" s="51">
        <f t="shared" si="6"/>
        <v>0</v>
      </c>
      <c r="AF31" s="56">
        <f t="shared" si="3"/>
        <v>0</v>
      </c>
      <c r="AG31" s="56">
        <f t="shared" si="3"/>
        <v>0</v>
      </c>
      <c r="AH31" s="56">
        <f t="shared" si="3"/>
        <v>0</v>
      </c>
      <c r="AI31" s="56">
        <f t="shared" si="3"/>
        <v>0</v>
      </c>
      <c r="AJ31" s="56">
        <f t="shared" si="3"/>
        <v>0</v>
      </c>
      <c r="AK31" s="56">
        <f t="shared" si="3"/>
        <v>0</v>
      </c>
      <c r="AL31" s="56">
        <f t="shared" si="3"/>
        <v>0</v>
      </c>
      <c r="AM31" s="56">
        <f t="shared" si="3"/>
        <v>0</v>
      </c>
      <c r="AN31" s="56">
        <f t="shared" si="3"/>
        <v>0</v>
      </c>
      <c r="AO31" s="56">
        <f t="shared" si="3"/>
        <v>0</v>
      </c>
      <c r="AP31" s="56">
        <f t="shared" si="3"/>
        <v>0</v>
      </c>
      <c r="AQ31" s="56">
        <f t="shared" si="4"/>
        <v>0</v>
      </c>
      <c r="BD31" s="41">
        <f t="shared" si="5"/>
        <v>0</v>
      </c>
      <c r="BE31" s="41">
        <f t="shared" si="5"/>
        <v>0</v>
      </c>
      <c r="BF31" s="41">
        <f t="shared" si="5"/>
        <v>0</v>
      </c>
      <c r="BG31" s="41">
        <f t="shared" si="5"/>
        <v>0</v>
      </c>
      <c r="BH31" s="41">
        <f t="shared" si="5"/>
        <v>0</v>
      </c>
      <c r="BI31" s="41">
        <f t="shared" si="5"/>
        <v>0</v>
      </c>
      <c r="BJ31" s="41">
        <f t="shared" si="5"/>
        <v>0</v>
      </c>
      <c r="BK31" s="41">
        <f t="shared" si="5"/>
        <v>0</v>
      </c>
      <c r="BL31" s="41">
        <f t="shared" si="5"/>
        <v>0</v>
      </c>
      <c r="BM31" s="41">
        <f t="shared" si="5"/>
        <v>0</v>
      </c>
      <c r="BN31" s="41">
        <f t="shared" si="5"/>
        <v>0</v>
      </c>
    </row>
    <row r="32" spans="16:66" x14ac:dyDescent="0.25">
      <c r="P32" s="51">
        <f t="shared" si="6"/>
        <v>0</v>
      </c>
      <c r="AF32" s="56">
        <f t="shared" si="3"/>
        <v>0</v>
      </c>
      <c r="AG32" s="56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>
        <f t="shared" si="3"/>
        <v>0</v>
      </c>
      <c r="AQ32" s="56">
        <f t="shared" si="4"/>
        <v>0</v>
      </c>
      <c r="BD32" s="41">
        <f t="shared" si="5"/>
        <v>0</v>
      </c>
      <c r="BE32" s="41">
        <f t="shared" si="5"/>
        <v>0</v>
      </c>
      <c r="BF32" s="41">
        <f t="shared" si="5"/>
        <v>0</v>
      </c>
      <c r="BG32" s="41">
        <f t="shared" si="5"/>
        <v>0</v>
      </c>
      <c r="BH32" s="41">
        <f t="shared" si="5"/>
        <v>0</v>
      </c>
      <c r="BI32" s="41">
        <f t="shared" si="5"/>
        <v>0</v>
      </c>
      <c r="BJ32" s="41">
        <f t="shared" si="5"/>
        <v>0</v>
      </c>
      <c r="BK32" s="41">
        <f t="shared" si="5"/>
        <v>0</v>
      </c>
      <c r="BL32" s="41">
        <f t="shared" si="5"/>
        <v>0</v>
      </c>
      <c r="BM32" s="41">
        <f t="shared" si="5"/>
        <v>0</v>
      </c>
      <c r="BN32" s="41">
        <f t="shared" si="5"/>
        <v>0</v>
      </c>
    </row>
    <row r="33" spans="16:66" x14ac:dyDescent="0.25">
      <c r="P33" s="51">
        <f t="shared" si="6"/>
        <v>0</v>
      </c>
      <c r="AF33" s="56">
        <f t="shared" si="3"/>
        <v>0</v>
      </c>
      <c r="AG33" s="56">
        <f t="shared" si="3"/>
        <v>0</v>
      </c>
      <c r="AH33" s="56">
        <f t="shared" si="3"/>
        <v>0</v>
      </c>
      <c r="AI33" s="56">
        <f t="shared" si="3"/>
        <v>0</v>
      </c>
      <c r="AJ33" s="56">
        <f t="shared" si="3"/>
        <v>0</v>
      </c>
      <c r="AK33" s="56">
        <f t="shared" si="3"/>
        <v>0</v>
      </c>
      <c r="AL33" s="56">
        <f t="shared" si="3"/>
        <v>0</v>
      </c>
      <c r="AM33" s="56">
        <f t="shared" si="3"/>
        <v>0</v>
      </c>
      <c r="AN33" s="56">
        <f t="shared" si="3"/>
        <v>0</v>
      </c>
      <c r="AO33" s="56">
        <f t="shared" si="3"/>
        <v>0</v>
      </c>
      <c r="AP33" s="56">
        <f t="shared" si="3"/>
        <v>0</v>
      </c>
      <c r="AQ33" s="56">
        <f t="shared" si="4"/>
        <v>0</v>
      </c>
      <c r="BD33" s="41">
        <f t="shared" si="5"/>
        <v>0</v>
      </c>
      <c r="BE33" s="41">
        <f t="shared" si="5"/>
        <v>0</v>
      </c>
      <c r="BF33" s="41">
        <f t="shared" si="5"/>
        <v>0</v>
      </c>
      <c r="BG33" s="41">
        <f t="shared" si="5"/>
        <v>0</v>
      </c>
      <c r="BH33" s="41">
        <f t="shared" si="5"/>
        <v>0</v>
      </c>
      <c r="BI33" s="41">
        <f t="shared" si="5"/>
        <v>0</v>
      </c>
      <c r="BJ33" s="41">
        <f t="shared" si="5"/>
        <v>0</v>
      </c>
      <c r="BK33" s="41">
        <f t="shared" si="5"/>
        <v>0</v>
      </c>
      <c r="BL33" s="41">
        <f t="shared" si="5"/>
        <v>0</v>
      </c>
      <c r="BM33" s="41">
        <f t="shared" si="5"/>
        <v>0</v>
      </c>
      <c r="BN33" s="41">
        <f t="shared" si="5"/>
        <v>0</v>
      </c>
    </row>
    <row r="34" spans="16:66" x14ac:dyDescent="0.25">
      <c r="P34" s="51">
        <f t="shared" si="6"/>
        <v>0</v>
      </c>
      <c r="AF34" s="56">
        <f t="shared" si="3"/>
        <v>0</v>
      </c>
      <c r="AG34" s="56">
        <f t="shared" si="3"/>
        <v>0</v>
      </c>
      <c r="AH34" s="56">
        <f t="shared" si="3"/>
        <v>0</v>
      </c>
      <c r="AI34" s="56">
        <f t="shared" si="3"/>
        <v>0</v>
      </c>
      <c r="AJ34" s="56">
        <f t="shared" si="3"/>
        <v>0</v>
      </c>
      <c r="AK34" s="56">
        <f t="shared" si="3"/>
        <v>0</v>
      </c>
      <c r="AL34" s="56">
        <f t="shared" si="3"/>
        <v>0</v>
      </c>
      <c r="AM34" s="56">
        <f t="shared" si="3"/>
        <v>0</v>
      </c>
      <c r="AN34" s="56">
        <f t="shared" si="3"/>
        <v>0</v>
      </c>
      <c r="AO34" s="56">
        <f t="shared" si="3"/>
        <v>0</v>
      </c>
      <c r="AP34" s="56">
        <f t="shared" si="3"/>
        <v>0</v>
      </c>
      <c r="AQ34" s="56">
        <f t="shared" si="4"/>
        <v>0</v>
      </c>
      <c r="BD34" s="41">
        <f t="shared" si="5"/>
        <v>0</v>
      </c>
      <c r="BE34" s="41">
        <f t="shared" si="5"/>
        <v>0</v>
      </c>
      <c r="BF34" s="41">
        <f t="shared" si="5"/>
        <v>0</v>
      </c>
      <c r="BG34" s="41">
        <f t="shared" si="5"/>
        <v>0</v>
      </c>
      <c r="BH34" s="41">
        <f t="shared" si="5"/>
        <v>0</v>
      </c>
      <c r="BI34" s="41">
        <f t="shared" si="5"/>
        <v>0</v>
      </c>
      <c r="BJ34" s="41">
        <f t="shared" si="5"/>
        <v>0</v>
      </c>
      <c r="BK34" s="41">
        <f t="shared" si="5"/>
        <v>0</v>
      </c>
      <c r="BL34" s="41">
        <f t="shared" si="5"/>
        <v>0</v>
      </c>
      <c r="BM34" s="41">
        <f t="shared" si="5"/>
        <v>0</v>
      </c>
      <c r="BN34" s="41">
        <f t="shared" si="5"/>
        <v>0</v>
      </c>
    </row>
    <row r="35" spans="16:66" x14ac:dyDescent="0.25">
      <c r="P35" s="51">
        <f t="shared" si="6"/>
        <v>0</v>
      </c>
      <c r="AF35" s="56">
        <f t="shared" si="3"/>
        <v>0</v>
      </c>
      <c r="AG35" s="56">
        <f t="shared" si="3"/>
        <v>0</v>
      </c>
      <c r="AH35" s="56">
        <f t="shared" si="3"/>
        <v>0</v>
      </c>
      <c r="AI35" s="56">
        <f t="shared" si="3"/>
        <v>0</v>
      </c>
      <c r="AJ35" s="56">
        <f t="shared" si="3"/>
        <v>0</v>
      </c>
      <c r="AK35" s="56">
        <f t="shared" si="3"/>
        <v>0</v>
      </c>
      <c r="AL35" s="56">
        <f t="shared" si="3"/>
        <v>0</v>
      </c>
      <c r="AM35" s="56">
        <f t="shared" si="3"/>
        <v>0</v>
      </c>
      <c r="AN35" s="56">
        <f t="shared" si="3"/>
        <v>0</v>
      </c>
      <c r="AO35" s="56">
        <f t="shared" si="3"/>
        <v>0</v>
      </c>
      <c r="AP35" s="56">
        <f t="shared" si="3"/>
        <v>0</v>
      </c>
      <c r="AQ35" s="56">
        <f t="shared" si="4"/>
        <v>0</v>
      </c>
      <c r="BD35" s="41">
        <f t="shared" si="5"/>
        <v>0</v>
      </c>
      <c r="BE35" s="41">
        <f t="shared" si="5"/>
        <v>0</v>
      </c>
      <c r="BF35" s="41">
        <f t="shared" si="5"/>
        <v>0</v>
      </c>
      <c r="BG35" s="41">
        <f t="shared" si="5"/>
        <v>0</v>
      </c>
      <c r="BH35" s="41">
        <f t="shared" si="5"/>
        <v>0</v>
      </c>
      <c r="BI35" s="41">
        <f t="shared" si="5"/>
        <v>0</v>
      </c>
      <c r="BJ35" s="41">
        <f t="shared" si="5"/>
        <v>0</v>
      </c>
      <c r="BK35" s="41">
        <f t="shared" si="5"/>
        <v>0</v>
      </c>
      <c r="BL35" s="41">
        <f t="shared" si="5"/>
        <v>0</v>
      </c>
      <c r="BM35" s="41">
        <f t="shared" si="5"/>
        <v>0</v>
      </c>
      <c r="BN35" s="41">
        <f t="shared" si="5"/>
        <v>0</v>
      </c>
    </row>
    <row r="36" spans="16:66" x14ac:dyDescent="0.25">
      <c r="P36" s="51">
        <f t="shared" si="6"/>
        <v>0</v>
      </c>
      <c r="AF36" s="56">
        <f t="shared" si="3"/>
        <v>0</v>
      </c>
      <c r="AG36" s="56">
        <f t="shared" si="3"/>
        <v>0</v>
      </c>
      <c r="AH36" s="56">
        <f t="shared" si="3"/>
        <v>0</v>
      </c>
      <c r="AI36" s="56">
        <f t="shared" si="3"/>
        <v>0</v>
      </c>
      <c r="AJ36" s="56">
        <f t="shared" si="3"/>
        <v>0</v>
      </c>
      <c r="AK36" s="56">
        <f t="shared" si="3"/>
        <v>0</v>
      </c>
      <c r="AL36" s="56">
        <f t="shared" si="3"/>
        <v>0</v>
      </c>
      <c r="AM36" s="56">
        <f t="shared" si="3"/>
        <v>0</v>
      </c>
      <c r="AN36" s="56">
        <f t="shared" si="3"/>
        <v>0</v>
      </c>
      <c r="AO36" s="56">
        <f t="shared" si="3"/>
        <v>0</v>
      </c>
      <c r="AP36" s="56">
        <f t="shared" si="3"/>
        <v>0</v>
      </c>
      <c r="AQ36" s="56">
        <f t="shared" si="4"/>
        <v>0</v>
      </c>
      <c r="BD36" s="41">
        <f t="shared" si="5"/>
        <v>0</v>
      </c>
      <c r="BE36" s="41">
        <f t="shared" si="5"/>
        <v>0</v>
      </c>
      <c r="BF36" s="41">
        <f t="shared" si="5"/>
        <v>0</v>
      </c>
      <c r="BG36" s="41">
        <f t="shared" si="5"/>
        <v>0</v>
      </c>
      <c r="BH36" s="41">
        <f t="shared" si="5"/>
        <v>0</v>
      </c>
      <c r="BI36" s="41">
        <f t="shared" si="5"/>
        <v>0</v>
      </c>
      <c r="BJ36" s="41">
        <f t="shared" si="5"/>
        <v>0</v>
      </c>
      <c r="BK36" s="41">
        <f t="shared" si="5"/>
        <v>0</v>
      </c>
      <c r="BL36" s="41">
        <f t="shared" si="5"/>
        <v>0</v>
      </c>
      <c r="BM36" s="41">
        <f t="shared" si="5"/>
        <v>0</v>
      </c>
      <c r="BN36" s="41">
        <f t="shared" si="5"/>
        <v>0</v>
      </c>
    </row>
    <row r="37" spans="16:66" x14ac:dyDescent="0.25">
      <c r="P37" s="51">
        <f t="shared" si="6"/>
        <v>0</v>
      </c>
      <c r="AF37" s="56">
        <f t="shared" si="3"/>
        <v>0</v>
      </c>
      <c r="AG37" s="56">
        <f t="shared" si="3"/>
        <v>0</v>
      </c>
      <c r="AH37" s="56">
        <f t="shared" si="3"/>
        <v>0</v>
      </c>
      <c r="AI37" s="56">
        <f t="shared" si="3"/>
        <v>0</v>
      </c>
      <c r="AJ37" s="56">
        <f t="shared" si="3"/>
        <v>0</v>
      </c>
      <c r="AK37" s="56">
        <f t="shared" si="3"/>
        <v>0</v>
      </c>
      <c r="AL37" s="56">
        <f t="shared" si="3"/>
        <v>0</v>
      </c>
      <c r="AM37" s="56">
        <f t="shared" si="3"/>
        <v>0</v>
      </c>
      <c r="AN37" s="56">
        <f t="shared" si="3"/>
        <v>0</v>
      </c>
      <c r="AO37" s="56">
        <f t="shared" si="3"/>
        <v>0</v>
      </c>
      <c r="AP37" s="56">
        <f t="shared" si="3"/>
        <v>0</v>
      </c>
      <c r="AQ37" s="56">
        <f t="shared" si="4"/>
        <v>0</v>
      </c>
      <c r="BD37" s="41">
        <f t="shared" si="5"/>
        <v>0</v>
      </c>
      <c r="BE37" s="41">
        <f t="shared" si="5"/>
        <v>0</v>
      </c>
      <c r="BF37" s="41">
        <f t="shared" si="5"/>
        <v>0</v>
      </c>
      <c r="BG37" s="41">
        <f t="shared" si="5"/>
        <v>0</v>
      </c>
      <c r="BH37" s="41">
        <f t="shared" si="5"/>
        <v>0</v>
      </c>
      <c r="BI37" s="41">
        <f t="shared" si="5"/>
        <v>0</v>
      </c>
      <c r="BJ37" s="41">
        <f t="shared" si="5"/>
        <v>0</v>
      </c>
      <c r="BK37" s="41">
        <f t="shared" si="5"/>
        <v>0</v>
      </c>
      <c r="BL37" s="41">
        <f t="shared" si="5"/>
        <v>0</v>
      </c>
      <c r="BM37" s="41">
        <f t="shared" si="5"/>
        <v>0</v>
      </c>
      <c r="BN37" s="41">
        <f t="shared" si="5"/>
        <v>0</v>
      </c>
    </row>
    <row r="38" spans="16:66" x14ac:dyDescent="0.25">
      <c r="P38" s="51">
        <f t="shared" si="6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 t="shared" si="3"/>
        <v>0</v>
      </c>
      <c r="AP38" s="56">
        <f t="shared" si="3"/>
        <v>0</v>
      </c>
      <c r="AQ38" s="56">
        <f t="shared" si="4"/>
        <v>0</v>
      </c>
      <c r="BD38" s="41">
        <f t="shared" si="5"/>
        <v>0</v>
      </c>
      <c r="BE38" s="41">
        <f t="shared" si="5"/>
        <v>0</v>
      </c>
      <c r="BF38" s="41">
        <f t="shared" si="5"/>
        <v>0</v>
      </c>
      <c r="BG38" s="41">
        <f t="shared" si="5"/>
        <v>0</v>
      </c>
      <c r="BH38" s="41">
        <f t="shared" si="5"/>
        <v>0</v>
      </c>
      <c r="BI38" s="41">
        <f t="shared" si="5"/>
        <v>0</v>
      </c>
      <c r="BJ38" s="41">
        <f t="shared" si="5"/>
        <v>0</v>
      </c>
      <c r="BK38" s="41">
        <f t="shared" si="5"/>
        <v>0</v>
      </c>
      <c r="BL38" s="41">
        <f t="shared" si="5"/>
        <v>0</v>
      </c>
      <c r="BM38" s="41">
        <f t="shared" si="5"/>
        <v>0</v>
      </c>
      <c r="BN38" s="41">
        <f t="shared" si="5"/>
        <v>0</v>
      </c>
    </row>
    <row r="39" spans="16:66" x14ac:dyDescent="0.25">
      <c r="P39" s="51">
        <f t="shared" si="6"/>
        <v>0</v>
      </c>
      <c r="AF39" s="56">
        <f t="shared" si="3"/>
        <v>0</v>
      </c>
      <c r="AG39" s="56">
        <f t="shared" si="3"/>
        <v>0</v>
      </c>
      <c r="AH39" s="56">
        <f t="shared" si="3"/>
        <v>0</v>
      </c>
      <c r="AI39" s="56">
        <f t="shared" si="3"/>
        <v>0</v>
      </c>
      <c r="AJ39" s="56">
        <f t="shared" si="3"/>
        <v>0</v>
      </c>
      <c r="AK39" s="56">
        <f t="shared" si="3"/>
        <v>0</v>
      </c>
      <c r="AL39" s="56">
        <f t="shared" si="3"/>
        <v>0</v>
      </c>
      <c r="AM39" s="56">
        <f t="shared" si="3"/>
        <v>0</v>
      </c>
      <c r="AN39" s="56">
        <f t="shared" si="3"/>
        <v>0</v>
      </c>
      <c r="AO39" s="56">
        <f t="shared" si="3"/>
        <v>0</v>
      </c>
      <c r="AP39" s="56">
        <f t="shared" si="3"/>
        <v>0</v>
      </c>
      <c r="AQ39" s="56">
        <f t="shared" si="4"/>
        <v>0</v>
      </c>
      <c r="BD39" s="41">
        <f t="shared" si="5"/>
        <v>0</v>
      </c>
      <c r="BE39" s="41">
        <f t="shared" si="5"/>
        <v>0</v>
      </c>
      <c r="BF39" s="41">
        <f t="shared" si="5"/>
        <v>0</v>
      </c>
      <c r="BG39" s="41">
        <f t="shared" si="5"/>
        <v>0</v>
      </c>
      <c r="BH39" s="41">
        <f t="shared" si="5"/>
        <v>0</v>
      </c>
      <c r="BI39" s="41">
        <f t="shared" si="5"/>
        <v>0</v>
      </c>
      <c r="BJ39" s="41">
        <f t="shared" si="5"/>
        <v>0</v>
      </c>
      <c r="BK39" s="41">
        <f t="shared" si="5"/>
        <v>0</v>
      </c>
      <c r="BL39" s="41">
        <f t="shared" si="5"/>
        <v>0</v>
      </c>
      <c r="BM39" s="41">
        <f t="shared" si="5"/>
        <v>0</v>
      </c>
      <c r="BN39" s="41">
        <f t="shared" si="5"/>
        <v>0</v>
      </c>
    </row>
    <row r="40" spans="16:66" x14ac:dyDescent="0.25">
      <c r="P40" s="51">
        <f t="shared" si="6"/>
        <v>0</v>
      </c>
      <c r="AF40" s="56">
        <f t="shared" si="3"/>
        <v>0</v>
      </c>
      <c r="AG40" s="56">
        <f t="shared" si="3"/>
        <v>0</v>
      </c>
      <c r="AH40" s="56">
        <f t="shared" si="3"/>
        <v>0</v>
      </c>
      <c r="AI40" s="56">
        <f t="shared" si="3"/>
        <v>0</v>
      </c>
      <c r="AJ40" s="56">
        <f t="shared" si="3"/>
        <v>0</v>
      </c>
      <c r="AK40" s="56">
        <f t="shared" si="3"/>
        <v>0</v>
      </c>
      <c r="AL40" s="56">
        <f t="shared" si="3"/>
        <v>0</v>
      </c>
      <c r="AM40" s="56">
        <f t="shared" si="3"/>
        <v>0</v>
      </c>
      <c r="AN40" s="56">
        <f t="shared" si="3"/>
        <v>0</v>
      </c>
      <c r="AO40" s="56">
        <f t="shared" ref="AO40:AP86" si="7">N40-AC40</f>
        <v>0</v>
      </c>
      <c r="AP40" s="56">
        <f t="shared" si="7"/>
        <v>0</v>
      </c>
      <c r="AQ40" s="56">
        <f t="shared" si="4"/>
        <v>0</v>
      </c>
      <c r="BD40" s="41">
        <f t="shared" si="5"/>
        <v>0</v>
      </c>
      <c r="BE40" s="41">
        <f t="shared" si="5"/>
        <v>0</v>
      </c>
      <c r="BF40" s="41">
        <f t="shared" si="5"/>
        <v>0</v>
      </c>
      <c r="BG40" s="41">
        <f t="shared" si="5"/>
        <v>0</v>
      </c>
      <c r="BH40" s="41">
        <f t="shared" si="5"/>
        <v>0</v>
      </c>
      <c r="BI40" s="41">
        <f t="shared" si="5"/>
        <v>0</v>
      </c>
      <c r="BJ40" s="41">
        <f t="shared" si="5"/>
        <v>0</v>
      </c>
      <c r="BK40" s="41">
        <f t="shared" si="5"/>
        <v>0</v>
      </c>
      <c r="BL40" s="41">
        <f t="shared" si="5"/>
        <v>0</v>
      </c>
      <c r="BM40" s="41">
        <f t="shared" ref="BM40:BN86" si="8">AC40-BA40</f>
        <v>0</v>
      </c>
      <c r="BN40" s="41">
        <f t="shared" si="8"/>
        <v>0</v>
      </c>
    </row>
    <row r="41" spans="16:66" x14ac:dyDescent="0.25">
      <c r="P41" s="51">
        <f t="shared" si="6"/>
        <v>0</v>
      </c>
      <c r="AF41" s="56">
        <f t="shared" ref="AF41:AN69" si="9">E41-T41</f>
        <v>0</v>
      </c>
      <c r="AG41" s="56">
        <f t="shared" si="9"/>
        <v>0</v>
      </c>
      <c r="AH41" s="56">
        <f t="shared" si="9"/>
        <v>0</v>
      </c>
      <c r="AI41" s="56">
        <f t="shared" si="9"/>
        <v>0</v>
      </c>
      <c r="AJ41" s="56">
        <f t="shared" si="9"/>
        <v>0</v>
      </c>
      <c r="AK41" s="56">
        <f t="shared" si="9"/>
        <v>0</v>
      </c>
      <c r="AL41" s="56">
        <f t="shared" si="9"/>
        <v>0</v>
      </c>
      <c r="AM41" s="56">
        <f t="shared" si="9"/>
        <v>0</v>
      </c>
      <c r="AN41" s="56">
        <f t="shared" si="9"/>
        <v>0</v>
      </c>
      <c r="AO41" s="56">
        <f t="shared" si="7"/>
        <v>0</v>
      </c>
      <c r="AP41" s="56">
        <f t="shared" si="7"/>
        <v>0</v>
      </c>
      <c r="AQ41" s="56">
        <f t="shared" si="4"/>
        <v>0</v>
      </c>
      <c r="BD41" s="41">
        <f t="shared" ref="BD41:BL69" si="10">T41-AR41</f>
        <v>0</v>
      </c>
      <c r="BE41" s="41">
        <f t="shared" si="10"/>
        <v>0</v>
      </c>
      <c r="BF41" s="41">
        <f t="shared" si="10"/>
        <v>0</v>
      </c>
      <c r="BG41" s="41">
        <f t="shared" si="10"/>
        <v>0</v>
      </c>
      <c r="BH41" s="41">
        <f t="shared" si="10"/>
        <v>0</v>
      </c>
      <c r="BI41" s="41">
        <f t="shared" si="10"/>
        <v>0</v>
      </c>
      <c r="BJ41" s="41">
        <f t="shared" si="10"/>
        <v>0</v>
      </c>
      <c r="BK41" s="41">
        <f t="shared" si="10"/>
        <v>0</v>
      </c>
      <c r="BL41" s="41">
        <f t="shared" si="10"/>
        <v>0</v>
      </c>
      <c r="BM41" s="41">
        <f t="shared" si="8"/>
        <v>0</v>
      </c>
      <c r="BN41" s="41">
        <f t="shared" si="8"/>
        <v>0</v>
      </c>
    </row>
    <row r="42" spans="16:66" x14ac:dyDescent="0.25">
      <c r="P42" s="51">
        <f t="shared" si="6"/>
        <v>0</v>
      </c>
      <c r="AF42" s="56">
        <f t="shared" si="9"/>
        <v>0</v>
      </c>
      <c r="AG42" s="56">
        <f t="shared" si="9"/>
        <v>0</v>
      </c>
      <c r="AH42" s="56">
        <f t="shared" si="9"/>
        <v>0</v>
      </c>
      <c r="AI42" s="56">
        <f t="shared" si="9"/>
        <v>0</v>
      </c>
      <c r="AJ42" s="56">
        <f t="shared" si="9"/>
        <v>0</v>
      </c>
      <c r="AK42" s="56">
        <f t="shared" si="9"/>
        <v>0</v>
      </c>
      <c r="AL42" s="56">
        <f t="shared" si="9"/>
        <v>0</v>
      </c>
      <c r="AM42" s="56">
        <f t="shared" si="9"/>
        <v>0</v>
      </c>
      <c r="AN42" s="56">
        <f t="shared" si="9"/>
        <v>0</v>
      </c>
      <c r="AO42" s="56">
        <f t="shared" si="7"/>
        <v>0</v>
      </c>
      <c r="AP42" s="56">
        <f t="shared" si="7"/>
        <v>0</v>
      </c>
      <c r="AQ42" s="56">
        <f t="shared" si="4"/>
        <v>0</v>
      </c>
      <c r="BD42" s="41">
        <f t="shared" si="10"/>
        <v>0</v>
      </c>
      <c r="BE42" s="41">
        <f t="shared" si="10"/>
        <v>0</v>
      </c>
      <c r="BF42" s="41">
        <f t="shared" si="10"/>
        <v>0</v>
      </c>
      <c r="BG42" s="41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1">
        <f t="shared" si="10"/>
        <v>0</v>
      </c>
      <c r="BM42" s="41">
        <f t="shared" si="8"/>
        <v>0</v>
      </c>
      <c r="BN42" s="41">
        <f t="shared" si="8"/>
        <v>0</v>
      </c>
    </row>
    <row r="43" spans="16:66" x14ac:dyDescent="0.25">
      <c r="P43" s="51">
        <f t="shared" si="6"/>
        <v>0</v>
      </c>
      <c r="AF43" s="56">
        <f t="shared" si="9"/>
        <v>0</v>
      </c>
      <c r="AG43" s="56">
        <f t="shared" si="9"/>
        <v>0</v>
      </c>
      <c r="AH43" s="56">
        <f t="shared" si="9"/>
        <v>0</v>
      </c>
      <c r="AI43" s="56">
        <f t="shared" si="9"/>
        <v>0</v>
      </c>
      <c r="AJ43" s="56">
        <f t="shared" si="9"/>
        <v>0</v>
      </c>
      <c r="AK43" s="56">
        <f t="shared" si="9"/>
        <v>0</v>
      </c>
      <c r="AL43" s="56">
        <f t="shared" si="9"/>
        <v>0</v>
      </c>
      <c r="AM43" s="56">
        <f t="shared" si="9"/>
        <v>0</v>
      </c>
      <c r="AN43" s="56">
        <f t="shared" si="9"/>
        <v>0</v>
      </c>
      <c r="AO43" s="56">
        <f t="shared" si="7"/>
        <v>0</v>
      </c>
      <c r="AP43" s="56">
        <f t="shared" si="7"/>
        <v>0</v>
      </c>
      <c r="AQ43" s="56">
        <f t="shared" si="4"/>
        <v>0</v>
      </c>
      <c r="BD43" s="41">
        <f t="shared" si="10"/>
        <v>0</v>
      </c>
      <c r="BE43" s="41">
        <f t="shared" si="10"/>
        <v>0</v>
      </c>
      <c r="BF43" s="41">
        <f t="shared" si="10"/>
        <v>0</v>
      </c>
      <c r="BG43" s="41">
        <f t="shared" si="10"/>
        <v>0</v>
      </c>
      <c r="BH43" s="41">
        <f t="shared" si="10"/>
        <v>0</v>
      </c>
      <c r="BI43" s="41">
        <f t="shared" si="10"/>
        <v>0</v>
      </c>
      <c r="BJ43" s="41">
        <f t="shared" si="10"/>
        <v>0</v>
      </c>
      <c r="BK43" s="41">
        <f t="shared" si="10"/>
        <v>0</v>
      </c>
      <c r="BL43" s="41">
        <f t="shared" si="10"/>
        <v>0</v>
      </c>
      <c r="BM43" s="41">
        <f t="shared" si="8"/>
        <v>0</v>
      </c>
      <c r="BN43" s="41">
        <f t="shared" si="8"/>
        <v>0</v>
      </c>
    </row>
    <row r="44" spans="16:66" x14ac:dyDescent="0.25">
      <c r="P44" s="51">
        <f t="shared" si="6"/>
        <v>0</v>
      </c>
      <c r="AF44" s="56">
        <f t="shared" si="9"/>
        <v>0</v>
      </c>
      <c r="AG44" s="56">
        <f t="shared" si="9"/>
        <v>0</v>
      </c>
      <c r="AH44" s="56">
        <f t="shared" si="9"/>
        <v>0</v>
      </c>
      <c r="AI44" s="56">
        <f t="shared" si="9"/>
        <v>0</v>
      </c>
      <c r="AJ44" s="56">
        <f t="shared" si="9"/>
        <v>0</v>
      </c>
      <c r="AK44" s="56">
        <f t="shared" si="9"/>
        <v>0</v>
      </c>
      <c r="AL44" s="56">
        <f t="shared" si="9"/>
        <v>0</v>
      </c>
      <c r="AM44" s="56">
        <f t="shared" si="9"/>
        <v>0</v>
      </c>
      <c r="AN44" s="56">
        <f t="shared" si="9"/>
        <v>0</v>
      </c>
      <c r="AO44" s="56">
        <f t="shared" si="7"/>
        <v>0</v>
      </c>
      <c r="AP44" s="56">
        <f t="shared" si="7"/>
        <v>0</v>
      </c>
      <c r="AQ44" s="56">
        <f t="shared" si="4"/>
        <v>0</v>
      </c>
      <c r="BD44" s="41">
        <f t="shared" si="10"/>
        <v>0</v>
      </c>
      <c r="BE44" s="41">
        <f t="shared" si="10"/>
        <v>0</v>
      </c>
      <c r="BF44" s="41">
        <f t="shared" si="10"/>
        <v>0</v>
      </c>
      <c r="BG44" s="41">
        <f t="shared" si="10"/>
        <v>0</v>
      </c>
      <c r="BH44" s="41">
        <f t="shared" si="10"/>
        <v>0</v>
      </c>
      <c r="BI44" s="41">
        <f t="shared" si="10"/>
        <v>0</v>
      </c>
      <c r="BJ44" s="41">
        <f t="shared" si="10"/>
        <v>0</v>
      </c>
      <c r="BK44" s="41">
        <f t="shared" si="10"/>
        <v>0</v>
      </c>
      <c r="BL44" s="41">
        <f t="shared" si="10"/>
        <v>0</v>
      </c>
      <c r="BM44" s="41">
        <f t="shared" si="8"/>
        <v>0</v>
      </c>
      <c r="BN44" s="41">
        <f t="shared" si="8"/>
        <v>0</v>
      </c>
    </row>
    <row r="45" spans="16:66" x14ac:dyDescent="0.25">
      <c r="P45" s="51">
        <f t="shared" si="6"/>
        <v>0</v>
      </c>
      <c r="AF45" s="56">
        <f t="shared" si="9"/>
        <v>0</v>
      </c>
      <c r="AG45" s="56">
        <f t="shared" si="9"/>
        <v>0</v>
      </c>
      <c r="AH45" s="56">
        <f t="shared" si="9"/>
        <v>0</v>
      </c>
      <c r="AI45" s="56">
        <f t="shared" si="9"/>
        <v>0</v>
      </c>
      <c r="AJ45" s="56">
        <f t="shared" si="9"/>
        <v>0</v>
      </c>
      <c r="AK45" s="56">
        <f t="shared" si="9"/>
        <v>0</v>
      </c>
      <c r="AL45" s="56">
        <f t="shared" si="9"/>
        <v>0</v>
      </c>
      <c r="AM45" s="56">
        <f t="shared" si="9"/>
        <v>0</v>
      </c>
      <c r="AN45" s="56">
        <f t="shared" si="9"/>
        <v>0</v>
      </c>
      <c r="AO45" s="56">
        <f t="shared" si="7"/>
        <v>0</v>
      </c>
      <c r="AP45" s="56">
        <f t="shared" si="7"/>
        <v>0</v>
      </c>
      <c r="AQ45" s="56">
        <f t="shared" si="4"/>
        <v>0</v>
      </c>
      <c r="BD45" s="41">
        <f t="shared" si="10"/>
        <v>0</v>
      </c>
      <c r="BE45" s="41">
        <f t="shared" si="10"/>
        <v>0</v>
      </c>
      <c r="BF45" s="41">
        <f t="shared" si="10"/>
        <v>0</v>
      </c>
      <c r="BG45" s="41">
        <f t="shared" si="10"/>
        <v>0</v>
      </c>
      <c r="BH45" s="41">
        <f t="shared" si="10"/>
        <v>0</v>
      </c>
      <c r="BI45" s="41">
        <f t="shared" si="10"/>
        <v>0</v>
      </c>
      <c r="BJ45" s="41">
        <f t="shared" si="10"/>
        <v>0</v>
      </c>
      <c r="BK45" s="41">
        <f t="shared" si="10"/>
        <v>0</v>
      </c>
      <c r="BL45" s="41">
        <f t="shared" si="10"/>
        <v>0</v>
      </c>
      <c r="BM45" s="41">
        <f t="shared" si="8"/>
        <v>0</v>
      </c>
      <c r="BN45" s="41">
        <f t="shared" si="8"/>
        <v>0</v>
      </c>
    </row>
    <row r="46" spans="16:66" x14ac:dyDescent="0.25">
      <c r="P46" s="51">
        <f t="shared" si="6"/>
        <v>0</v>
      </c>
      <c r="AF46" s="56">
        <f t="shared" si="9"/>
        <v>0</v>
      </c>
      <c r="AG46" s="56">
        <f t="shared" si="9"/>
        <v>0</v>
      </c>
      <c r="AH46" s="56">
        <f t="shared" si="9"/>
        <v>0</v>
      </c>
      <c r="AI46" s="56">
        <f t="shared" si="9"/>
        <v>0</v>
      </c>
      <c r="AJ46" s="56">
        <f t="shared" si="9"/>
        <v>0</v>
      </c>
      <c r="AK46" s="56">
        <f t="shared" si="9"/>
        <v>0</v>
      </c>
      <c r="AL46" s="56">
        <f t="shared" si="9"/>
        <v>0</v>
      </c>
      <c r="AM46" s="56">
        <f t="shared" si="9"/>
        <v>0</v>
      </c>
      <c r="AN46" s="56">
        <f t="shared" si="9"/>
        <v>0</v>
      </c>
      <c r="AO46" s="56">
        <f t="shared" si="7"/>
        <v>0</v>
      </c>
      <c r="AP46" s="56">
        <f t="shared" si="7"/>
        <v>0</v>
      </c>
      <c r="AQ46" s="56">
        <f t="shared" si="4"/>
        <v>0</v>
      </c>
      <c r="BD46" s="41">
        <f t="shared" si="10"/>
        <v>0</v>
      </c>
      <c r="BE46" s="41">
        <f t="shared" si="10"/>
        <v>0</v>
      </c>
      <c r="BF46" s="41">
        <f t="shared" si="10"/>
        <v>0</v>
      </c>
      <c r="BG46" s="41">
        <f t="shared" si="10"/>
        <v>0</v>
      </c>
      <c r="BH46" s="41">
        <f t="shared" si="10"/>
        <v>0</v>
      </c>
      <c r="BI46" s="41">
        <f t="shared" si="10"/>
        <v>0</v>
      </c>
      <c r="BJ46" s="41">
        <f t="shared" si="10"/>
        <v>0</v>
      </c>
      <c r="BK46" s="41">
        <f t="shared" si="10"/>
        <v>0</v>
      </c>
      <c r="BL46" s="41">
        <f t="shared" si="10"/>
        <v>0</v>
      </c>
      <c r="BM46" s="41">
        <f t="shared" si="8"/>
        <v>0</v>
      </c>
      <c r="BN46" s="41">
        <f t="shared" si="8"/>
        <v>0</v>
      </c>
    </row>
    <row r="47" spans="16:66" x14ac:dyDescent="0.25">
      <c r="P47" s="51">
        <f t="shared" si="6"/>
        <v>0</v>
      </c>
      <c r="AF47" s="56">
        <f t="shared" si="9"/>
        <v>0</v>
      </c>
      <c r="AG47" s="56">
        <f t="shared" si="9"/>
        <v>0</v>
      </c>
      <c r="AH47" s="56">
        <f t="shared" si="9"/>
        <v>0</v>
      </c>
      <c r="AI47" s="56">
        <f t="shared" si="9"/>
        <v>0</v>
      </c>
      <c r="AJ47" s="56">
        <f t="shared" si="9"/>
        <v>0</v>
      </c>
      <c r="AK47" s="56">
        <f t="shared" si="9"/>
        <v>0</v>
      </c>
      <c r="AL47" s="56">
        <f t="shared" si="9"/>
        <v>0</v>
      </c>
      <c r="AM47" s="56">
        <f t="shared" si="9"/>
        <v>0</v>
      </c>
      <c r="AN47" s="56">
        <f t="shared" si="9"/>
        <v>0</v>
      </c>
      <c r="AO47" s="56">
        <f t="shared" si="7"/>
        <v>0</v>
      </c>
      <c r="AP47" s="56">
        <f t="shared" si="7"/>
        <v>0</v>
      </c>
      <c r="AQ47" s="56">
        <f t="shared" si="4"/>
        <v>0</v>
      </c>
      <c r="BD47" s="41">
        <f t="shared" si="10"/>
        <v>0</v>
      </c>
      <c r="BE47" s="41">
        <f t="shared" si="10"/>
        <v>0</v>
      </c>
      <c r="BF47" s="41">
        <f t="shared" si="10"/>
        <v>0</v>
      </c>
      <c r="BG47" s="41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1">
        <f t="shared" si="10"/>
        <v>0</v>
      </c>
      <c r="BM47" s="41">
        <f t="shared" si="8"/>
        <v>0</v>
      </c>
      <c r="BN47" s="41">
        <f t="shared" si="8"/>
        <v>0</v>
      </c>
    </row>
    <row r="48" spans="16:66" x14ac:dyDescent="0.25">
      <c r="P48" s="51">
        <f t="shared" si="6"/>
        <v>0</v>
      </c>
      <c r="AF48" s="56">
        <f t="shared" si="9"/>
        <v>0</v>
      </c>
      <c r="AG48" s="56">
        <f t="shared" si="9"/>
        <v>0</v>
      </c>
      <c r="AH48" s="56">
        <f t="shared" si="9"/>
        <v>0</v>
      </c>
      <c r="AI48" s="56">
        <f t="shared" si="9"/>
        <v>0</v>
      </c>
      <c r="AJ48" s="56">
        <f t="shared" si="9"/>
        <v>0</v>
      </c>
      <c r="AK48" s="56">
        <f t="shared" si="9"/>
        <v>0</v>
      </c>
      <c r="AL48" s="56">
        <f t="shared" si="9"/>
        <v>0</v>
      </c>
      <c r="AM48" s="56">
        <f t="shared" si="9"/>
        <v>0</v>
      </c>
      <c r="AN48" s="56">
        <f t="shared" si="9"/>
        <v>0</v>
      </c>
      <c r="AO48" s="56">
        <f t="shared" si="7"/>
        <v>0</v>
      </c>
      <c r="AP48" s="56">
        <f t="shared" si="7"/>
        <v>0</v>
      </c>
      <c r="AQ48" s="56">
        <f t="shared" si="4"/>
        <v>0</v>
      </c>
      <c r="BD48" s="41">
        <f t="shared" si="10"/>
        <v>0</v>
      </c>
      <c r="BE48" s="41">
        <f t="shared" si="10"/>
        <v>0</v>
      </c>
      <c r="BF48" s="41">
        <f t="shared" si="10"/>
        <v>0</v>
      </c>
      <c r="BG48" s="41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1">
        <f t="shared" si="10"/>
        <v>0</v>
      </c>
      <c r="BM48" s="41">
        <f t="shared" si="8"/>
        <v>0</v>
      </c>
      <c r="BN48" s="41">
        <f t="shared" si="8"/>
        <v>0</v>
      </c>
    </row>
    <row r="49" spans="16:66" x14ac:dyDescent="0.25">
      <c r="P49" s="51">
        <f t="shared" si="6"/>
        <v>0</v>
      </c>
      <c r="AF49" s="56">
        <f t="shared" si="9"/>
        <v>0</v>
      </c>
      <c r="AG49" s="56">
        <f t="shared" si="9"/>
        <v>0</v>
      </c>
      <c r="AH49" s="56">
        <f t="shared" si="9"/>
        <v>0</v>
      </c>
      <c r="AI49" s="56">
        <f t="shared" si="9"/>
        <v>0</v>
      </c>
      <c r="AJ49" s="56">
        <f t="shared" si="9"/>
        <v>0</v>
      </c>
      <c r="AK49" s="56">
        <f t="shared" si="9"/>
        <v>0</v>
      </c>
      <c r="AL49" s="56">
        <f t="shared" si="9"/>
        <v>0</v>
      </c>
      <c r="AM49" s="56">
        <f t="shared" si="9"/>
        <v>0</v>
      </c>
      <c r="AN49" s="56">
        <f t="shared" si="9"/>
        <v>0</v>
      </c>
      <c r="AO49" s="56">
        <f t="shared" si="7"/>
        <v>0</v>
      </c>
      <c r="AP49" s="56">
        <f t="shared" si="7"/>
        <v>0</v>
      </c>
      <c r="AQ49" s="56">
        <f t="shared" si="4"/>
        <v>0</v>
      </c>
      <c r="BD49" s="41">
        <f t="shared" si="10"/>
        <v>0</v>
      </c>
      <c r="BE49" s="41">
        <f t="shared" si="10"/>
        <v>0</v>
      </c>
      <c r="BF49" s="41">
        <f t="shared" si="10"/>
        <v>0</v>
      </c>
      <c r="BG49" s="41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1">
        <f t="shared" si="10"/>
        <v>0</v>
      </c>
      <c r="BM49" s="41">
        <f t="shared" si="8"/>
        <v>0</v>
      </c>
      <c r="BN49" s="41">
        <f t="shared" si="8"/>
        <v>0</v>
      </c>
    </row>
    <row r="50" spans="16:66" x14ac:dyDescent="0.25">
      <c r="P50" s="51">
        <f t="shared" si="6"/>
        <v>0</v>
      </c>
      <c r="AF50" s="56">
        <f t="shared" si="9"/>
        <v>0</v>
      </c>
      <c r="AG50" s="56">
        <f t="shared" si="9"/>
        <v>0</v>
      </c>
      <c r="AH50" s="56">
        <f t="shared" si="9"/>
        <v>0</v>
      </c>
      <c r="AI50" s="56">
        <f t="shared" si="9"/>
        <v>0</v>
      </c>
      <c r="AJ50" s="56">
        <f t="shared" si="9"/>
        <v>0</v>
      </c>
      <c r="AK50" s="56">
        <f t="shared" si="9"/>
        <v>0</v>
      </c>
      <c r="AL50" s="56">
        <f t="shared" si="9"/>
        <v>0</v>
      </c>
      <c r="AM50" s="56">
        <f t="shared" si="9"/>
        <v>0</v>
      </c>
      <c r="AN50" s="56">
        <f t="shared" si="9"/>
        <v>0</v>
      </c>
      <c r="AO50" s="56">
        <f t="shared" si="7"/>
        <v>0</v>
      </c>
      <c r="AP50" s="56">
        <f t="shared" si="7"/>
        <v>0</v>
      </c>
      <c r="AQ50" s="56">
        <f t="shared" si="4"/>
        <v>0</v>
      </c>
      <c r="BD50" s="41">
        <f t="shared" si="10"/>
        <v>0</v>
      </c>
      <c r="BE50" s="41">
        <f t="shared" si="10"/>
        <v>0</v>
      </c>
      <c r="BF50" s="41">
        <f t="shared" si="10"/>
        <v>0</v>
      </c>
      <c r="BG50" s="41">
        <f t="shared" si="10"/>
        <v>0</v>
      </c>
      <c r="BH50" s="41">
        <f t="shared" si="10"/>
        <v>0</v>
      </c>
      <c r="BI50" s="41">
        <f t="shared" si="10"/>
        <v>0</v>
      </c>
      <c r="BJ50" s="41">
        <f t="shared" si="10"/>
        <v>0</v>
      </c>
      <c r="BK50" s="41">
        <f t="shared" si="10"/>
        <v>0</v>
      </c>
      <c r="BL50" s="41">
        <f t="shared" si="10"/>
        <v>0</v>
      </c>
      <c r="BM50" s="41">
        <f t="shared" si="8"/>
        <v>0</v>
      </c>
      <c r="BN50" s="41">
        <f t="shared" si="8"/>
        <v>0</v>
      </c>
    </row>
    <row r="51" spans="16:66" x14ac:dyDescent="0.25">
      <c r="P51" s="51">
        <f t="shared" si="6"/>
        <v>0</v>
      </c>
      <c r="AF51" s="56">
        <f t="shared" si="9"/>
        <v>0</v>
      </c>
      <c r="AG51" s="56">
        <f t="shared" si="9"/>
        <v>0</v>
      </c>
      <c r="AH51" s="56">
        <f t="shared" si="9"/>
        <v>0</v>
      </c>
      <c r="AI51" s="56">
        <f t="shared" si="9"/>
        <v>0</v>
      </c>
      <c r="AJ51" s="56">
        <f t="shared" si="9"/>
        <v>0</v>
      </c>
      <c r="AK51" s="56">
        <f t="shared" si="9"/>
        <v>0</v>
      </c>
      <c r="AL51" s="56">
        <f t="shared" si="9"/>
        <v>0</v>
      </c>
      <c r="AM51" s="56">
        <f t="shared" si="9"/>
        <v>0</v>
      </c>
      <c r="AN51" s="56">
        <f t="shared" si="9"/>
        <v>0</v>
      </c>
      <c r="AO51" s="56">
        <f t="shared" si="7"/>
        <v>0</v>
      </c>
      <c r="AP51" s="56">
        <f t="shared" si="7"/>
        <v>0</v>
      </c>
      <c r="AQ51" s="56">
        <f t="shared" si="4"/>
        <v>0</v>
      </c>
      <c r="BD51" s="41">
        <f t="shared" si="10"/>
        <v>0</v>
      </c>
      <c r="BE51" s="41">
        <f t="shared" si="10"/>
        <v>0</v>
      </c>
      <c r="BF51" s="41">
        <f t="shared" si="10"/>
        <v>0</v>
      </c>
      <c r="BG51" s="41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1">
        <f t="shared" si="10"/>
        <v>0</v>
      </c>
      <c r="BM51" s="41">
        <f t="shared" si="8"/>
        <v>0</v>
      </c>
      <c r="BN51" s="41">
        <f t="shared" si="8"/>
        <v>0</v>
      </c>
    </row>
    <row r="52" spans="16:66" x14ac:dyDescent="0.25">
      <c r="P52" s="51">
        <f t="shared" si="6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7"/>
        <v>0</v>
      </c>
      <c r="AP52" s="56">
        <f t="shared" si="7"/>
        <v>0</v>
      </c>
      <c r="AQ52" s="56">
        <f t="shared" si="4"/>
        <v>0</v>
      </c>
      <c r="BD52" s="41">
        <f t="shared" si="10"/>
        <v>0</v>
      </c>
      <c r="BE52" s="41">
        <f t="shared" si="10"/>
        <v>0</v>
      </c>
      <c r="BF52" s="41">
        <f t="shared" si="10"/>
        <v>0</v>
      </c>
      <c r="BG52" s="41">
        <f t="shared" si="10"/>
        <v>0</v>
      </c>
      <c r="BH52" s="41">
        <f t="shared" si="10"/>
        <v>0</v>
      </c>
      <c r="BI52" s="41">
        <f t="shared" si="10"/>
        <v>0</v>
      </c>
      <c r="BJ52" s="41">
        <f t="shared" si="10"/>
        <v>0</v>
      </c>
      <c r="BK52" s="41">
        <f t="shared" si="10"/>
        <v>0</v>
      </c>
      <c r="BL52" s="41">
        <f t="shared" si="10"/>
        <v>0</v>
      </c>
      <c r="BM52" s="41">
        <f t="shared" si="8"/>
        <v>0</v>
      </c>
      <c r="BN52" s="41">
        <f t="shared" si="8"/>
        <v>0</v>
      </c>
    </row>
    <row r="53" spans="16:66" x14ac:dyDescent="0.25">
      <c r="P53" s="51">
        <f t="shared" si="6"/>
        <v>0</v>
      </c>
      <c r="AF53" s="56">
        <f t="shared" si="9"/>
        <v>0</v>
      </c>
      <c r="AG53" s="56">
        <f t="shared" si="9"/>
        <v>0</v>
      </c>
      <c r="AH53" s="56">
        <f t="shared" si="9"/>
        <v>0</v>
      </c>
      <c r="AI53" s="56">
        <f t="shared" si="9"/>
        <v>0</v>
      </c>
      <c r="AJ53" s="56">
        <f t="shared" si="9"/>
        <v>0</v>
      </c>
      <c r="AK53" s="56">
        <f t="shared" si="9"/>
        <v>0</v>
      </c>
      <c r="AL53" s="56">
        <f t="shared" si="9"/>
        <v>0</v>
      </c>
      <c r="AM53" s="56">
        <f t="shared" si="9"/>
        <v>0</v>
      </c>
      <c r="AN53" s="56">
        <f t="shared" si="9"/>
        <v>0</v>
      </c>
      <c r="AO53" s="56">
        <f t="shared" si="7"/>
        <v>0</v>
      </c>
      <c r="AP53" s="56">
        <f t="shared" si="7"/>
        <v>0</v>
      </c>
      <c r="AQ53" s="56">
        <f t="shared" si="4"/>
        <v>0</v>
      </c>
      <c r="BD53" s="41">
        <f t="shared" si="10"/>
        <v>0</v>
      </c>
      <c r="BE53" s="41">
        <f t="shared" si="10"/>
        <v>0</v>
      </c>
      <c r="BF53" s="41">
        <f t="shared" si="10"/>
        <v>0</v>
      </c>
      <c r="BG53" s="41">
        <f t="shared" si="10"/>
        <v>0</v>
      </c>
      <c r="BH53" s="41">
        <f t="shared" si="10"/>
        <v>0</v>
      </c>
      <c r="BI53" s="41">
        <f t="shared" si="10"/>
        <v>0</v>
      </c>
      <c r="BJ53" s="41">
        <f t="shared" si="10"/>
        <v>0</v>
      </c>
      <c r="BK53" s="41">
        <f t="shared" si="10"/>
        <v>0</v>
      </c>
      <c r="BL53" s="41">
        <f t="shared" si="10"/>
        <v>0</v>
      </c>
      <c r="BM53" s="41">
        <f t="shared" si="8"/>
        <v>0</v>
      </c>
      <c r="BN53" s="41">
        <f t="shared" si="8"/>
        <v>0</v>
      </c>
    </row>
    <row r="54" spans="16:66" x14ac:dyDescent="0.25">
      <c r="P54" s="51">
        <f t="shared" si="6"/>
        <v>0</v>
      </c>
      <c r="AF54" s="56">
        <f t="shared" si="9"/>
        <v>0</v>
      </c>
      <c r="AG54" s="56">
        <f t="shared" si="9"/>
        <v>0</v>
      </c>
      <c r="AH54" s="56">
        <f t="shared" si="9"/>
        <v>0</v>
      </c>
      <c r="AI54" s="56">
        <f t="shared" si="9"/>
        <v>0</v>
      </c>
      <c r="AJ54" s="56">
        <f t="shared" si="9"/>
        <v>0</v>
      </c>
      <c r="AK54" s="56">
        <f t="shared" si="9"/>
        <v>0</v>
      </c>
      <c r="AL54" s="56">
        <f t="shared" si="9"/>
        <v>0</v>
      </c>
      <c r="AM54" s="56">
        <f t="shared" si="9"/>
        <v>0</v>
      </c>
      <c r="AN54" s="56">
        <f t="shared" si="9"/>
        <v>0</v>
      </c>
      <c r="AO54" s="56">
        <f t="shared" si="7"/>
        <v>0</v>
      </c>
      <c r="AP54" s="56">
        <f t="shared" si="7"/>
        <v>0</v>
      </c>
      <c r="AQ54" s="56">
        <f t="shared" si="4"/>
        <v>0</v>
      </c>
      <c r="BD54" s="41">
        <f t="shared" si="10"/>
        <v>0</v>
      </c>
      <c r="BE54" s="41">
        <f t="shared" si="10"/>
        <v>0</v>
      </c>
      <c r="BF54" s="41">
        <f t="shared" si="10"/>
        <v>0</v>
      </c>
      <c r="BG54" s="41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1">
        <f t="shared" si="10"/>
        <v>0</v>
      </c>
      <c r="BM54" s="41">
        <f t="shared" si="8"/>
        <v>0</v>
      </c>
      <c r="BN54" s="41">
        <f t="shared" si="8"/>
        <v>0</v>
      </c>
    </row>
    <row r="55" spans="16:66" x14ac:dyDescent="0.25">
      <c r="P55" s="51">
        <f t="shared" si="6"/>
        <v>0</v>
      </c>
      <c r="AF55" s="56">
        <f t="shared" si="9"/>
        <v>0</v>
      </c>
      <c r="AG55" s="56">
        <f t="shared" si="9"/>
        <v>0</v>
      </c>
      <c r="AH55" s="56">
        <f t="shared" si="9"/>
        <v>0</v>
      </c>
      <c r="AI55" s="56">
        <f t="shared" si="9"/>
        <v>0</v>
      </c>
      <c r="AJ55" s="56">
        <f t="shared" si="9"/>
        <v>0</v>
      </c>
      <c r="AK55" s="56">
        <f t="shared" si="9"/>
        <v>0</v>
      </c>
      <c r="AL55" s="56">
        <f t="shared" si="9"/>
        <v>0</v>
      </c>
      <c r="AM55" s="56">
        <f t="shared" si="9"/>
        <v>0</v>
      </c>
      <c r="AN55" s="56">
        <f t="shared" si="9"/>
        <v>0</v>
      </c>
      <c r="AO55" s="56">
        <f t="shared" si="7"/>
        <v>0</v>
      </c>
      <c r="AP55" s="56">
        <f t="shared" si="7"/>
        <v>0</v>
      </c>
      <c r="AQ55" s="56">
        <f t="shared" si="4"/>
        <v>0</v>
      </c>
      <c r="BD55" s="41">
        <f t="shared" si="10"/>
        <v>0</v>
      </c>
      <c r="BE55" s="41">
        <f t="shared" si="10"/>
        <v>0</v>
      </c>
      <c r="BF55" s="41">
        <f t="shared" si="10"/>
        <v>0</v>
      </c>
      <c r="BG55" s="41">
        <f t="shared" si="10"/>
        <v>0</v>
      </c>
      <c r="BH55" s="41">
        <f t="shared" si="10"/>
        <v>0</v>
      </c>
      <c r="BI55" s="41">
        <f t="shared" si="10"/>
        <v>0</v>
      </c>
      <c r="BJ55" s="41">
        <f t="shared" si="10"/>
        <v>0</v>
      </c>
      <c r="BK55" s="41">
        <f t="shared" si="10"/>
        <v>0</v>
      </c>
      <c r="BL55" s="41">
        <f t="shared" si="10"/>
        <v>0</v>
      </c>
      <c r="BM55" s="41">
        <f t="shared" si="8"/>
        <v>0</v>
      </c>
      <c r="BN55" s="41">
        <f t="shared" si="8"/>
        <v>0</v>
      </c>
    </row>
    <row r="56" spans="16:66" x14ac:dyDescent="0.25">
      <c r="P56" s="51">
        <f t="shared" si="6"/>
        <v>0</v>
      </c>
      <c r="AF56" s="56">
        <f t="shared" si="9"/>
        <v>0</v>
      </c>
      <c r="AG56" s="56">
        <f t="shared" si="9"/>
        <v>0</v>
      </c>
      <c r="AH56" s="56">
        <f t="shared" si="9"/>
        <v>0</v>
      </c>
      <c r="AI56" s="56">
        <f t="shared" si="9"/>
        <v>0</v>
      </c>
      <c r="AJ56" s="56">
        <f t="shared" si="9"/>
        <v>0</v>
      </c>
      <c r="AK56" s="56">
        <f t="shared" si="9"/>
        <v>0</v>
      </c>
      <c r="AL56" s="56">
        <f t="shared" si="9"/>
        <v>0</v>
      </c>
      <c r="AM56" s="56">
        <f t="shared" si="9"/>
        <v>0</v>
      </c>
      <c r="AN56" s="56">
        <f t="shared" si="9"/>
        <v>0</v>
      </c>
      <c r="AO56" s="56">
        <f t="shared" si="7"/>
        <v>0</v>
      </c>
      <c r="AP56" s="56">
        <f t="shared" si="7"/>
        <v>0</v>
      </c>
      <c r="AQ56" s="56">
        <f t="shared" si="4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si="10"/>
        <v>0</v>
      </c>
      <c r="BK56" s="41">
        <f t="shared" si="10"/>
        <v>0</v>
      </c>
      <c r="BL56" s="41">
        <f t="shared" si="10"/>
        <v>0</v>
      </c>
      <c r="BM56" s="41">
        <f t="shared" si="8"/>
        <v>0</v>
      </c>
      <c r="BN56" s="41">
        <f t="shared" si="8"/>
        <v>0</v>
      </c>
    </row>
    <row r="57" spans="16:66" x14ac:dyDescent="0.25">
      <c r="P57" s="51">
        <f t="shared" si="6"/>
        <v>0</v>
      </c>
      <c r="AF57" s="56">
        <f t="shared" si="9"/>
        <v>0</v>
      </c>
      <c r="AG57" s="56">
        <f t="shared" si="9"/>
        <v>0</v>
      </c>
      <c r="AH57" s="56">
        <f t="shared" si="9"/>
        <v>0</v>
      </c>
      <c r="AI57" s="56">
        <f t="shared" si="9"/>
        <v>0</v>
      </c>
      <c r="AJ57" s="56">
        <f t="shared" si="9"/>
        <v>0</v>
      </c>
      <c r="AK57" s="56">
        <f t="shared" si="9"/>
        <v>0</v>
      </c>
      <c r="AL57" s="56">
        <f t="shared" si="9"/>
        <v>0</v>
      </c>
      <c r="AM57" s="56">
        <f t="shared" si="9"/>
        <v>0</v>
      </c>
      <c r="AN57" s="56">
        <f t="shared" si="9"/>
        <v>0</v>
      </c>
      <c r="AO57" s="56">
        <f t="shared" si="7"/>
        <v>0</v>
      </c>
      <c r="AP57" s="56">
        <f t="shared" si="7"/>
        <v>0</v>
      </c>
      <c r="AQ57" s="56">
        <f t="shared" si="4"/>
        <v>0</v>
      </c>
      <c r="BD57" s="41">
        <f t="shared" si="10"/>
        <v>0</v>
      </c>
      <c r="BE57" s="41">
        <f t="shared" si="10"/>
        <v>0</v>
      </c>
      <c r="BF57" s="41">
        <f t="shared" si="10"/>
        <v>0</v>
      </c>
      <c r="BG57" s="41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1">
        <f t="shared" si="10"/>
        <v>0</v>
      </c>
      <c r="BM57" s="41">
        <f t="shared" si="8"/>
        <v>0</v>
      </c>
      <c r="BN57" s="41">
        <f t="shared" si="8"/>
        <v>0</v>
      </c>
    </row>
    <row r="58" spans="16:66" x14ac:dyDescent="0.25">
      <c r="P58" s="51">
        <f t="shared" si="6"/>
        <v>0</v>
      </c>
      <c r="AF58" s="56">
        <f t="shared" si="9"/>
        <v>0</v>
      </c>
      <c r="AG58" s="56">
        <f t="shared" si="9"/>
        <v>0</v>
      </c>
      <c r="AH58" s="56">
        <f t="shared" si="9"/>
        <v>0</v>
      </c>
      <c r="AI58" s="56">
        <f t="shared" si="9"/>
        <v>0</v>
      </c>
      <c r="AJ58" s="56">
        <f t="shared" si="9"/>
        <v>0</v>
      </c>
      <c r="AK58" s="56">
        <f t="shared" si="9"/>
        <v>0</v>
      </c>
      <c r="AL58" s="56">
        <f t="shared" si="9"/>
        <v>0</v>
      </c>
      <c r="AM58" s="56">
        <f t="shared" si="9"/>
        <v>0</v>
      </c>
      <c r="AN58" s="56">
        <f t="shared" si="9"/>
        <v>0</v>
      </c>
      <c r="AO58" s="56">
        <f t="shared" si="7"/>
        <v>0</v>
      </c>
      <c r="AP58" s="56">
        <f t="shared" si="7"/>
        <v>0</v>
      </c>
      <c r="AQ58" s="56">
        <f t="shared" si="4"/>
        <v>0</v>
      </c>
      <c r="BD58" s="41">
        <f t="shared" si="10"/>
        <v>0</v>
      </c>
      <c r="BE58" s="41">
        <f t="shared" si="10"/>
        <v>0</v>
      </c>
      <c r="BF58" s="41">
        <f t="shared" si="10"/>
        <v>0</v>
      </c>
      <c r="BG58" s="41">
        <f t="shared" si="10"/>
        <v>0</v>
      </c>
      <c r="BH58" s="41">
        <f t="shared" si="10"/>
        <v>0</v>
      </c>
      <c r="BI58" s="41">
        <f t="shared" si="10"/>
        <v>0</v>
      </c>
      <c r="BJ58" s="41">
        <f t="shared" si="10"/>
        <v>0</v>
      </c>
      <c r="BK58" s="41">
        <f t="shared" si="10"/>
        <v>0</v>
      </c>
      <c r="BL58" s="41">
        <f t="shared" si="10"/>
        <v>0</v>
      </c>
      <c r="BM58" s="41">
        <f t="shared" si="8"/>
        <v>0</v>
      </c>
      <c r="BN58" s="41">
        <f t="shared" si="8"/>
        <v>0</v>
      </c>
    </row>
    <row r="59" spans="16:66" x14ac:dyDescent="0.25">
      <c r="P59" s="51">
        <f t="shared" si="6"/>
        <v>0</v>
      </c>
      <c r="AF59" s="56">
        <f t="shared" si="9"/>
        <v>0</v>
      </c>
      <c r="AG59" s="56">
        <f t="shared" si="9"/>
        <v>0</v>
      </c>
      <c r="AH59" s="56">
        <f t="shared" si="9"/>
        <v>0</v>
      </c>
      <c r="AI59" s="56">
        <f t="shared" si="9"/>
        <v>0</v>
      </c>
      <c r="AJ59" s="56">
        <f t="shared" si="9"/>
        <v>0</v>
      </c>
      <c r="AK59" s="56">
        <f t="shared" si="9"/>
        <v>0</v>
      </c>
      <c r="AL59" s="56">
        <f t="shared" si="9"/>
        <v>0</v>
      </c>
      <c r="AM59" s="56">
        <f t="shared" si="9"/>
        <v>0</v>
      </c>
      <c r="AN59" s="56">
        <f t="shared" si="9"/>
        <v>0</v>
      </c>
      <c r="AO59" s="56">
        <f t="shared" si="7"/>
        <v>0</v>
      </c>
      <c r="AP59" s="56">
        <f t="shared" si="7"/>
        <v>0</v>
      </c>
      <c r="AQ59" s="56">
        <f t="shared" si="4"/>
        <v>0</v>
      </c>
      <c r="BD59" s="41">
        <f t="shared" si="10"/>
        <v>0</v>
      </c>
      <c r="BE59" s="41">
        <f t="shared" si="10"/>
        <v>0</v>
      </c>
      <c r="BF59" s="41">
        <f t="shared" si="10"/>
        <v>0</v>
      </c>
      <c r="BG59" s="41">
        <f t="shared" si="10"/>
        <v>0</v>
      </c>
      <c r="BH59" s="41">
        <f t="shared" si="10"/>
        <v>0</v>
      </c>
      <c r="BI59" s="41">
        <f t="shared" si="10"/>
        <v>0</v>
      </c>
      <c r="BJ59" s="41">
        <f t="shared" si="10"/>
        <v>0</v>
      </c>
      <c r="BK59" s="41">
        <f t="shared" si="10"/>
        <v>0</v>
      </c>
      <c r="BL59" s="41">
        <f t="shared" si="10"/>
        <v>0</v>
      </c>
      <c r="BM59" s="41">
        <f t="shared" si="8"/>
        <v>0</v>
      </c>
      <c r="BN59" s="41">
        <f t="shared" si="8"/>
        <v>0</v>
      </c>
    </row>
    <row r="60" spans="16:66" x14ac:dyDescent="0.25">
      <c r="P60" s="51">
        <f t="shared" si="6"/>
        <v>0</v>
      </c>
      <c r="AF60" s="56">
        <f t="shared" si="9"/>
        <v>0</v>
      </c>
      <c r="AG60" s="56">
        <f t="shared" si="9"/>
        <v>0</v>
      </c>
      <c r="AH60" s="56">
        <f t="shared" si="9"/>
        <v>0</v>
      </c>
      <c r="AI60" s="56">
        <f t="shared" si="9"/>
        <v>0</v>
      </c>
      <c r="AJ60" s="56">
        <f t="shared" si="9"/>
        <v>0</v>
      </c>
      <c r="AK60" s="56">
        <f t="shared" si="9"/>
        <v>0</v>
      </c>
      <c r="AL60" s="56">
        <f t="shared" si="9"/>
        <v>0</v>
      </c>
      <c r="AM60" s="56">
        <f t="shared" si="9"/>
        <v>0</v>
      </c>
      <c r="AN60" s="56">
        <f t="shared" si="9"/>
        <v>0</v>
      </c>
      <c r="AO60" s="56">
        <f t="shared" si="7"/>
        <v>0</v>
      </c>
      <c r="AP60" s="56">
        <f t="shared" si="7"/>
        <v>0</v>
      </c>
      <c r="AQ60" s="56">
        <f t="shared" si="4"/>
        <v>0</v>
      </c>
      <c r="BD60" s="41">
        <f t="shared" si="10"/>
        <v>0</v>
      </c>
      <c r="BE60" s="41">
        <f t="shared" si="10"/>
        <v>0</v>
      </c>
      <c r="BF60" s="41">
        <f t="shared" si="10"/>
        <v>0</v>
      </c>
      <c r="BG60" s="41">
        <f t="shared" si="10"/>
        <v>0</v>
      </c>
      <c r="BH60" s="41">
        <f t="shared" si="10"/>
        <v>0</v>
      </c>
      <c r="BI60" s="41">
        <f t="shared" si="10"/>
        <v>0</v>
      </c>
      <c r="BJ60" s="41">
        <f t="shared" si="10"/>
        <v>0</v>
      </c>
      <c r="BK60" s="41">
        <f t="shared" si="10"/>
        <v>0</v>
      </c>
      <c r="BL60" s="41">
        <f t="shared" si="10"/>
        <v>0</v>
      </c>
      <c r="BM60" s="41">
        <f t="shared" si="8"/>
        <v>0</v>
      </c>
      <c r="BN60" s="41">
        <f t="shared" si="8"/>
        <v>0</v>
      </c>
    </row>
    <row r="61" spans="16:66" x14ac:dyDescent="0.25">
      <c r="P61" s="51">
        <f t="shared" si="6"/>
        <v>0</v>
      </c>
      <c r="AF61" s="56">
        <f t="shared" si="9"/>
        <v>0</v>
      </c>
      <c r="AG61" s="56">
        <f t="shared" si="9"/>
        <v>0</v>
      </c>
      <c r="AH61" s="56">
        <f t="shared" si="9"/>
        <v>0</v>
      </c>
      <c r="AI61" s="56">
        <f t="shared" si="9"/>
        <v>0</v>
      </c>
      <c r="AJ61" s="56">
        <f t="shared" si="9"/>
        <v>0</v>
      </c>
      <c r="AK61" s="56">
        <f t="shared" si="9"/>
        <v>0</v>
      </c>
      <c r="AL61" s="56">
        <f t="shared" si="9"/>
        <v>0</v>
      </c>
      <c r="AM61" s="56">
        <f t="shared" si="9"/>
        <v>0</v>
      </c>
      <c r="AN61" s="56">
        <f t="shared" si="9"/>
        <v>0</v>
      </c>
      <c r="AO61" s="56">
        <f t="shared" si="7"/>
        <v>0</v>
      </c>
      <c r="AP61" s="56">
        <f t="shared" si="7"/>
        <v>0</v>
      </c>
      <c r="AQ61" s="56">
        <f t="shared" si="4"/>
        <v>0</v>
      </c>
      <c r="BD61" s="41">
        <f t="shared" si="10"/>
        <v>0</v>
      </c>
      <c r="BE61" s="41">
        <f t="shared" si="10"/>
        <v>0</v>
      </c>
      <c r="BF61" s="41">
        <f t="shared" si="10"/>
        <v>0</v>
      </c>
      <c r="BG61" s="41">
        <f t="shared" si="10"/>
        <v>0</v>
      </c>
      <c r="BH61" s="41">
        <f t="shared" si="10"/>
        <v>0</v>
      </c>
      <c r="BI61" s="41">
        <f t="shared" si="10"/>
        <v>0</v>
      </c>
      <c r="BJ61" s="41">
        <f t="shared" si="10"/>
        <v>0</v>
      </c>
      <c r="BK61" s="41">
        <f t="shared" si="10"/>
        <v>0</v>
      </c>
      <c r="BL61" s="41">
        <f t="shared" si="10"/>
        <v>0</v>
      </c>
      <c r="BM61" s="41">
        <f t="shared" si="8"/>
        <v>0</v>
      </c>
      <c r="BN61" s="41">
        <f t="shared" si="8"/>
        <v>0</v>
      </c>
    </row>
    <row r="62" spans="16:66" x14ac:dyDescent="0.25">
      <c r="P62" s="51">
        <f t="shared" si="6"/>
        <v>0</v>
      </c>
      <c r="AF62" s="56">
        <f t="shared" si="9"/>
        <v>0</v>
      </c>
      <c r="AG62" s="56">
        <f t="shared" si="9"/>
        <v>0</v>
      </c>
      <c r="AH62" s="56">
        <f t="shared" si="9"/>
        <v>0</v>
      </c>
      <c r="AI62" s="56">
        <f t="shared" si="9"/>
        <v>0</v>
      </c>
      <c r="AJ62" s="56">
        <f t="shared" si="9"/>
        <v>0</v>
      </c>
      <c r="AK62" s="56">
        <f t="shared" si="9"/>
        <v>0</v>
      </c>
      <c r="AL62" s="56">
        <f t="shared" si="9"/>
        <v>0</v>
      </c>
      <c r="AM62" s="56">
        <f t="shared" si="9"/>
        <v>0</v>
      </c>
      <c r="AN62" s="56">
        <f t="shared" si="9"/>
        <v>0</v>
      </c>
      <c r="AO62" s="56">
        <f t="shared" si="7"/>
        <v>0</v>
      </c>
      <c r="AP62" s="56">
        <f t="shared" si="7"/>
        <v>0</v>
      </c>
      <c r="AQ62" s="56">
        <f t="shared" si="4"/>
        <v>0</v>
      </c>
      <c r="BD62" s="41">
        <f t="shared" si="10"/>
        <v>0</v>
      </c>
      <c r="BE62" s="41">
        <f t="shared" si="10"/>
        <v>0</v>
      </c>
      <c r="BF62" s="41">
        <f t="shared" si="10"/>
        <v>0</v>
      </c>
      <c r="BG62" s="41">
        <f t="shared" si="10"/>
        <v>0</v>
      </c>
      <c r="BH62" s="41">
        <f t="shared" si="10"/>
        <v>0</v>
      </c>
      <c r="BI62" s="41">
        <f t="shared" si="10"/>
        <v>0</v>
      </c>
      <c r="BJ62" s="41">
        <f t="shared" si="10"/>
        <v>0</v>
      </c>
      <c r="BK62" s="41">
        <f t="shared" si="10"/>
        <v>0</v>
      </c>
      <c r="BL62" s="41">
        <f t="shared" si="10"/>
        <v>0</v>
      </c>
      <c r="BM62" s="41">
        <f t="shared" si="8"/>
        <v>0</v>
      </c>
      <c r="BN62" s="41">
        <f t="shared" si="8"/>
        <v>0</v>
      </c>
    </row>
    <row r="63" spans="16:66" x14ac:dyDescent="0.25">
      <c r="P63" s="51">
        <f t="shared" si="6"/>
        <v>0</v>
      </c>
      <c r="AF63" s="56">
        <f t="shared" si="9"/>
        <v>0</v>
      </c>
      <c r="AG63" s="56">
        <f t="shared" si="9"/>
        <v>0</v>
      </c>
      <c r="AH63" s="56">
        <f t="shared" si="9"/>
        <v>0</v>
      </c>
      <c r="AI63" s="56">
        <f t="shared" si="9"/>
        <v>0</v>
      </c>
      <c r="AJ63" s="56">
        <f t="shared" si="9"/>
        <v>0</v>
      </c>
      <c r="AK63" s="56">
        <f t="shared" si="9"/>
        <v>0</v>
      </c>
      <c r="AL63" s="56">
        <f t="shared" si="9"/>
        <v>0</v>
      </c>
      <c r="AM63" s="56">
        <f t="shared" si="9"/>
        <v>0</v>
      </c>
      <c r="AN63" s="56">
        <f t="shared" si="9"/>
        <v>0</v>
      </c>
      <c r="AO63" s="56">
        <f t="shared" si="7"/>
        <v>0</v>
      </c>
      <c r="AP63" s="56">
        <f t="shared" si="7"/>
        <v>0</v>
      </c>
      <c r="AQ63" s="56">
        <f t="shared" si="4"/>
        <v>0</v>
      </c>
      <c r="BD63" s="41">
        <f t="shared" si="10"/>
        <v>0</v>
      </c>
      <c r="BE63" s="41">
        <f t="shared" si="10"/>
        <v>0</v>
      </c>
      <c r="BF63" s="41">
        <f t="shared" si="10"/>
        <v>0</v>
      </c>
      <c r="BG63" s="41">
        <f t="shared" si="10"/>
        <v>0</v>
      </c>
      <c r="BH63" s="41">
        <f t="shared" si="10"/>
        <v>0</v>
      </c>
      <c r="BI63" s="41">
        <f t="shared" si="10"/>
        <v>0</v>
      </c>
      <c r="BJ63" s="41">
        <f t="shared" si="10"/>
        <v>0</v>
      </c>
      <c r="BK63" s="41">
        <f t="shared" si="10"/>
        <v>0</v>
      </c>
      <c r="BL63" s="41">
        <f t="shared" si="10"/>
        <v>0</v>
      </c>
      <c r="BM63" s="41">
        <f t="shared" si="8"/>
        <v>0</v>
      </c>
      <c r="BN63" s="41">
        <f t="shared" si="8"/>
        <v>0</v>
      </c>
    </row>
    <row r="64" spans="16:66" x14ac:dyDescent="0.25">
      <c r="P64" s="51">
        <f t="shared" si="6"/>
        <v>0</v>
      </c>
      <c r="AF64" s="56">
        <f t="shared" si="9"/>
        <v>0</v>
      </c>
      <c r="AG64" s="56">
        <f t="shared" si="9"/>
        <v>0</v>
      </c>
      <c r="AH64" s="56">
        <f t="shared" si="9"/>
        <v>0</v>
      </c>
      <c r="AI64" s="56">
        <f t="shared" si="9"/>
        <v>0</v>
      </c>
      <c r="AJ64" s="56">
        <f t="shared" si="9"/>
        <v>0</v>
      </c>
      <c r="AK64" s="56">
        <f t="shared" si="9"/>
        <v>0</v>
      </c>
      <c r="AL64" s="56">
        <f t="shared" si="9"/>
        <v>0</v>
      </c>
      <c r="AM64" s="56">
        <f t="shared" si="9"/>
        <v>0</v>
      </c>
      <c r="AN64" s="56">
        <f t="shared" si="9"/>
        <v>0</v>
      </c>
      <c r="AO64" s="56">
        <f t="shared" si="7"/>
        <v>0</v>
      </c>
      <c r="AP64" s="56">
        <f t="shared" si="7"/>
        <v>0</v>
      </c>
      <c r="AQ64" s="56">
        <f t="shared" si="4"/>
        <v>0</v>
      </c>
      <c r="BD64" s="41">
        <f t="shared" si="10"/>
        <v>0</v>
      </c>
      <c r="BE64" s="41">
        <f t="shared" si="10"/>
        <v>0</v>
      </c>
      <c r="BF64" s="41">
        <f t="shared" si="10"/>
        <v>0</v>
      </c>
      <c r="BG64" s="41">
        <f t="shared" si="10"/>
        <v>0</v>
      </c>
      <c r="BH64" s="41">
        <f t="shared" si="10"/>
        <v>0</v>
      </c>
      <c r="BI64" s="41">
        <f t="shared" si="10"/>
        <v>0</v>
      </c>
      <c r="BJ64" s="41">
        <f t="shared" si="10"/>
        <v>0</v>
      </c>
      <c r="BK64" s="41">
        <f t="shared" si="10"/>
        <v>0</v>
      </c>
      <c r="BL64" s="41">
        <f t="shared" si="10"/>
        <v>0</v>
      </c>
      <c r="BM64" s="41">
        <f t="shared" si="8"/>
        <v>0</v>
      </c>
      <c r="BN64" s="41">
        <f t="shared" si="8"/>
        <v>0</v>
      </c>
    </row>
    <row r="65" spans="16:66" x14ac:dyDescent="0.25">
      <c r="P65" s="51">
        <f t="shared" si="6"/>
        <v>0</v>
      </c>
      <c r="AF65" s="56">
        <f t="shared" si="9"/>
        <v>0</v>
      </c>
      <c r="AG65" s="56">
        <f t="shared" si="9"/>
        <v>0</v>
      </c>
      <c r="AH65" s="56">
        <f t="shared" si="9"/>
        <v>0</v>
      </c>
      <c r="AI65" s="56">
        <f t="shared" si="9"/>
        <v>0</v>
      </c>
      <c r="AJ65" s="56">
        <f t="shared" si="9"/>
        <v>0</v>
      </c>
      <c r="AK65" s="56">
        <f t="shared" si="9"/>
        <v>0</v>
      </c>
      <c r="AL65" s="56">
        <f t="shared" si="9"/>
        <v>0</v>
      </c>
      <c r="AM65" s="56">
        <f t="shared" si="9"/>
        <v>0</v>
      </c>
      <c r="AN65" s="56">
        <f t="shared" si="9"/>
        <v>0</v>
      </c>
      <c r="AO65" s="56">
        <f t="shared" si="7"/>
        <v>0</v>
      </c>
      <c r="AP65" s="56">
        <f t="shared" si="7"/>
        <v>0</v>
      </c>
      <c r="AQ65" s="56">
        <f t="shared" si="4"/>
        <v>0</v>
      </c>
      <c r="BD65" s="41">
        <f t="shared" si="10"/>
        <v>0</v>
      </c>
      <c r="BE65" s="41">
        <f t="shared" si="10"/>
        <v>0</v>
      </c>
      <c r="BF65" s="41">
        <f t="shared" si="10"/>
        <v>0</v>
      </c>
      <c r="BG65" s="41">
        <f t="shared" si="10"/>
        <v>0</v>
      </c>
      <c r="BH65" s="41">
        <f t="shared" si="10"/>
        <v>0</v>
      </c>
      <c r="BI65" s="41">
        <f t="shared" si="10"/>
        <v>0</v>
      </c>
      <c r="BJ65" s="41">
        <f t="shared" si="10"/>
        <v>0</v>
      </c>
      <c r="BK65" s="41">
        <f t="shared" si="10"/>
        <v>0</v>
      </c>
      <c r="BL65" s="41">
        <f t="shared" si="10"/>
        <v>0</v>
      </c>
      <c r="BM65" s="41">
        <f t="shared" si="8"/>
        <v>0</v>
      </c>
      <c r="BN65" s="41">
        <f t="shared" si="8"/>
        <v>0</v>
      </c>
    </row>
    <row r="66" spans="16:66" x14ac:dyDescent="0.25">
      <c r="P66" s="51">
        <f t="shared" si="6"/>
        <v>0</v>
      </c>
      <c r="AF66" s="56">
        <f t="shared" si="9"/>
        <v>0</v>
      </c>
      <c r="AG66" s="56">
        <f t="shared" si="9"/>
        <v>0</v>
      </c>
      <c r="AH66" s="56">
        <f t="shared" si="9"/>
        <v>0</v>
      </c>
      <c r="AI66" s="56">
        <f t="shared" si="9"/>
        <v>0</v>
      </c>
      <c r="AJ66" s="56">
        <f t="shared" si="9"/>
        <v>0</v>
      </c>
      <c r="AK66" s="56">
        <f t="shared" si="9"/>
        <v>0</v>
      </c>
      <c r="AL66" s="56">
        <f t="shared" si="9"/>
        <v>0</v>
      </c>
      <c r="AM66" s="56">
        <f t="shared" si="9"/>
        <v>0</v>
      </c>
      <c r="AN66" s="56">
        <f t="shared" si="9"/>
        <v>0</v>
      </c>
      <c r="AO66" s="56">
        <f t="shared" si="7"/>
        <v>0</v>
      </c>
      <c r="AP66" s="56">
        <f t="shared" si="7"/>
        <v>0</v>
      </c>
      <c r="AQ66" s="56">
        <f t="shared" si="4"/>
        <v>0</v>
      </c>
      <c r="BD66" s="41">
        <f t="shared" si="10"/>
        <v>0</v>
      </c>
      <c r="BE66" s="41">
        <f t="shared" si="10"/>
        <v>0</v>
      </c>
      <c r="BF66" s="41">
        <f t="shared" si="10"/>
        <v>0</v>
      </c>
      <c r="BG66" s="41">
        <f t="shared" si="10"/>
        <v>0</v>
      </c>
      <c r="BH66" s="41">
        <f t="shared" si="10"/>
        <v>0</v>
      </c>
      <c r="BI66" s="41">
        <f t="shared" si="10"/>
        <v>0</v>
      </c>
      <c r="BJ66" s="41">
        <f t="shared" si="10"/>
        <v>0</v>
      </c>
      <c r="BK66" s="41">
        <f t="shared" si="10"/>
        <v>0</v>
      </c>
      <c r="BL66" s="41">
        <f t="shared" si="10"/>
        <v>0</v>
      </c>
      <c r="BM66" s="41">
        <f t="shared" si="8"/>
        <v>0</v>
      </c>
      <c r="BN66" s="41">
        <f t="shared" si="8"/>
        <v>0</v>
      </c>
    </row>
    <row r="67" spans="16:66" x14ac:dyDescent="0.25">
      <c r="P67" s="51">
        <f t="shared" si="6"/>
        <v>0</v>
      </c>
      <c r="AF67" s="56">
        <f t="shared" si="9"/>
        <v>0</v>
      </c>
      <c r="AG67" s="56">
        <f t="shared" si="9"/>
        <v>0</v>
      </c>
      <c r="AH67" s="56">
        <f t="shared" si="9"/>
        <v>0</v>
      </c>
      <c r="AI67" s="56">
        <f t="shared" si="9"/>
        <v>0</v>
      </c>
      <c r="AJ67" s="56">
        <f t="shared" si="9"/>
        <v>0</v>
      </c>
      <c r="AK67" s="56">
        <f t="shared" si="9"/>
        <v>0</v>
      </c>
      <c r="AL67" s="56">
        <f t="shared" si="9"/>
        <v>0</v>
      </c>
      <c r="AM67" s="56">
        <f t="shared" si="9"/>
        <v>0</v>
      </c>
      <c r="AN67" s="56">
        <f t="shared" si="9"/>
        <v>0</v>
      </c>
      <c r="AO67" s="56">
        <f t="shared" si="7"/>
        <v>0</v>
      </c>
      <c r="AP67" s="56">
        <f t="shared" si="7"/>
        <v>0</v>
      </c>
      <c r="AQ67" s="56">
        <f t="shared" si="4"/>
        <v>0</v>
      </c>
      <c r="BD67" s="41">
        <f t="shared" si="10"/>
        <v>0</v>
      </c>
      <c r="BE67" s="41">
        <f t="shared" si="10"/>
        <v>0</v>
      </c>
      <c r="BF67" s="41">
        <f t="shared" si="10"/>
        <v>0</v>
      </c>
      <c r="BG67" s="41">
        <f t="shared" si="10"/>
        <v>0</v>
      </c>
      <c r="BH67" s="41">
        <f t="shared" si="10"/>
        <v>0</v>
      </c>
      <c r="BI67" s="41">
        <f t="shared" si="10"/>
        <v>0</v>
      </c>
      <c r="BJ67" s="41">
        <f t="shared" si="10"/>
        <v>0</v>
      </c>
      <c r="BK67" s="41">
        <f t="shared" si="10"/>
        <v>0</v>
      </c>
      <c r="BL67" s="41">
        <f t="shared" si="10"/>
        <v>0</v>
      </c>
      <c r="BM67" s="41">
        <f t="shared" si="8"/>
        <v>0</v>
      </c>
      <c r="BN67" s="41">
        <f t="shared" si="8"/>
        <v>0</v>
      </c>
    </row>
    <row r="68" spans="16:66" x14ac:dyDescent="0.25">
      <c r="P68" s="51">
        <f t="shared" si="6"/>
        <v>0</v>
      </c>
      <c r="AF68" s="56">
        <f t="shared" si="9"/>
        <v>0</v>
      </c>
      <c r="AG68" s="56">
        <f t="shared" si="9"/>
        <v>0</v>
      </c>
      <c r="AH68" s="56">
        <f t="shared" si="9"/>
        <v>0</v>
      </c>
      <c r="AI68" s="56">
        <f t="shared" si="9"/>
        <v>0</v>
      </c>
      <c r="AJ68" s="56">
        <f t="shared" si="9"/>
        <v>0</v>
      </c>
      <c r="AK68" s="56">
        <f t="shared" si="9"/>
        <v>0</v>
      </c>
      <c r="AL68" s="56">
        <f t="shared" si="9"/>
        <v>0</v>
      </c>
      <c r="AM68" s="56">
        <f t="shared" si="9"/>
        <v>0</v>
      </c>
      <c r="AN68" s="56">
        <f t="shared" si="9"/>
        <v>0</v>
      </c>
      <c r="AO68" s="56">
        <f t="shared" si="7"/>
        <v>0</v>
      </c>
      <c r="AP68" s="56">
        <f t="shared" si="7"/>
        <v>0</v>
      </c>
      <c r="AQ68" s="56">
        <f t="shared" ref="AQ68:AQ86" si="11">SUM(AF68:AP68)</f>
        <v>0</v>
      </c>
      <c r="BD68" s="41">
        <f t="shared" si="10"/>
        <v>0</v>
      </c>
      <c r="BE68" s="41">
        <f t="shared" si="10"/>
        <v>0</v>
      </c>
      <c r="BF68" s="41">
        <f t="shared" si="10"/>
        <v>0</v>
      </c>
      <c r="BG68" s="41">
        <f t="shared" si="10"/>
        <v>0</v>
      </c>
      <c r="BH68" s="41">
        <f t="shared" si="10"/>
        <v>0</v>
      </c>
      <c r="BI68" s="41">
        <f t="shared" si="10"/>
        <v>0</v>
      </c>
      <c r="BJ68" s="41">
        <f t="shared" si="10"/>
        <v>0</v>
      </c>
      <c r="BK68" s="41">
        <f t="shared" si="10"/>
        <v>0</v>
      </c>
      <c r="BL68" s="41">
        <f t="shared" si="10"/>
        <v>0</v>
      </c>
      <c r="BM68" s="41">
        <f t="shared" si="8"/>
        <v>0</v>
      </c>
      <c r="BN68" s="41">
        <f t="shared" si="8"/>
        <v>0</v>
      </c>
    </row>
    <row r="69" spans="16:66" x14ac:dyDescent="0.25">
      <c r="P69" s="51">
        <f t="shared" si="6"/>
        <v>0</v>
      </c>
      <c r="AF69" s="56">
        <f t="shared" si="9"/>
        <v>0</v>
      </c>
      <c r="AG69" s="56">
        <f t="shared" si="9"/>
        <v>0</v>
      </c>
      <c r="AH69" s="56">
        <f t="shared" si="9"/>
        <v>0</v>
      </c>
      <c r="AI69" s="56">
        <f t="shared" ref="AI69:AN86" si="12">H69-W69</f>
        <v>0</v>
      </c>
      <c r="AJ69" s="56">
        <f t="shared" si="12"/>
        <v>0</v>
      </c>
      <c r="AK69" s="56">
        <f t="shared" si="12"/>
        <v>0</v>
      </c>
      <c r="AL69" s="56">
        <f t="shared" si="12"/>
        <v>0</v>
      </c>
      <c r="AM69" s="56">
        <f t="shared" si="12"/>
        <v>0</v>
      </c>
      <c r="AN69" s="56">
        <f t="shared" si="12"/>
        <v>0</v>
      </c>
      <c r="AO69" s="56">
        <f t="shared" si="7"/>
        <v>0</v>
      </c>
      <c r="AP69" s="56">
        <f t="shared" si="7"/>
        <v>0</v>
      </c>
      <c r="AQ69" s="56">
        <f t="shared" si="11"/>
        <v>0</v>
      </c>
      <c r="BD69" s="41">
        <f t="shared" si="10"/>
        <v>0</v>
      </c>
      <c r="BE69" s="41">
        <f t="shared" si="10"/>
        <v>0</v>
      </c>
      <c r="BF69" s="41">
        <f t="shared" si="10"/>
        <v>0</v>
      </c>
      <c r="BG69" s="41">
        <f t="shared" ref="BG69:BL86" si="13">W69-AU69</f>
        <v>0</v>
      </c>
      <c r="BH69" s="41">
        <f t="shared" si="13"/>
        <v>0</v>
      </c>
      <c r="BI69" s="41">
        <f t="shared" si="13"/>
        <v>0</v>
      </c>
      <c r="BJ69" s="41">
        <f t="shared" si="13"/>
        <v>0</v>
      </c>
      <c r="BK69" s="41">
        <f t="shared" si="13"/>
        <v>0</v>
      </c>
      <c r="BL69" s="41">
        <f t="shared" si="13"/>
        <v>0</v>
      </c>
      <c r="BM69" s="41">
        <f t="shared" si="8"/>
        <v>0</v>
      </c>
      <c r="BN69" s="41">
        <f t="shared" si="8"/>
        <v>0</v>
      </c>
    </row>
    <row r="70" spans="16:66" x14ac:dyDescent="0.25">
      <c r="P70" s="51">
        <f t="shared" si="6"/>
        <v>0</v>
      </c>
      <c r="AF70" s="56">
        <f t="shared" ref="AF70:AH86" si="14">E70-T70</f>
        <v>0</v>
      </c>
      <c r="AG70" s="56">
        <f t="shared" si="14"/>
        <v>0</v>
      </c>
      <c r="AH70" s="56">
        <f t="shared" si="14"/>
        <v>0</v>
      </c>
      <c r="AI70" s="56">
        <f t="shared" si="12"/>
        <v>0</v>
      </c>
      <c r="AJ70" s="56">
        <f t="shared" si="12"/>
        <v>0</v>
      </c>
      <c r="AK70" s="56">
        <f t="shared" si="12"/>
        <v>0</v>
      </c>
      <c r="AL70" s="56">
        <f t="shared" si="12"/>
        <v>0</v>
      </c>
      <c r="AM70" s="56">
        <f t="shared" si="12"/>
        <v>0</v>
      </c>
      <c r="AN70" s="56">
        <f t="shared" si="12"/>
        <v>0</v>
      </c>
      <c r="AO70" s="56">
        <f t="shared" si="7"/>
        <v>0</v>
      </c>
      <c r="AP70" s="56">
        <f t="shared" si="7"/>
        <v>0</v>
      </c>
      <c r="AQ70" s="56">
        <f t="shared" si="11"/>
        <v>0</v>
      </c>
      <c r="BD70" s="41">
        <f t="shared" ref="BD70:BF86" si="15">T70-AR70</f>
        <v>0</v>
      </c>
      <c r="BE70" s="41">
        <f t="shared" si="15"/>
        <v>0</v>
      </c>
      <c r="BF70" s="41">
        <f t="shared" si="15"/>
        <v>0</v>
      </c>
      <c r="BG70" s="41">
        <f t="shared" si="13"/>
        <v>0</v>
      </c>
      <c r="BH70" s="41">
        <f t="shared" si="13"/>
        <v>0</v>
      </c>
      <c r="BI70" s="41">
        <f t="shared" si="13"/>
        <v>0</v>
      </c>
      <c r="BJ70" s="41">
        <f t="shared" si="13"/>
        <v>0</v>
      </c>
      <c r="BK70" s="41">
        <f t="shared" si="13"/>
        <v>0</v>
      </c>
      <c r="BL70" s="41">
        <f t="shared" si="13"/>
        <v>0</v>
      </c>
      <c r="BM70" s="41">
        <f t="shared" si="8"/>
        <v>0</v>
      </c>
      <c r="BN70" s="41">
        <f t="shared" si="8"/>
        <v>0</v>
      </c>
    </row>
    <row r="71" spans="16:66" x14ac:dyDescent="0.25">
      <c r="P71" s="51">
        <f t="shared" si="6"/>
        <v>0</v>
      </c>
      <c r="AF71" s="56">
        <f t="shared" si="14"/>
        <v>0</v>
      </c>
      <c r="AG71" s="56">
        <f t="shared" si="14"/>
        <v>0</v>
      </c>
      <c r="AH71" s="56">
        <f t="shared" si="14"/>
        <v>0</v>
      </c>
      <c r="AI71" s="56">
        <f t="shared" si="12"/>
        <v>0</v>
      </c>
      <c r="AJ71" s="56">
        <f t="shared" si="12"/>
        <v>0</v>
      </c>
      <c r="AK71" s="56">
        <f t="shared" si="12"/>
        <v>0</v>
      </c>
      <c r="AL71" s="56">
        <f t="shared" si="12"/>
        <v>0</v>
      </c>
      <c r="AM71" s="56">
        <f t="shared" si="12"/>
        <v>0</v>
      </c>
      <c r="AN71" s="56">
        <f t="shared" si="12"/>
        <v>0</v>
      </c>
      <c r="AO71" s="56">
        <f t="shared" si="7"/>
        <v>0</v>
      </c>
      <c r="AP71" s="56">
        <f t="shared" si="7"/>
        <v>0</v>
      </c>
      <c r="AQ71" s="56">
        <f t="shared" si="11"/>
        <v>0</v>
      </c>
      <c r="BD71" s="41">
        <f t="shared" si="15"/>
        <v>0</v>
      </c>
      <c r="BE71" s="41">
        <f t="shared" si="15"/>
        <v>0</v>
      </c>
      <c r="BF71" s="41">
        <f t="shared" si="15"/>
        <v>0</v>
      </c>
      <c r="BG71" s="41">
        <f t="shared" si="13"/>
        <v>0</v>
      </c>
      <c r="BH71" s="41">
        <f t="shared" si="13"/>
        <v>0</v>
      </c>
      <c r="BI71" s="41">
        <f t="shared" si="13"/>
        <v>0</v>
      </c>
      <c r="BJ71" s="41">
        <f t="shared" si="13"/>
        <v>0</v>
      </c>
      <c r="BK71" s="41">
        <f t="shared" si="13"/>
        <v>0</v>
      </c>
      <c r="BL71" s="41">
        <f t="shared" si="13"/>
        <v>0</v>
      </c>
      <c r="BM71" s="41">
        <f t="shared" si="8"/>
        <v>0</v>
      </c>
      <c r="BN71" s="41">
        <f t="shared" si="8"/>
        <v>0</v>
      </c>
    </row>
    <row r="72" spans="16:66" x14ac:dyDescent="0.25">
      <c r="P72" s="51">
        <f t="shared" si="6"/>
        <v>0</v>
      </c>
      <c r="AF72" s="56">
        <f t="shared" si="14"/>
        <v>0</v>
      </c>
      <c r="AG72" s="56">
        <f t="shared" si="14"/>
        <v>0</v>
      </c>
      <c r="AH72" s="56">
        <f t="shared" si="14"/>
        <v>0</v>
      </c>
      <c r="AI72" s="56">
        <f t="shared" si="12"/>
        <v>0</v>
      </c>
      <c r="AJ72" s="56">
        <f t="shared" si="12"/>
        <v>0</v>
      </c>
      <c r="AK72" s="56">
        <f t="shared" si="12"/>
        <v>0</v>
      </c>
      <c r="AL72" s="56">
        <f t="shared" si="12"/>
        <v>0</v>
      </c>
      <c r="AM72" s="56">
        <f t="shared" si="12"/>
        <v>0</v>
      </c>
      <c r="AN72" s="56">
        <f t="shared" si="12"/>
        <v>0</v>
      </c>
      <c r="AO72" s="56">
        <f t="shared" si="7"/>
        <v>0</v>
      </c>
      <c r="AP72" s="56">
        <f t="shared" si="7"/>
        <v>0</v>
      </c>
      <c r="AQ72" s="56">
        <f t="shared" si="11"/>
        <v>0</v>
      </c>
      <c r="BD72" s="41">
        <f t="shared" si="15"/>
        <v>0</v>
      </c>
      <c r="BE72" s="41">
        <f t="shared" si="15"/>
        <v>0</v>
      </c>
      <c r="BF72" s="41">
        <f t="shared" si="15"/>
        <v>0</v>
      </c>
      <c r="BG72" s="41">
        <f t="shared" si="13"/>
        <v>0</v>
      </c>
      <c r="BH72" s="41">
        <f t="shared" si="13"/>
        <v>0</v>
      </c>
      <c r="BI72" s="41">
        <f t="shared" si="13"/>
        <v>0</v>
      </c>
      <c r="BJ72" s="41">
        <f t="shared" si="13"/>
        <v>0</v>
      </c>
      <c r="BK72" s="41">
        <f t="shared" si="13"/>
        <v>0</v>
      </c>
      <c r="BL72" s="41">
        <f t="shared" si="13"/>
        <v>0</v>
      </c>
      <c r="BM72" s="41">
        <f t="shared" si="8"/>
        <v>0</v>
      </c>
      <c r="BN72" s="41">
        <f t="shared" si="8"/>
        <v>0</v>
      </c>
    </row>
    <row r="73" spans="16:66" x14ac:dyDescent="0.25">
      <c r="P73" s="51">
        <f t="shared" si="6"/>
        <v>0</v>
      </c>
      <c r="AF73" s="56">
        <f t="shared" si="14"/>
        <v>0</v>
      </c>
      <c r="AG73" s="56">
        <f t="shared" si="14"/>
        <v>0</v>
      </c>
      <c r="AH73" s="56">
        <f t="shared" si="14"/>
        <v>0</v>
      </c>
      <c r="AI73" s="56">
        <f t="shared" si="12"/>
        <v>0</v>
      </c>
      <c r="AJ73" s="56">
        <f t="shared" si="12"/>
        <v>0</v>
      </c>
      <c r="AK73" s="56">
        <f t="shared" si="12"/>
        <v>0</v>
      </c>
      <c r="AL73" s="56">
        <f t="shared" si="12"/>
        <v>0</v>
      </c>
      <c r="AM73" s="56">
        <f t="shared" si="12"/>
        <v>0</v>
      </c>
      <c r="AN73" s="56">
        <f t="shared" si="12"/>
        <v>0</v>
      </c>
      <c r="AO73" s="56">
        <f t="shared" si="7"/>
        <v>0</v>
      </c>
      <c r="AP73" s="56">
        <f t="shared" si="7"/>
        <v>0</v>
      </c>
      <c r="AQ73" s="56">
        <f t="shared" si="11"/>
        <v>0</v>
      </c>
      <c r="BD73" s="41">
        <f t="shared" si="15"/>
        <v>0</v>
      </c>
      <c r="BE73" s="41">
        <f t="shared" si="15"/>
        <v>0</v>
      </c>
      <c r="BF73" s="41">
        <f t="shared" si="15"/>
        <v>0</v>
      </c>
      <c r="BG73" s="41">
        <f t="shared" si="13"/>
        <v>0</v>
      </c>
      <c r="BH73" s="41">
        <f t="shared" si="13"/>
        <v>0</v>
      </c>
      <c r="BI73" s="41">
        <f t="shared" si="13"/>
        <v>0</v>
      </c>
      <c r="BJ73" s="41">
        <f t="shared" si="13"/>
        <v>0</v>
      </c>
      <c r="BK73" s="41">
        <f t="shared" si="13"/>
        <v>0</v>
      </c>
      <c r="BL73" s="41">
        <f t="shared" si="13"/>
        <v>0</v>
      </c>
      <c r="BM73" s="41">
        <f t="shared" si="8"/>
        <v>0</v>
      </c>
      <c r="BN73" s="41">
        <f t="shared" si="8"/>
        <v>0</v>
      </c>
    </row>
    <row r="74" spans="16:66" x14ac:dyDescent="0.25">
      <c r="P74" s="51">
        <f t="shared" si="6"/>
        <v>0</v>
      </c>
      <c r="AF74" s="56">
        <f t="shared" si="14"/>
        <v>0</v>
      </c>
      <c r="AG74" s="56">
        <f t="shared" si="14"/>
        <v>0</v>
      </c>
      <c r="AH74" s="56">
        <f t="shared" si="14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56">
        <f t="shared" si="12"/>
        <v>0</v>
      </c>
      <c r="AN74" s="56">
        <f t="shared" si="12"/>
        <v>0</v>
      </c>
      <c r="AO74" s="56">
        <f t="shared" si="7"/>
        <v>0</v>
      </c>
      <c r="AP74" s="56">
        <f t="shared" si="7"/>
        <v>0</v>
      </c>
      <c r="AQ74" s="56">
        <f t="shared" si="11"/>
        <v>0</v>
      </c>
      <c r="BD74" s="41">
        <f t="shared" si="15"/>
        <v>0</v>
      </c>
      <c r="BE74" s="41">
        <f t="shared" si="15"/>
        <v>0</v>
      </c>
      <c r="BF74" s="41">
        <f t="shared" si="15"/>
        <v>0</v>
      </c>
      <c r="BG74" s="41">
        <f t="shared" si="13"/>
        <v>0</v>
      </c>
      <c r="BH74" s="41">
        <f t="shared" si="13"/>
        <v>0</v>
      </c>
      <c r="BI74" s="41">
        <f t="shared" si="13"/>
        <v>0</v>
      </c>
      <c r="BJ74" s="41">
        <f t="shared" si="13"/>
        <v>0</v>
      </c>
      <c r="BK74" s="41">
        <f t="shared" si="13"/>
        <v>0</v>
      </c>
      <c r="BL74" s="41">
        <f t="shared" si="13"/>
        <v>0</v>
      </c>
      <c r="BM74" s="41">
        <f t="shared" si="8"/>
        <v>0</v>
      </c>
      <c r="BN74" s="41">
        <f t="shared" si="8"/>
        <v>0</v>
      </c>
    </row>
    <row r="75" spans="16:66" x14ac:dyDescent="0.25">
      <c r="P75" s="51">
        <f t="shared" si="6"/>
        <v>0</v>
      </c>
      <c r="AF75" s="56">
        <f t="shared" si="14"/>
        <v>0</v>
      </c>
      <c r="AG75" s="56">
        <f t="shared" si="14"/>
        <v>0</v>
      </c>
      <c r="AH75" s="56">
        <f t="shared" si="14"/>
        <v>0</v>
      </c>
      <c r="AI75" s="56">
        <f t="shared" si="12"/>
        <v>0</v>
      </c>
      <c r="AJ75" s="56">
        <f t="shared" si="12"/>
        <v>0</v>
      </c>
      <c r="AK75" s="56">
        <f t="shared" si="12"/>
        <v>0</v>
      </c>
      <c r="AL75" s="56">
        <f t="shared" si="12"/>
        <v>0</v>
      </c>
      <c r="AM75" s="56">
        <f t="shared" si="12"/>
        <v>0</v>
      </c>
      <c r="AN75" s="56">
        <f t="shared" si="12"/>
        <v>0</v>
      </c>
      <c r="AO75" s="56">
        <f t="shared" si="7"/>
        <v>0</v>
      </c>
      <c r="AP75" s="56">
        <f t="shared" si="7"/>
        <v>0</v>
      </c>
      <c r="AQ75" s="56">
        <f t="shared" si="11"/>
        <v>0</v>
      </c>
      <c r="BD75" s="41">
        <f t="shared" si="15"/>
        <v>0</v>
      </c>
      <c r="BE75" s="41">
        <f t="shared" si="15"/>
        <v>0</v>
      </c>
      <c r="BF75" s="41">
        <f t="shared" si="15"/>
        <v>0</v>
      </c>
      <c r="BG75" s="41">
        <f t="shared" si="13"/>
        <v>0</v>
      </c>
      <c r="BH75" s="41">
        <f t="shared" si="13"/>
        <v>0</v>
      </c>
      <c r="BI75" s="41">
        <f t="shared" si="13"/>
        <v>0</v>
      </c>
      <c r="BJ75" s="41">
        <f t="shared" si="13"/>
        <v>0</v>
      </c>
      <c r="BK75" s="41">
        <f t="shared" si="13"/>
        <v>0</v>
      </c>
      <c r="BL75" s="41">
        <f t="shared" si="13"/>
        <v>0</v>
      </c>
      <c r="BM75" s="41">
        <f t="shared" si="8"/>
        <v>0</v>
      </c>
      <c r="BN75" s="41">
        <f t="shared" si="8"/>
        <v>0</v>
      </c>
    </row>
    <row r="76" spans="16:66" x14ac:dyDescent="0.25">
      <c r="P76" s="51">
        <f t="shared" si="6"/>
        <v>0</v>
      </c>
      <c r="AF76" s="56">
        <f t="shared" si="14"/>
        <v>0</v>
      </c>
      <c r="AG76" s="56">
        <f t="shared" si="14"/>
        <v>0</v>
      </c>
      <c r="AH76" s="56">
        <f t="shared" si="14"/>
        <v>0</v>
      </c>
      <c r="AI76" s="56">
        <f t="shared" si="12"/>
        <v>0</v>
      </c>
      <c r="AJ76" s="56">
        <f t="shared" si="12"/>
        <v>0</v>
      </c>
      <c r="AK76" s="56">
        <f t="shared" si="12"/>
        <v>0</v>
      </c>
      <c r="AL76" s="56">
        <f t="shared" si="12"/>
        <v>0</v>
      </c>
      <c r="AM76" s="56">
        <f t="shared" si="12"/>
        <v>0</v>
      </c>
      <c r="AN76" s="56">
        <f t="shared" si="12"/>
        <v>0</v>
      </c>
      <c r="AO76" s="56">
        <f t="shared" si="7"/>
        <v>0</v>
      </c>
      <c r="AP76" s="56">
        <f t="shared" si="7"/>
        <v>0</v>
      </c>
      <c r="AQ76" s="56">
        <f t="shared" si="11"/>
        <v>0</v>
      </c>
      <c r="BD76" s="41">
        <f t="shared" si="15"/>
        <v>0</v>
      </c>
      <c r="BE76" s="41">
        <f t="shared" si="15"/>
        <v>0</v>
      </c>
      <c r="BF76" s="41">
        <f t="shared" si="15"/>
        <v>0</v>
      </c>
      <c r="BG76" s="41">
        <f t="shared" si="13"/>
        <v>0</v>
      </c>
      <c r="BH76" s="41">
        <f t="shared" si="13"/>
        <v>0</v>
      </c>
      <c r="BI76" s="41">
        <f t="shared" si="13"/>
        <v>0</v>
      </c>
      <c r="BJ76" s="41">
        <f t="shared" si="13"/>
        <v>0</v>
      </c>
      <c r="BK76" s="41">
        <f t="shared" si="13"/>
        <v>0</v>
      </c>
      <c r="BL76" s="41">
        <f t="shared" si="13"/>
        <v>0</v>
      </c>
      <c r="BM76" s="41">
        <f t="shared" si="8"/>
        <v>0</v>
      </c>
      <c r="BN76" s="41">
        <f t="shared" si="8"/>
        <v>0</v>
      </c>
    </row>
    <row r="77" spans="16:66" x14ac:dyDescent="0.25">
      <c r="P77" s="51">
        <f t="shared" si="6"/>
        <v>0</v>
      </c>
      <c r="AF77" s="56">
        <f t="shared" si="14"/>
        <v>0</v>
      </c>
      <c r="AG77" s="56">
        <f t="shared" si="14"/>
        <v>0</v>
      </c>
      <c r="AH77" s="56">
        <f t="shared" si="14"/>
        <v>0</v>
      </c>
      <c r="AI77" s="56">
        <f t="shared" si="12"/>
        <v>0</v>
      </c>
      <c r="AJ77" s="56">
        <f t="shared" si="12"/>
        <v>0</v>
      </c>
      <c r="AK77" s="56">
        <f t="shared" si="12"/>
        <v>0</v>
      </c>
      <c r="AL77" s="56">
        <f t="shared" si="12"/>
        <v>0</v>
      </c>
      <c r="AM77" s="56">
        <f t="shared" si="12"/>
        <v>0</v>
      </c>
      <c r="AN77" s="56">
        <f t="shared" si="12"/>
        <v>0</v>
      </c>
      <c r="AO77" s="56">
        <f t="shared" si="7"/>
        <v>0</v>
      </c>
      <c r="AP77" s="56">
        <f t="shared" si="7"/>
        <v>0</v>
      </c>
      <c r="AQ77" s="56">
        <f t="shared" si="11"/>
        <v>0</v>
      </c>
      <c r="BD77" s="41">
        <f t="shared" si="15"/>
        <v>0</v>
      </c>
      <c r="BE77" s="41">
        <f t="shared" si="15"/>
        <v>0</v>
      </c>
      <c r="BF77" s="41">
        <f t="shared" si="15"/>
        <v>0</v>
      </c>
      <c r="BG77" s="41">
        <f t="shared" si="13"/>
        <v>0</v>
      </c>
      <c r="BH77" s="41">
        <f t="shared" si="13"/>
        <v>0</v>
      </c>
      <c r="BI77" s="41">
        <f t="shared" si="13"/>
        <v>0</v>
      </c>
      <c r="BJ77" s="41">
        <f t="shared" si="13"/>
        <v>0</v>
      </c>
      <c r="BK77" s="41">
        <f t="shared" si="13"/>
        <v>0</v>
      </c>
      <c r="BL77" s="41">
        <f t="shared" si="13"/>
        <v>0</v>
      </c>
      <c r="BM77" s="41">
        <f t="shared" si="8"/>
        <v>0</v>
      </c>
      <c r="BN77" s="41">
        <f t="shared" si="8"/>
        <v>0</v>
      </c>
    </row>
    <row r="78" spans="16:66" x14ac:dyDescent="0.25">
      <c r="P78" s="51">
        <f t="shared" si="6"/>
        <v>0</v>
      </c>
      <c r="AF78" s="56">
        <f t="shared" si="14"/>
        <v>0</v>
      </c>
      <c r="AG78" s="56">
        <f t="shared" si="14"/>
        <v>0</v>
      </c>
      <c r="AH78" s="56">
        <f t="shared" si="14"/>
        <v>0</v>
      </c>
      <c r="AI78" s="56">
        <f t="shared" si="12"/>
        <v>0</v>
      </c>
      <c r="AJ78" s="56">
        <f t="shared" si="12"/>
        <v>0</v>
      </c>
      <c r="AK78" s="56">
        <f t="shared" si="12"/>
        <v>0</v>
      </c>
      <c r="AL78" s="56">
        <f t="shared" si="12"/>
        <v>0</v>
      </c>
      <c r="AM78" s="56">
        <f t="shared" si="12"/>
        <v>0</v>
      </c>
      <c r="AN78" s="56">
        <f t="shared" si="12"/>
        <v>0</v>
      </c>
      <c r="AO78" s="56">
        <f t="shared" si="7"/>
        <v>0</v>
      </c>
      <c r="AP78" s="56">
        <f t="shared" si="7"/>
        <v>0</v>
      </c>
      <c r="AQ78" s="56">
        <f t="shared" si="11"/>
        <v>0</v>
      </c>
      <c r="BD78" s="41">
        <f t="shared" si="15"/>
        <v>0</v>
      </c>
      <c r="BE78" s="41">
        <f t="shared" si="15"/>
        <v>0</v>
      </c>
      <c r="BF78" s="41">
        <f t="shared" si="15"/>
        <v>0</v>
      </c>
      <c r="BG78" s="41">
        <f t="shared" si="13"/>
        <v>0</v>
      </c>
      <c r="BH78" s="41">
        <f t="shared" si="13"/>
        <v>0</v>
      </c>
      <c r="BI78" s="41">
        <f t="shared" si="13"/>
        <v>0</v>
      </c>
      <c r="BJ78" s="41">
        <f t="shared" si="13"/>
        <v>0</v>
      </c>
      <c r="BK78" s="41">
        <f t="shared" si="13"/>
        <v>0</v>
      </c>
      <c r="BL78" s="41">
        <f t="shared" si="13"/>
        <v>0</v>
      </c>
      <c r="BM78" s="41">
        <f t="shared" si="8"/>
        <v>0</v>
      </c>
      <c r="BN78" s="41">
        <f t="shared" si="8"/>
        <v>0</v>
      </c>
    </row>
    <row r="79" spans="16:66" x14ac:dyDescent="0.25">
      <c r="P79" s="51">
        <f t="shared" si="6"/>
        <v>0</v>
      </c>
      <c r="AF79" s="56">
        <f t="shared" si="14"/>
        <v>0</v>
      </c>
      <c r="AG79" s="56">
        <f t="shared" si="14"/>
        <v>0</v>
      </c>
      <c r="AH79" s="56">
        <f t="shared" si="14"/>
        <v>0</v>
      </c>
      <c r="AI79" s="56">
        <f t="shared" si="12"/>
        <v>0</v>
      </c>
      <c r="AJ79" s="56">
        <f t="shared" si="12"/>
        <v>0</v>
      </c>
      <c r="AK79" s="56">
        <f t="shared" si="12"/>
        <v>0</v>
      </c>
      <c r="AL79" s="56">
        <f t="shared" si="12"/>
        <v>0</v>
      </c>
      <c r="AM79" s="56">
        <f t="shared" si="12"/>
        <v>0</v>
      </c>
      <c r="AN79" s="56">
        <f t="shared" si="12"/>
        <v>0</v>
      </c>
      <c r="AO79" s="56">
        <f t="shared" si="7"/>
        <v>0</v>
      </c>
      <c r="AP79" s="56">
        <f t="shared" si="7"/>
        <v>0</v>
      </c>
      <c r="AQ79" s="56">
        <f t="shared" si="11"/>
        <v>0</v>
      </c>
      <c r="BD79" s="41">
        <f t="shared" si="15"/>
        <v>0</v>
      </c>
      <c r="BE79" s="41">
        <f t="shared" si="15"/>
        <v>0</v>
      </c>
      <c r="BF79" s="41">
        <f t="shared" si="15"/>
        <v>0</v>
      </c>
      <c r="BG79" s="41">
        <f t="shared" si="13"/>
        <v>0</v>
      </c>
      <c r="BH79" s="41">
        <f t="shared" si="13"/>
        <v>0</v>
      </c>
      <c r="BI79" s="41">
        <f t="shared" si="13"/>
        <v>0</v>
      </c>
      <c r="BJ79" s="41">
        <f t="shared" si="13"/>
        <v>0</v>
      </c>
      <c r="BK79" s="41">
        <f t="shared" si="13"/>
        <v>0</v>
      </c>
      <c r="BL79" s="41">
        <f t="shared" si="13"/>
        <v>0</v>
      </c>
      <c r="BM79" s="41">
        <f t="shared" si="8"/>
        <v>0</v>
      </c>
      <c r="BN79" s="41">
        <f t="shared" si="8"/>
        <v>0</v>
      </c>
    </row>
    <row r="80" spans="16:66" x14ac:dyDescent="0.25">
      <c r="AF80" s="56">
        <f t="shared" si="14"/>
        <v>0</v>
      </c>
      <c r="AG80" s="56">
        <f t="shared" si="14"/>
        <v>0</v>
      </c>
      <c r="AH80" s="56">
        <f t="shared" si="14"/>
        <v>0</v>
      </c>
      <c r="AI80" s="56">
        <f t="shared" si="12"/>
        <v>0</v>
      </c>
      <c r="AJ80" s="56">
        <f t="shared" si="12"/>
        <v>0</v>
      </c>
      <c r="AK80" s="56">
        <f t="shared" si="12"/>
        <v>0</v>
      </c>
      <c r="AL80" s="56">
        <f t="shared" si="12"/>
        <v>0</v>
      </c>
      <c r="AM80" s="56">
        <f t="shared" si="12"/>
        <v>0</v>
      </c>
      <c r="AN80" s="56">
        <f t="shared" si="12"/>
        <v>0</v>
      </c>
      <c r="AO80" s="56">
        <f t="shared" si="7"/>
        <v>0</v>
      </c>
      <c r="AP80" s="56">
        <f t="shared" si="7"/>
        <v>0</v>
      </c>
      <c r="AQ80" s="56">
        <f t="shared" si="11"/>
        <v>0</v>
      </c>
      <c r="BD80" s="41">
        <f t="shared" si="15"/>
        <v>0</v>
      </c>
      <c r="BE80" s="41">
        <f t="shared" si="15"/>
        <v>0</v>
      </c>
      <c r="BF80" s="41">
        <f t="shared" si="15"/>
        <v>0</v>
      </c>
      <c r="BG80" s="41">
        <f t="shared" si="13"/>
        <v>0</v>
      </c>
      <c r="BH80" s="41">
        <f t="shared" si="13"/>
        <v>0</v>
      </c>
      <c r="BI80" s="41">
        <f t="shared" si="13"/>
        <v>0</v>
      </c>
      <c r="BJ80" s="41">
        <f t="shared" si="13"/>
        <v>0</v>
      </c>
      <c r="BK80" s="41">
        <f t="shared" si="13"/>
        <v>0</v>
      </c>
      <c r="BL80" s="41">
        <f t="shared" si="13"/>
        <v>0</v>
      </c>
      <c r="BM80" s="41">
        <f t="shared" si="8"/>
        <v>0</v>
      </c>
      <c r="BN80" s="41">
        <f t="shared" si="8"/>
        <v>0</v>
      </c>
    </row>
    <row r="81" spans="19:66" x14ac:dyDescent="0.25">
      <c r="S81" s="53" t="s">
        <v>198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14"/>
        <v>0</v>
      </c>
      <c r="AG81" s="56">
        <f t="shared" si="14"/>
        <v>0</v>
      </c>
      <c r="AH81" s="56">
        <f t="shared" si="14"/>
        <v>0</v>
      </c>
      <c r="AI81" s="56">
        <f t="shared" si="12"/>
        <v>-9</v>
      </c>
      <c r="AJ81" s="56">
        <f t="shared" si="12"/>
        <v>-7</v>
      </c>
      <c r="AK81" s="56">
        <f t="shared" si="12"/>
        <v>-8</v>
      </c>
      <c r="AL81" s="56">
        <f t="shared" si="12"/>
        <v>-9</v>
      </c>
      <c r="AM81" s="56">
        <f t="shared" si="12"/>
        <v>0</v>
      </c>
      <c r="AN81" s="56">
        <f t="shared" si="12"/>
        <v>0</v>
      </c>
      <c r="AO81" s="56">
        <f t="shared" si="7"/>
        <v>0</v>
      </c>
      <c r="AP81" s="56">
        <f t="shared" si="7"/>
        <v>0</v>
      </c>
      <c r="AQ81" s="56">
        <f t="shared" si="11"/>
        <v>-33</v>
      </c>
      <c r="BD81" s="41">
        <f t="shared" si="15"/>
        <v>0</v>
      </c>
      <c r="BE81" s="41">
        <f t="shared" si="15"/>
        <v>0</v>
      </c>
      <c r="BF81" s="41">
        <f t="shared" si="15"/>
        <v>0</v>
      </c>
      <c r="BG81" s="41">
        <f t="shared" si="13"/>
        <v>9</v>
      </c>
      <c r="BH81" s="41">
        <f t="shared" si="13"/>
        <v>7</v>
      </c>
      <c r="BI81" s="41">
        <f t="shared" si="13"/>
        <v>8</v>
      </c>
      <c r="BJ81" s="41">
        <f t="shared" si="13"/>
        <v>9</v>
      </c>
      <c r="BK81" s="41">
        <f t="shared" si="13"/>
        <v>0</v>
      </c>
      <c r="BL81" s="41">
        <f t="shared" si="13"/>
        <v>0</v>
      </c>
      <c r="BM81" s="41">
        <f t="shared" si="8"/>
        <v>0</v>
      </c>
      <c r="BN81" s="41">
        <f t="shared" si="8"/>
        <v>0</v>
      </c>
    </row>
    <row r="82" spans="19:66" x14ac:dyDescent="0.25">
      <c r="AF82" s="56">
        <f t="shared" si="14"/>
        <v>0</v>
      </c>
      <c r="AG82" s="56">
        <f t="shared" si="14"/>
        <v>0</v>
      </c>
      <c r="AH82" s="56">
        <f t="shared" si="14"/>
        <v>0</v>
      </c>
      <c r="AI82" s="56">
        <f t="shared" si="12"/>
        <v>0</v>
      </c>
      <c r="AJ82" s="56">
        <f t="shared" si="12"/>
        <v>0</v>
      </c>
      <c r="AK82" s="56">
        <f t="shared" si="12"/>
        <v>0</v>
      </c>
      <c r="AL82" s="56">
        <f t="shared" si="12"/>
        <v>0</v>
      </c>
      <c r="AM82" s="56">
        <f t="shared" si="12"/>
        <v>0</v>
      </c>
      <c r="AN82" s="56">
        <f t="shared" si="12"/>
        <v>0</v>
      </c>
      <c r="AO82" s="56">
        <f t="shared" si="7"/>
        <v>0</v>
      </c>
      <c r="AP82" s="56">
        <f t="shared" si="7"/>
        <v>0</v>
      </c>
      <c r="AQ82" s="56">
        <f t="shared" si="11"/>
        <v>0</v>
      </c>
      <c r="BD82" s="41">
        <f t="shared" si="15"/>
        <v>0</v>
      </c>
      <c r="BE82" s="41">
        <f t="shared" si="15"/>
        <v>0</v>
      </c>
      <c r="BF82" s="41">
        <f t="shared" si="15"/>
        <v>0</v>
      </c>
      <c r="BG82" s="41">
        <f t="shared" si="13"/>
        <v>0</v>
      </c>
      <c r="BH82" s="41">
        <f t="shared" si="13"/>
        <v>0</v>
      </c>
      <c r="BI82" s="41">
        <f t="shared" si="13"/>
        <v>0</v>
      </c>
      <c r="BJ82" s="41">
        <f t="shared" si="13"/>
        <v>0</v>
      </c>
      <c r="BK82" s="41">
        <f t="shared" si="13"/>
        <v>0</v>
      </c>
      <c r="BL82" s="41">
        <f t="shared" si="13"/>
        <v>0</v>
      </c>
      <c r="BM82" s="41">
        <f t="shared" si="8"/>
        <v>0</v>
      </c>
      <c r="BN82" s="41">
        <f t="shared" si="8"/>
        <v>0</v>
      </c>
    </row>
    <row r="83" spans="19:66" x14ac:dyDescent="0.25">
      <c r="AF83" s="56">
        <f t="shared" si="14"/>
        <v>0</v>
      </c>
      <c r="AG83" s="56">
        <f t="shared" si="14"/>
        <v>0</v>
      </c>
      <c r="AH83" s="56">
        <f t="shared" si="14"/>
        <v>0</v>
      </c>
      <c r="AI83" s="56">
        <f t="shared" si="12"/>
        <v>0</v>
      </c>
      <c r="AJ83" s="56">
        <f t="shared" si="12"/>
        <v>0</v>
      </c>
      <c r="AK83" s="56">
        <f t="shared" si="12"/>
        <v>0</v>
      </c>
      <c r="AL83" s="56">
        <f t="shared" si="12"/>
        <v>0</v>
      </c>
      <c r="AM83" s="56">
        <f t="shared" si="12"/>
        <v>0</v>
      </c>
      <c r="AN83" s="56">
        <f t="shared" si="12"/>
        <v>0</v>
      </c>
      <c r="AO83" s="56">
        <f t="shared" si="7"/>
        <v>0</v>
      </c>
      <c r="AP83" s="56">
        <f t="shared" si="7"/>
        <v>0</v>
      </c>
      <c r="AQ83" s="56">
        <f t="shared" si="11"/>
        <v>0</v>
      </c>
      <c r="BD83" s="41">
        <f t="shared" si="15"/>
        <v>0</v>
      </c>
      <c r="BE83" s="41">
        <f t="shared" si="15"/>
        <v>0</v>
      </c>
      <c r="BF83" s="41">
        <f t="shared" si="15"/>
        <v>0</v>
      </c>
      <c r="BG83" s="41">
        <f t="shared" si="13"/>
        <v>0</v>
      </c>
      <c r="BH83" s="41">
        <f t="shared" si="13"/>
        <v>0</v>
      </c>
      <c r="BI83" s="41">
        <f t="shared" si="13"/>
        <v>0</v>
      </c>
      <c r="BJ83" s="41">
        <f t="shared" si="13"/>
        <v>0</v>
      </c>
      <c r="BK83" s="41">
        <f t="shared" si="13"/>
        <v>0</v>
      </c>
      <c r="BL83" s="41">
        <f t="shared" si="13"/>
        <v>0</v>
      </c>
      <c r="BM83" s="41">
        <f t="shared" si="8"/>
        <v>0</v>
      </c>
      <c r="BN83" s="41">
        <f t="shared" si="8"/>
        <v>0</v>
      </c>
    </row>
    <row r="84" spans="19:66" x14ac:dyDescent="0.25">
      <c r="AF84" s="56">
        <f t="shared" si="14"/>
        <v>0</v>
      </c>
      <c r="AG84" s="56">
        <f t="shared" si="14"/>
        <v>0</v>
      </c>
      <c r="AH84" s="56">
        <f t="shared" si="14"/>
        <v>0</v>
      </c>
      <c r="AI84" s="56">
        <f t="shared" si="12"/>
        <v>0</v>
      </c>
      <c r="AJ84" s="56">
        <f t="shared" si="12"/>
        <v>0</v>
      </c>
      <c r="AK84" s="56">
        <f t="shared" si="12"/>
        <v>0</v>
      </c>
      <c r="AL84" s="56">
        <f t="shared" si="12"/>
        <v>0</v>
      </c>
      <c r="AM84" s="56">
        <f t="shared" si="12"/>
        <v>0</v>
      </c>
      <c r="AN84" s="56">
        <f t="shared" si="12"/>
        <v>0</v>
      </c>
      <c r="AO84" s="56">
        <f t="shared" si="7"/>
        <v>0</v>
      </c>
      <c r="AP84" s="56">
        <f t="shared" si="7"/>
        <v>0</v>
      </c>
      <c r="AQ84" s="56">
        <f t="shared" si="11"/>
        <v>0</v>
      </c>
      <c r="BD84" s="41">
        <f t="shared" si="15"/>
        <v>0</v>
      </c>
      <c r="BE84" s="41">
        <f t="shared" si="15"/>
        <v>0</v>
      </c>
      <c r="BF84" s="41">
        <f t="shared" si="15"/>
        <v>0</v>
      </c>
      <c r="BG84" s="41">
        <f t="shared" si="13"/>
        <v>0</v>
      </c>
      <c r="BH84" s="41">
        <f t="shared" si="13"/>
        <v>0</v>
      </c>
      <c r="BI84" s="41">
        <f t="shared" si="13"/>
        <v>0</v>
      </c>
      <c r="BJ84" s="41">
        <f t="shared" si="13"/>
        <v>0</v>
      </c>
      <c r="BK84" s="41">
        <f t="shared" si="13"/>
        <v>0</v>
      </c>
      <c r="BL84" s="41">
        <f t="shared" si="13"/>
        <v>0</v>
      </c>
      <c r="BM84" s="41">
        <f t="shared" si="8"/>
        <v>0</v>
      </c>
      <c r="BN84" s="41">
        <f t="shared" si="8"/>
        <v>0</v>
      </c>
    </row>
    <row r="85" spans="19:66" x14ac:dyDescent="0.25">
      <c r="AF85" s="56">
        <f t="shared" si="14"/>
        <v>0</v>
      </c>
      <c r="AG85" s="56">
        <f t="shared" si="14"/>
        <v>0</v>
      </c>
      <c r="AH85" s="56">
        <f t="shared" si="14"/>
        <v>0</v>
      </c>
      <c r="AI85" s="56">
        <f t="shared" si="12"/>
        <v>0</v>
      </c>
      <c r="AJ85" s="56">
        <f t="shared" si="12"/>
        <v>0</v>
      </c>
      <c r="AK85" s="56">
        <f t="shared" si="12"/>
        <v>0</v>
      </c>
      <c r="AL85" s="56">
        <f t="shared" si="12"/>
        <v>0</v>
      </c>
      <c r="AM85" s="56">
        <f t="shared" si="12"/>
        <v>0</v>
      </c>
      <c r="AN85" s="56">
        <f t="shared" si="12"/>
        <v>0</v>
      </c>
      <c r="AO85" s="56">
        <f t="shared" si="7"/>
        <v>0</v>
      </c>
      <c r="AP85" s="56">
        <f t="shared" si="7"/>
        <v>0</v>
      </c>
      <c r="AQ85" s="56">
        <f t="shared" si="11"/>
        <v>0</v>
      </c>
      <c r="BD85" s="41">
        <f t="shared" si="15"/>
        <v>0</v>
      </c>
      <c r="BE85" s="41">
        <f t="shared" si="15"/>
        <v>0</v>
      </c>
      <c r="BF85" s="41">
        <f t="shared" si="15"/>
        <v>0</v>
      </c>
      <c r="BG85" s="41">
        <f t="shared" si="13"/>
        <v>0</v>
      </c>
      <c r="BH85" s="41">
        <f t="shared" si="13"/>
        <v>0</v>
      </c>
      <c r="BI85" s="41">
        <f t="shared" si="13"/>
        <v>0</v>
      </c>
      <c r="BJ85" s="41">
        <f t="shared" si="13"/>
        <v>0</v>
      </c>
      <c r="BK85" s="41">
        <f t="shared" si="13"/>
        <v>0</v>
      </c>
      <c r="BL85" s="41">
        <f t="shared" si="13"/>
        <v>0</v>
      </c>
      <c r="BM85" s="41">
        <f t="shared" si="8"/>
        <v>0</v>
      </c>
      <c r="BN85" s="41">
        <f t="shared" si="8"/>
        <v>0</v>
      </c>
    </row>
    <row r="86" spans="19:66" x14ac:dyDescent="0.25">
      <c r="AF86" s="56">
        <f t="shared" si="14"/>
        <v>0</v>
      </c>
      <c r="AG86" s="56">
        <f t="shared" si="14"/>
        <v>0</v>
      </c>
      <c r="AH86" s="56">
        <f t="shared" si="14"/>
        <v>0</v>
      </c>
      <c r="AI86" s="56">
        <f t="shared" si="12"/>
        <v>0</v>
      </c>
      <c r="AJ86" s="56">
        <f t="shared" si="12"/>
        <v>0</v>
      </c>
      <c r="AK86" s="56">
        <f t="shared" si="12"/>
        <v>0</v>
      </c>
      <c r="AL86" s="56">
        <f t="shared" si="12"/>
        <v>0</v>
      </c>
      <c r="AM86" s="56">
        <f t="shared" si="12"/>
        <v>0</v>
      </c>
      <c r="AN86" s="56">
        <f t="shared" si="12"/>
        <v>0</v>
      </c>
      <c r="AO86" s="56">
        <f t="shared" si="7"/>
        <v>0</v>
      </c>
      <c r="AP86" s="56">
        <f t="shared" si="7"/>
        <v>0</v>
      </c>
      <c r="AQ86" s="56">
        <f t="shared" si="11"/>
        <v>0</v>
      </c>
      <c r="BD86" s="41">
        <f t="shared" si="15"/>
        <v>0</v>
      </c>
      <c r="BE86" s="41">
        <f t="shared" si="15"/>
        <v>0</v>
      </c>
      <c r="BF86" s="41">
        <f t="shared" si="15"/>
        <v>0</v>
      </c>
      <c r="BG86" s="41">
        <f t="shared" si="13"/>
        <v>0</v>
      </c>
      <c r="BH86" s="41">
        <f t="shared" si="13"/>
        <v>0</v>
      </c>
      <c r="BI86" s="41">
        <f t="shared" si="13"/>
        <v>0</v>
      </c>
      <c r="BJ86" s="41">
        <f t="shared" si="13"/>
        <v>0</v>
      </c>
      <c r="BK86" s="41">
        <f t="shared" si="13"/>
        <v>0</v>
      </c>
      <c r="BL86" s="41">
        <f t="shared" si="13"/>
        <v>0</v>
      </c>
      <c r="BM86" s="41">
        <f t="shared" si="8"/>
        <v>0</v>
      </c>
      <c r="BN86" s="41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" priority="4"/>
  </conditionalFormatting>
  <conditionalFormatting sqref="D52:D59">
    <cfRule type="duplicateValues" dxfId="7" priority="3"/>
  </conditionalFormatting>
  <conditionalFormatting sqref="D60:D73">
    <cfRule type="duplicateValues" dxfId="6" priority="2"/>
  </conditionalFormatting>
  <conditionalFormatting sqref="D74:D79">
    <cfRule type="duplicateValues" dxfId="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3" bestFit="1" customWidth="1"/>
    <col min="5" max="15" width="3.7109375" style="50" customWidth="1"/>
    <col min="16" max="16" width="9.5703125" style="51" bestFit="1" customWidth="1"/>
    <col min="17" max="17" width="6.5703125" style="52" bestFit="1" customWidth="1"/>
    <col min="18" max="18" width="9" style="52" bestFit="1" customWidth="1"/>
    <col min="19" max="19" width="10.7109375" style="53" bestFit="1" customWidth="1"/>
    <col min="20" max="20" width="6.85546875" style="53" bestFit="1" customWidth="1"/>
    <col min="21" max="31" width="3.7109375" style="47" customWidth="1"/>
    <col min="32" max="32" width="14.28515625" style="47" customWidth="1"/>
    <col min="33" max="43" width="3.7109375" style="56" customWidth="1"/>
    <col min="44" max="44" width="12.85546875" style="56" customWidth="1"/>
    <col min="45" max="55" width="3.7109375" style="44" customWidth="1"/>
    <col min="56" max="56" width="9.140625" style="61"/>
    <col min="57" max="67" width="3.7109375" style="41" customWidth="1"/>
    <col min="68" max="68" width="9.140625" style="64"/>
  </cols>
  <sheetData>
    <row r="1" spans="1:68" s="2" customFormat="1" ht="15" customHeight="1" x14ac:dyDescent="0.25">
      <c r="D1" s="85"/>
      <c r="E1" s="108" t="s">
        <v>70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48"/>
      <c r="Q1" s="48"/>
      <c r="R1" s="48"/>
      <c r="S1" s="45"/>
      <c r="T1" s="45"/>
      <c r="U1" s="106" t="s">
        <v>73</v>
      </c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45"/>
      <c r="AG1" s="107" t="s">
        <v>74</v>
      </c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80"/>
      <c r="AS1" s="109" t="s">
        <v>200</v>
      </c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42"/>
      <c r="BE1" s="110" t="s">
        <v>203</v>
      </c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39"/>
    </row>
    <row r="2" spans="1:68" s="2" customFormat="1" ht="40.5" customHeight="1" x14ac:dyDescent="0.25">
      <c r="A2" s="38" t="s">
        <v>0</v>
      </c>
      <c r="B2" s="38" t="s">
        <v>63</v>
      </c>
      <c r="C2" s="38" t="s">
        <v>65</v>
      </c>
      <c r="D2" s="86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552</v>
      </c>
      <c r="R2" s="54" t="s">
        <v>553</v>
      </c>
      <c r="S2" s="62" t="s">
        <v>554</v>
      </c>
      <c r="T2" s="62" t="s">
        <v>555</v>
      </c>
      <c r="U2" s="79" t="s">
        <v>7</v>
      </c>
      <c r="V2" s="79">
        <v>2</v>
      </c>
      <c r="W2" s="79">
        <v>4</v>
      </c>
      <c r="X2" s="79">
        <v>6</v>
      </c>
      <c r="Y2" s="79">
        <v>8</v>
      </c>
      <c r="Z2" s="79">
        <v>10</v>
      </c>
      <c r="AA2" s="79">
        <v>12</v>
      </c>
      <c r="AB2" s="79" t="s">
        <v>66</v>
      </c>
      <c r="AC2" s="79" t="s">
        <v>67</v>
      </c>
      <c r="AD2" s="79" t="s">
        <v>68</v>
      </c>
      <c r="AE2" s="79" t="s">
        <v>69</v>
      </c>
      <c r="AF2" s="58" t="s">
        <v>93</v>
      </c>
      <c r="AG2" s="80" t="s">
        <v>7</v>
      </c>
      <c r="AH2" s="80">
        <v>2</v>
      </c>
      <c r="AI2" s="80">
        <v>4</v>
      </c>
      <c r="AJ2" s="80">
        <v>6</v>
      </c>
      <c r="AK2" s="80">
        <v>8</v>
      </c>
      <c r="AL2" s="80">
        <v>10</v>
      </c>
      <c r="AM2" s="80">
        <v>12</v>
      </c>
      <c r="AN2" s="80" t="s">
        <v>66</v>
      </c>
      <c r="AO2" s="80" t="s">
        <v>67</v>
      </c>
      <c r="AP2" s="80" t="s">
        <v>68</v>
      </c>
      <c r="AQ2" s="80" t="s">
        <v>69</v>
      </c>
      <c r="AR2" s="59" t="s">
        <v>199</v>
      </c>
      <c r="AS2" s="82" t="s">
        <v>7</v>
      </c>
      <c r="AT2" s="82">
        <v>2</v>
      </c>
      <c r="AU2" s="82">
        <v>4</v>
      </c>
      <c r="AV2" s="82">
        <v>6</v>
      </c>
      <c r="AW2" s="82">
        <v>8</v>
      </c>
      <c r="AX2" s="82">
        <v>10</v>
      </c>
      <c r="AY2" s="82">
        <v>12</v>
      </c>
      <c r="AZ2" s="82" t="s">
        <v>66</v>
      </c>
      <c r="BA2" s="82" t="s">
        <v>67</v>
      </c>
      <c r="BB2" s="82" t="s">
        <v>68</v>
      </c>
      <c r="BC2" s="82" t="s">
        <v>69</v>
      </c>
      <c r="BD2" s="60" t="s">
        <v>201</v>
      </c>
      <c r="BE2" s="83" t="s">
        <v>7</v>
      </c>
      <c r="BF2" s="83">
        <v>2</v>
      </c>
      <c r="BG2" s="83">
        <v>4</v>
      </c>
      <c r="BH2" s="83">
        <v>6</v>
      </c>
      <c r="BI2" s="83">
        <v>8</v>
      </c>
      <c r="BJ2" s="83">
        <v>10</v>
      </c>
      <c r="BK2" s="83">
        <v>12</v>
      </c>
      <c r="BL2" s="83" t="s">
        <v>66</v>
      </c>
      <c r="BM2" s="83" t="s">
        <v>67</v>
      </c>
      <c r="BN2" s="83" t="s">
        <v>68</v>
      </c>
      <c r="BO2" s="83" t="s">
        <v>69</v>
      </c>
      <c r="BP2" s="63" t="s">
        <v>204</v>
      </c>
    </row>
    <row r="3" spans="1:68" x14ac:dyDescent="0.25">
      <c r="A3" s="11">
        <v>1</v>
      </c>
      <c r="B3" t="s">
        <v>335</v>
      </c>
      <c r="C3" t="s">
        <v>371</v>
      </c>
      <c r="D3" s="84" t="s">
        <v>387</v>
      </c>
      <c r="P3" s="51">
        <f>SUM(E3:O3)</f>
        <v>0</v>
      </c>
      <c r="AG3" s="56">
        <f t="shared" ref="AG3:AG34" si="0">E3-U3</f>
        <v>0</v>
      </c>
      <c r="AH3" s="56">
        <f t="shared" ref="AH3:AH34" si="1">F3-V3</f>
        <v>0</v>
      </c>
      <c r="AI3" s="56">
        <f t="shared" ref="AI3:AI34" si="2">G3-W3</f>
        <v>0</v>
      </c>
      <c r="AJ3" s="56">
        <f t="shared" ref="AJ3:AJ34" si="3">H3-X3</f>
        <v>0</v>
      </c>
      <c r="AK3" s="56">
        <f t="shared" ref="AK3:AK34" si="4">I3-Y3</f>
        <v>0</v>
      </c>
      <c r="AL3" s="56">
        <f t="shared" ref="AL3:AL34" si="5">J3-Z3</f>
        <v>0</v>
      </c>
      <c r="AM3" s="56">
        <f t="shared" ref="AM3:AM34" si="6">K3-AA3</f>
        <v>0</v>
      </c>
      <c r="AN3" s="56">
        <f t="shared" ref="AN3:AN34" si="7">L3-AB3</f>
        <v>0</v>
      </c>
      <c r="AO3" s="56">
        <f t="shared" ref="AO3:AO34" si="8">M3-AC3</f>
        <v>0</v>
      </c>
      <c r="AP3" s="56">
        <f t="shared" ref="AP3:AP34" si="9">N3-AD3</f>
        <v>0</v>
      </c>
      <c r="AQ3" s="56">
        <f t="shared" ref="AQ3:AQ34" si="10">O3-AE3</f>
        <v>0</v>
      </c>
      <c r="AR3" s="56">
        <f>SUM(AG3:AQ3)</f>
        <v>0</v>
      </c>
      <c r="AT3" s="57"/>
      <c r="BE3" s="41">
        <f>U3-AS3</f>
        <v>0</v>
      </c>
      <c r="BF3" s="41">
        <f t="shared" ref="BF3:BO18" si="11">V3-AT3</f>
        <v>0</v>
      </c>
      <c r="BG3" s="41">
        <f t="shared" si="11"/>
        <v>0</v>
      </c>
      <c r="BH3" s="41">
        <f t="shared" si="11"/>
        <v>0</v>
      </c>
      <c r="BI3" s="41">
        <f t="shared" si="11"/>
        <v>0</v>
      </c>
      <c r="BJ3" s="41">
        <f t="shared" si="11"/>
        <v>0</v>
      </c>
      <c r="BK3" s="41">
        <f t="shared" si="11"/>
        <v>0</v>
      </c>
      <c r="BL3" s="41">
        <f t="shared" si="11"/>
        <v>0</v>
      </c>
      <c r="BM3" s="41">
        <f t="shared" si="11"/>
        <v>0</v>
      </c>
      <c r="BN3" s="41">
        <f t="shared" si="11"/>
        <v>0</v>
      </c>
      <c r="BO3" s="41">
        <f t="shared" si="11"/>
        <v>0</v>
      </c>
    </row>
    <row r="4" spans="1:68" x14ac:dyDescent="0.25">
      <c r="A4" s="11">
        <v>2</v>
      </c>
      <c r="B4" t="s">
        <v>335</v>
      </c>
      <c r="C4" t="s">
        <v>371</v>
      </c>
      <c r="D4" s="84" t="s">
        <v>388</v>
      </c>
      <c r="P4" s="51">
        <f t="shared" ref="P4:P14" si="12">SUM(E4:O4)</f>
        <v>0</v>
      </c>
      <c r="AG4" s="56">
        <f t="shared" si="0"/>
        <v>0</v>
      </c>
      <c r="AH4" s="56">
        <f t="shared" si="1"/>
        <v>0</v>
      </c>
      <c r="AI4" s="56">
        <f t="shared" si="2"/>
        <v>0</v>
      </c>
      <c r="AJ4" s="56">
        <f t="shared" si="3"/>
        <v>0</v>
      </c>
      <c r="AK4" s="56">
        <f t="shared" si="4"/>
        <v>0</v>
      </c>
      <c r="AL4" s="56">
        <f t="shared" si="5"/>
        <v>0</v>
      </c>
      <c r="AM4" s="56">
        <f t="shared" si="6"/>
        <v>0</v>
      </c>
      <c r="AN4" s="56">
        <f t="shared" si="7"/>
        <v>0</v>
      </c>
      <c r="AO4" s="56">
        <f t="shared" si="8"/>
        <v>0</v>
      </c>
      <c r="AP4" s="56">
        <f t="shared" si="9"/>
        <v>0</v>
      </c>
      <c r="AQ4" s="56">
        <f t="shared" si="10"/>
        <v>0</v>
      </c>
      <c r="AR4" s="56">
        <f t="shared" ref="AR4:AR67" si="13">SUM(AG4:AQ4)</f>
        <v>0</v>
      </c>
      <c r="BE4" s="41">
        <f t="shared" ref="BE4:BO40" si="14">U4-AS4</f>
        <v>0</v>
      </c>
      <c r="BF4" s="41">
        <f t="shared" si="11"/>
        <v>0</v>
      </c>
      <c r="BG4" s="41">
        <f t="shared" si="11"/>
        <v>0</v>
      </c>
      <c r="BH4" s="41">
        <f t="shared" si="11"/>
        <v>0</v>
      </c>
      <c r="BI4" s="41">
        <f t="shared" si="11"/>
        <v>0</v>
      </c>
      <c r="BJ4" s="41">
        <f t="shared" si="11"/>
        <v>0</v>
      </c>
      <c r="BK4" s="41">
        <f t="shared" si="11"/>
        <v>0</v>
      </c>
      <c r="BL4" s="41">
        <f t="shared" si="11"/>
        <v>0</v>
      </c>
      <c r="BM4" s="41">
        <f t="shared" si="11"/>
        <v>0</v>
      </c>
      <c r="BN4" s="41">
        <f t="shared" si="11"/>
        <v>0</v>
      </c>
      <c r="BO4" s="41">
        <f t="shared" si="11"/>
        <v>0</v>
      </c>
    </row>
    <row r="5" spans="1:68" x14ac:dyDescent="0.25">
      <c r="A5" s="11">
        <v>3</v>
      </c>
      <c r="B5" s="84" t="s">
        <v>336</v>
      </c>
      <c r="C5" s="84" t="s">
        <v>372</v>
      </c>
      <c r="D5" s="84" t="s">
        <v>389</v>
      </c>
      <c r="P5" s="51">
        <f t="shared" si="12"/>
        <v>0</v>
      </c>
      <c r="AG5" s="56">
        <f t="shared" si="0"/>
        <v>0</v>
      </c>
      <c r="AH5" s="56">
        <f t="shared" si="1"/>
        <v>0</v>
      </c>
      <c r="AI5" s="56">
        <f t="shared" si="2"/>
        <v>0</v>
      </c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3"/>
        <v>0</v>
      </c>
      <c r="BE5" s="41">
        <f t="shared" si="14"/>
        <v>0</v>
      </c>
      <c r="BF5" s="41">
        <f t="shared" si="11"/>
        <v>0</v>
      </c>
      <c r="BG5" s="41">
        <f t="shared" si="11"/>
        <v>0</v>
      </c>
      <c r="BH5" s="41">
        <f t="shared" si="11"/>
        <v>0</v>
      </c>
      <c r="BI5" s="41">
        <f t="shared" si="11"/>
        <v>0</v>
      </c>
      <c r="BJ5" s="41">
        <f t="shared" si="11"/>
        <v>0</v>
      </c>
      <c r="BK5" s="41">
        <f t="shared" si="11"/>
        <v>0</v>
      </c>
      <c r="BL5" s="41">
        <f t="shared" si="11"/>
        <v>0</v>
      </c>
      <c r="BM5" s="41">
        <f t="shared" si="11"/>
        <v>0</v>
      </c>
      <c r="BN5" s="41">
        <f t="shared" si="11"/>
        <v>0</v>
      </c>
      <c r="BO5" s="41">
        <f t="shared" si="11"/>
        <v>0</v>
      </c>
    </row>
    <row r="6" spans="1:68" x14ac:dyDescent="0.25">
      <c r="A6" s="11">
        <v>4</v>
      </c>
      <c r="B6" s="84" t="s">
        <v>336</v>
      </c>
      <c r="C6" s="84" t="s">
        <v>372</v>
      </c>
      <c r="D6" s="84" t="s">
        <v>390</v>
      </c>
      <c r="P6" s="51">
        <f t="shared" si="12"/>
        <v>0</v>
      </c>
      <c r="AG6" s="56">
        <f t="shared" si="0"/>
        <v>0</v>
      </c>
      <c r="AH6" s="56">
        <f t="shared" si="1"/>
        <v>0</v>
      </c>
      <c r="AI6" s="56">
        <f t="shared" si="2"/>
        <v>0</v>
      </c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3"/>
        <v>0</v>
      </c>
      <c r="BE6" s="41">
        <f t="shared" si="14"/>
        <v>0</v>
      </c>
      <c r="BF6" s="41">
        <f t="shared" si="11"/>
        <v>0</v>
      </c>
      <c r="BG6" s="41">
        <f t="shared" si="11"/>
        <v>0</v>
      </c>
      <c r="BH6" s="41">
        <f t="shared" si="11"/>
        <v>0</v>
      </c>
      <c r="BI6" s="41">
        <f t="shared" si="11"/>
        <v>0</v>
      </c>
      <c r="BJ6" s="41">
        <f t="shared" si="11"/>
        <v>0</v>
      </c>
      <c r="BK6" s="41">
        <f t="shared" si="11"/>
        <v>0</v>
      </c>
      <c r="BL6" s="41">
        <f t="shared" si="11"/>
        <v>0</v>
      </c>
      <c r="BM6" s="41">
        <f t="shared" si="11"/>
        <v>0</v>
      </c>
      <c r="BN6" s="41">
        <f t="shared" si="11"/>
        <v>0</v>
      </c>
      <c r="BO6" s="41">
        <f t="shared" si="11"/>
        <v>0</v>
      </c>
    </row>
    <row r="7" spans="1:68" x14ac:dyDescent="0.25">
      <c r="A7" s="11">
        <v>5</v>
      </c>
      <c r="B7" t="s">
        <v>337</v>
      </c>
      <c r="C7" t="s">
        <v>371</v>
      </c>
      <c r="D7" s="84" t="s">
        <v>391</v>
      </c>
      <c r="P7" s="51">
        <f t="shared" si="12"/>
        <v>0</v>
      </c>
      <c r="AG7" s="56">
        <f t="shared" si="0"/>
        <v>0</v>
      </c>
      <c r="AH7" s="56">
        <f t="shared" si="1"/>
        <v>0</v>
      </c>
      <c r="AI7" s="56">
        <f t="shared" si="2"/>
        <v>0</v>
      </c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3"/>
        <v>0</v>
      </c>
      <c r="BE7" s="41">
        <f t="shared" si="14"/>
        <v>0</v>
      </c>
      <c r="BF7" s="41">
        <f t="shared" si="11"/>
        <v>0</v>
      </c>
      <c r="BG7" s="41">
        <f t="shared" si="11"/>
        <v>0</v>
      </c>
      <c r="BH7" s="41">
        <f t="shared" si="11"/>
        <v>0</v>
      </c>
      <c r="BI7" s="41">
        <f t="shared" si="11"/>
        <v>0</v>
      </c>
      <c r="BJ7" s="41">
        <f t="shared" si="11"/>
        <v>0</v>
      </c>
      <c r="BK7" s="41">
        <f t="shared" si="11"/>
        <v>0</v>
      </c>
      <c r="BL7" s="41">
        <f t="shared" si="11"/>
        <v>0</v>
      </c>
      <c r="BM7" s="41">
        <f t="shared" si="11"/>
        <v>0</v>
      </c>
      <c r="BN7" s="41">
        <f t="shared" si="11"/>
        <v>0</v>
      </c>
      <c r="BO7" s="41">
        <f t="shared" si="11"/>
        <v>0</v>
      </c>
    </row>
    <row r="8" spans="1:68" x14ac:dyDescent="0.25">
      <c r="A8" s="11">
        <v>6</v>
      </c>
      <c r="B8" t="s">
        <v>337</v>
      </c>
      <c r="C8" t="s">
        <v>373</v>
      </c>
      <c r="D8" s="84" t="s">
        <v>392</v>
      </c>
      <c r="P8" s="51">
        <f t="shared" si="12"/>
        <v>0</v>
      </c>
      <c r="AG8" s="56">
        <f t="shared" si="0"/>
        <v>0</v>
      </c>
      <c r="AH8" s="56">
        <f t="shared" si="1"/>
        <v>0</v>
      </c>
      <c r="AI8" s="56">
        <f t="shared" si="2"/>
        <v>0</v>
      </c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3"/>
        <v>0</v>
      </c>
      <c r="BE8" s="41">
        <f t="shared" si="14"/>
        <v>0</v>
      </c>
      <c r="BF8" s="41">
        <f t="shared" si="11"/>
        <v>0</v>
      </c>
      <c r="BG8" s="41">
        <f t="shared" si="11"/>
        <v>0</v>
      </c>
      <c r="BH8" s="41">
        <f t="shared" si="11"/>
        <v>0</v>
      </c>
      <c r="BI8" s="41">
        <f t="shared" si="11"/>
        <v>0</v>
      </c>
      <c r="BJ8" s="41">
        <f t="shared" si="11"/>
        <v>0</v>
      </c>
      <c r="BK8" s="41">
        <f t="shared" si="11"/>
        <v>0</v>
      </c>
      <c r="BL8" s="41">
        <f t="shared" si="11"/>
        <v>0</v>
      </c>
      <c r="BM8" s="41">
        <f t="shared" si="11"/>
        <v>0</v>
      </c>
      <c r="BN8" s="41">
        <f t="shared" si="11"/>
        <v>0</v>
      </c>
      <c r="BO8" s="41">
        <f t="shared" si="11"/>
        <v>0</v>
      </c>
    </row>
    <row r="9" spans="1:68" x14ac:dyDescent="0.25">
      <c r="A9" s="11">
        <v>7</v>
      </c>
      <c r="B9" t="s">
        <v>337</v>
      </c>
      <c r="C9" t="s">
        <v>371</v>
      </c>
      <c r="D9" s="84" t="s">
        <v>393</v>
      </c>
      <c r="P9" s="51">
        <f t="shared" si="12"/>
        <v>0</v>
      </c>
      <c r="AG9" s="56">
        <f t="shared" si="0"/>
        <v>0</v>
      </c>
      <c r="AH9" s="56">
        <f t="shared" si="1"/>
        <v>0</v>
      </c>
      <c r="AI9" s="56">
        <f t="shared" si="2"/>
        <v>0</v>
      </c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3"/>
        <v>0</v>
      </c>
      <c r="BE9" s="41">
        <f t="shared" si="14"/>
        <v>0</v>
      </c>
      <c r="BF9" s="41">
        <f t="shared" si="11"/>
        <v>0</v>
      </c>
      <c r="BG9" s="41">
        <f t="shared" si="11"/>
        <v>0</v>
      </c>
      <c r="BH9" s="41">
        <f t="shared" si="11"/>
        <v>0</v>
      </c>
      <c r="BI9" s="41">
        <f t="shared" si="11"/>
        <v>0</v>
      </c>
      <c r="BJ9" s="41">
        <f t="shared" si="11"/>
        <v>0</v>
      </c>
      <c r="BK9" s="41">
        <f t="shared" si="11"/>
        <v>0</v>
      </c>
      <c r="BL9" s="41">
        <f t="shared" si="11"/>
        <v>0</v>
      </c>
      <c r="BM9" s="41">
        <f t="shared" si="11"/>
        <v>0</v>
      </c>
      <c r="BN9" s="41">
        <f t="shared" si="11"/>
        <v>0</v>
      </c>
      <c r="BO9" s="41">
        <f t="shared" si="11"/>
        <v>0</v>
      </c>
    </row>
    <row r="10" spans="1:68" x14ac:dyDescent="0.25">
      <c r="A10" s="11">
        <v>8</v>
      </c>
      <c r="B10" t="s">
        <v>337</v>
      </c>
      <c r="C10" t="s">
        <v>371</v>
      </c>
      <c r="D10" s="84" t="s">
        <v>394</v>
      </c>
      <c r="P10" s="51">
        <f t="shared" si="12"/>
        <v>0</v>
      </c>
      <c r="AG10" s="56">
        <f t="shared" si="0"/>
        <v>0</v>
      </c>
      <c r="AH10" s="56">
        <f t="shared" si="1"/>
        <v>0</v>
      </c>
      <c r="AI10" s="56">
        <f t="shared" si="2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3"/>
        <v>0</v>
      </c>
      <c r="BE10" s="41">
        <f t="shared" si="14"/>
        <v>0</v>
      </c>
      <c r="BF10" s="41">
        <f t="shared" si="11"/>
        <v>0</v>
      </c>
      <c r="BG10" s="41">
        <f t="shared" si="11"/>
        <v>0</v>
      </c>
      <c r="BH10" s="41">
        <f t="shared" si="11"/>
        <v>0</v>
      </c>
      <c r="BI10" s="41">
        <f t="shared" si="11"/>
        <v>0</v>
      </c>
      <c r="BJ10" s="41">
        <f t="shared" si="11"/>
        <v>0</v>
      </c>
      <c r="BK10" s="41">
        <f t="shared" si="11"/>
        <v>0</v>
      </c>
      <c r="BL10" s="41">
        <f t="shared" si="11"/>
        <v>0</v>
      </c>
      <c r="BM10" s="41">
        <f t="shared" si="11"/>
        <v>0</v>
      </c>
      <c r="BN10" s="41">
        <f t="shared" si="11"/>
        <v>0</v>
      </c>
      <c r="BO10" s="41">
        <f t="shared" si="11"/>
        <v>0</v>
      </c>
    </row>
    <row r="11" spans="1:68" x14ac:dyDescent="0.25">
      <c r="A11" s="11">
        <v>9</v>
      </c>
      <c r="B11" t="s">
        <v>272</v>
      </c>
      <c r="C11" t="s">
        <v>374</v>
      </c>
      <c r="D11" s="84" t="s">
        <v>395</v>
      </c>
      <c r="P11" s="51">
        <f t="shared" si="12"/>
        <v>0</v>
      </c>
      <c r="AG11" s="56">
        <f t="shared" si="0"/>
        <v>0</v>
      </c>
      <c r="AH11" s="56">
        <f t="shared" si="1"/>
        <v>0</v>
      </c>
      <c r="AI11" s="56">
        <f t="shared" si="2"/>
        <v>0</v>
      </c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3"/>
        <v>0</v>
      </c>
      <c r="BE11" s="41">
        <f t="shared" si="14"/>
        <v>0</v>
      </c>
      <c r="BF11" s="41">
        <f t="shared" si="11"/>
        <v>0</v>
      </c>
      <c r="BG11" s="41">
        <f t="shared" si="11"/>
        <v>0</v>
      </c>
      <c r="BH11" s="41">
        <f t="shared" si="11"/>
        <v>0</v>
      </c>
      <c r="BI11" s="41">
        <f t="shared" si="11"/>
        <v>0</v>
      </c>
      <c r="BJ11" s="41">
        <f t="shared" si="11"/>
        <v>0</v>
      </c>
      <c r="BK11" s="41">
        <f t="shared" si="11"/>
        <v>0</v>
      </c>
      <c r="BL11" s="41">
        <f t="shared" si="11"/>
        <v>0</v>
      </c>
      <c r="BM11" s="41">
        <f t="shared" si="11"/>
        <v>0</v>
      </c>
      <c r="BN11" s="41">
        <f t="shared" si="11"/>
        <v>0</v>
      </c>
      <c r="BO11" s="41">
        <f t="shared" si="11"/>
        <v>0</v>
      </c>
    </row>
    <row r="12" spans="1:68" x14ac:dyDescent="0.25">
      <c r="A12" s="11">
        <v>10</v>
      </c>
      <c r="B12" t="s">
        <v>272</v>
      </c>
      <c r="C12" t="s">
        <v>371</v>
      </c>
      <c r="D12" s="84" t="s">
        <v>396</v>
      </c>
      <c r="P12" s="51">
        <f t="shared" si="12"/>
        <v>0</v>
      </c>
      <c r="AG12" s="56">
        <f t="shared" si="0"/>
        <v>0</v>
      </c>
      <c r="AH12" s="56">
        <f t="shared" si="1"/>
        <v>0</v>
      </c>
      <c r="AI12" s="56">
        <f t="shared" si="2"/>
        <v>0</v>
      </c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3"/>
        <v>0</v>
      </c>
      <c r="BE12" s="41">
        <f t="shared" si="14"/>
        <v>0</v>
      </c>
      <c r="BF12" s="41">
        <f t="shared" si="11"/>
        <v>0</v>
      </c>
      <c r="BG12" s="41">
        <f t="shared" si="11"/>
        <v>0</v>
      </c>
      <c r="BH12" s="41">
        <f t="shared" si="11"/>
        <v>0</v>
      </c>
      <c r="BI12" s="41">
        <f t="shared" si="11"/>
        <v>0</v>
      </c>
      <c r="BJ12" s="41">
        <f t="shared" si="11"/>
        <v>0</v>
      </c>
      <c r="BK12" s="41">
        <f t="shared" si="11"/>
        <v>0</v>
      </c>
      <c r="BL12" s="41">
        <f t="shared" si="11"/>
        <v>0</v>
      </c>
      <c r="BM12" s="41">
        <f t="shared" si="11"/>
        <v>0</v>
      </c>
      <c r="BN12" s="41">
        <f t="shared" si="11"/>
        <v>0</v>
      </c>
      <c r="BO12" s="41">
        <f t="shared" si="11"/>
        <v>0</v>
      </c>
    </row>
    <row r="13" spans="1:68" x14ac:dyDescent="0.25">
      <c r="A13" s="11">
        <v>11</v>
      </c>
      <c r="B13" t="s">
        <v>338</v>
      </c>
      <c r="C13" t="s">
        <v>371</v>
      </c>
      <c r="D13" s="84" t="s">
        <v>397</v>
      </c>
      <c r="P13" s="51">
        <f t="shared" si="12"/>
        <v>0</v>
      </c>
      <c r="AG13" s="56">
        <f t="shared" si="0"/>
        <v>0</v>
      </c>
      <c r="AH13" s="56">
        <f t="shared" si="1"/>
        <v>0</v>
      </c>
      <c r="AI13" s="56">
        <f t="shared" si="2"/>
        <v>0</v>
      </c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3"/>
        <v>0</v>
      </c>
      <c r="BE13" s="41">
        <f t="shared" si="14"/>
        <v>0</v>
      </c>
      <c r="BF13" s="41">
        <f t="shared" si="11"/>
        <v>0</v>
      </c>
      <c r="BG13" s="41">
        <f t="shared" si="11"/>
        <v>0</v>
      </c>
      <c r="BH13" s="41">
        <f t="shared" si="11"/>
        <v>0</v>
      </c>
      <c r="BI13" s="41">
        <f t="shared" si="11"/>
        <v>0</v>
      </c>
      <c r="BJ13" s="41">
        <f t="shared" si="11"/>
        <v>0</v>
      </c>
      <c r="BK13" s="41">
        <f t="shared" si="11"/>
        <v>0</v>
      </c>
      <c r="BL13" s="41">
        <f t="shared" si="11"/>
        <v>0</v>
      </c>
      <c r="BM13" s="41">
        <f t="shared" si="11"/>
        <v>0</v>
      </c>
      <c r="BN13" s="41">
        <f t="shared" si="11"/>
        <v>0</v>
      </c>
      <c r="BO13" s="41">
        <f t="shared" si="11"/>
        <v>0</v>
      </c>
    </row>
    <row r="14" spans="1:68" x14ac:dyDescent="0.25">
      <c r="A14" s="11">
        <v>12</v>
      </c>
      <c r="B14" t="s">
        <v>338</v>
      </c>
      <c r="C14" t="s">
        <v>371</v>
      </c>
      <c r="D14" s="84" t="s">
        <v>398</v>
      </c>
      <c r="P14" s="51">
        <f t="shared" si="12"/>
        <v>0</v>
      </c>
      <c r="AG14" s="56">
        <f t="shared" si="0"/>
        <v>0</v>
      </c>
      <c r="AH14" s="56">
        <f t="shared" si="1"/>
        <v>0</v>
      </c>
      <c r="AI14" s="56">
        <f t="shared" si="2"/>
        <v>0</v>
      </c>
      <c r="AJ14" s="56">
        <f t="shared" si="3"/>
        <v>0</v>
      </c>
      <c r="AK14" s="56">
        <f t="shared" si="4"/>
        <v>0</v>
      </c>
      <c r="AL14" s="56">
        <f t="shared" si="5"/>
        <v>0</v>
      </c>
      <c r="AM14" s="56">
        <f t="shared" si="6"/>
        <v>0</v>
      </c>
      <c r="AN14" s="56">
        <f t="shared" si="7"/>
        <v>0</v>
      </c>
      <c r="AO14" s="56">
        <f t="shared" si="8"/>
        <v>0</v>
      </c>
      <c r="AP14" s="56">
        <f t="shared" si="9"/>
        <v>0</v>
      </c>
      <c r="AQ14" s="56">
        <f t="shared" si="10"/>
        <v>0</v>
      </c>
      <c r="AR14" s="56">
        <f t="shared" si="13"/>
        <v>0</v>
      </c>
      <c r="BE14" s="41">
        <f t="shared" si="14"/>
        <v>0</v>
      </c>
      <c r="BF14" s="41">
        <f t="shared" si="11"/>
        <v>0</v>
      </c>
      <c r="BG14" s="41">
        <f t="shared" si="11"/>
        <v>0</v>
      </c>
      <c r="BH14" s="41">
        <f t="shared" si="11"/>
        <v>0</v>
      </c>
      <c r="BI14" s="41">
        <f t="shared" si="11"/>
        <v>0</v>
      </c>
      <c r="BJ14" s="41">
        <f t="shared" si="11"/>
        <v>0</v>
      </c>
      <c r="BK14" s="41">
        <f t="shared" si="11"/>
        <v>0</v>
      </c>
      <c r="BL14" s="41">
        <f t="shared" si="11"/>
        <v>0</v>
      </c>
      <c r="BM14" s="41">
        <f t="shared" si="11"/>
        <v>0</v>
      </c>
      <c r="BN14" s="41">
        <f t="shared" si="11"/>
        <v>0</v>
      </c>
      <c r="BO14" s="41">
        <f t="shared" si="11"/>
        <v>0</v>
      </c>
    </row>
    <row r="15" spans="1:68" x14ac:dyDescent="0.25">
      <c r="A15" s="11">
        <v>13</v>
      </c>
      <c r="B15" t="s">
        <v>338</v>
      </c>
      <c r="C15" t="s">
        <v>375</v>
      </c>
      <c r="D15" s="84" t="s">
        <v>399</v>
      </c>
      <c r="P15" s="51">
        <f>SUM(E15:O15)</f>
        <v>0</v>
      </c>
      <c r="AG15" s="56">
        <f t="shared" si="0"/>
        <v>0</v>
      </c>
      <c r="AH15" s="56">
        <f t="shared" si="1"/>
        <v>0</v>
      </c>
      <c r="AI15" s="56">
        <f t="shared" si="2"/>
        <v>0</v>
      </c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3"/>
        <v>0</v>
      </c>
      <c r="BE15" s="41">
        <f t="shared" si="14"/>
        <v>0</v>
      </c>
      <c r="BF15" s="41">
        <f t="shared" si="11"/>
        <v>0</v>
      </c>
      <c r="BG15" s="41">
        <f t="shared" si="11"/>
        <v>0</v>
      </c>
      <c r="BH15" s="41">
        <f t="shared" si="11"/>
        <v>0</v>
      </c>
      <c r="BI15" s="41">
        <f t="shared" si="11"/>
        <v>0</v>
      </c>
      <c r="BJ15" s="41">
        <f t="shared" si="11"/>
        <v>0</v>
      </c>
      <c r="BK15" s="41">
        <f t="shared" si="11"/>
        <v>0</v>
      </c>
      <c r="BL15" s="41">
        <f t="shared" si="11"/>
        <v>0</v>
      </c>
      <c r="BM15" s="41">
        <f t="shared" si="11"/>
        <v>0</v>
      </c>
      <c r="BN15" s="41">
        <f t="shared" si="11"/>
        <v>0</v>
      </c>
      <c r="BO15" s="41">
        <f t="shared" si="11"/>
        <v>0</v>
      </c>
    </row>
    <row r="16" spans="1:68" x14ac:dyDescent="0.25">
      <c r="A16" s="11">
        <v>14</v>
      </c>
      <c r="B16" t="s">
        <v>339</v>
      </c>
      <c r="C16" t="s">
        <v>376</v>
      </c>
      <c r="D16" s="84" t="s">
        <v>400</v>
      </c>
      <c r="P16" s="51">
        <f t="shared" ref="P16:P79" si="15">SUM(E16:O16)</f>
        <v>0</v>
      </c>
      <c r="AG16" s="56">
        <f t="shared" si="0"/>
        <v>0</v>
      </c>
      <c r="AH16" s="56">
        <f t="shared" si="1"/>
        <v>0</v>
      </c>
      <c r="AI16" s="56">
        <f t="shared" si="2"/>
        <v>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3"/>
        <v>0</v>
      </c>
      <c r="BE16" s="41">
        <f t="shared" si="14"/>
        <v>0</v>
      </c>
      <c r="BF16" s="41">
        <f t="shared" si="11"/>
        <v>0</v>
      </c>
      <c r="BG16" s="41">
        <f t="shared" si="11"/>
        <v>0</v>
      </c>
      <c r="BH16" s="41">
        <f t="shared" si="11"/>
        <v>0</v>
      </c>
      <c r="BI16" s="41">
        <f t="shared" si="11"/>
        <v>0</v>
      </c>
      <c r="BJ16" s="41">
        <f t="shared" si="11"/>
        <v>0</v>
      </c>
      <c r="BK16" s="41">
        <f t="shared" si="11"/>
        <v>0</v>
      </c>
      <c r="BL16" s="41">
        <f t="shared" si="11"/>
        <v>0</v>
      </c>
      <c r="BM16" s="41">
        <f t="shared" si="11"/>
        <v>0</v>
      </c>
      <c r="BN16" s="41">
        <f t="shared" si="11"/>
        <v>0</v>
      </c>
      <c r="BO16" s="41">
        <f t="shared" si="11"/>
        <v>0</v>
      </c>
    </row>
    <row r="17" spans="1:67" x14ac:dyDescent="0.25">
      <c r="A17" s="11">
        <v>15</v>
      </c>
      <c r="B17" t="s">
        <v>339</v>
      </c>
      <c r="C17" t="s">
        <v>376</v>
      </c>
      <c r="D17" s="84" t="s">
        <v>401</v>
      </c>
      <c r="P17" s="51">
        <f t="shared" si="15"/>
        <v>0</v>
      </c>
      <c r="AG17" s="56">
        <f t="shared" si="0"/>
        <v>0</v>
      </c>
      <c r="AH17" s="56">
        <f t="shared" si="1"/>
        <v>0</v>
      </c>
      <c r="AI17" s="56">
        <f t="shared" si="2"/>
        <v>0</v>
      </c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3"/>
        <v>0</v>
      </c>
      <c r="BE17" s="41">
        <f t="shared" si="14"/>
        <v>0</v>
      </c>
      <c r="BF17" s="41">
        <f t="shared" si="11"/>
        <v>0</v>
      </c>
      <c r="BG17" s="41">
        <f t="shared" si="11"/>
        <v>0</v>
      </c>
      <c r="BH17" s="41">
        <f t="shared" si="11"/>
        <v>0</v>
      </c>
      <c r="BI17" s="41">
        <f t="shared" si="11"/>
        <v>0</v>
      </c>
      <c r="BJ17" s="41">
        <f t="shared" si="11"/>
        <v>0</v>
      </c>
      <c r="BK17" s="41">
        <f t="shared" si="11"/>
        <v>0</v>
      </c>
      <c r="BL17" s="41">
        <f t="shared" si="11"/>
        <v>0</v>
      </c>
      <c r="BM17" s="41">
        <f t="shared" si="11"/>
        <v>0</v>
      </c>
      <c r="BN17" s="41">
        <f t="shared" si="11"/>
        <v>0</v>
      </c>
      <c r="BO17" s="41">
        <f t="shared" si="11"/>
        <v>0</v>
      </c>
    </row>
    <row r="18" spans="1:67" x14ac:dyDescent="0.25">
      <c r="A18" s="11">
        <v>16</v>
      </c>
      <c r="B18" t="s">
        <v>339</v>
      </c>
      <c r="C18" t="s">
        <v>376</v>
      </c>
      <c r="D18" s="84" t="s">
        <v>402</v>
      </c>
      <c r="P18" s="51">
        <f t="shared" si="15"/>
        <v>0</v>
      </c>
      <c r="AG18" s="56">
        <f t="shared" si="0"/>
        <v>0</v>
      </c>
      <c r="AH18" s="56">
        <f t="shared" si="1"/>
        <v>0</v>
      </c>
      <c r="AI18" s="56">
        <f t="shared" si="2"/>
        <v>0</v>
      </c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3"/>
        <v>0</v>
      </c>
      <c r="BE18" s="41">
        <f t="shared" si="14"/>
        <v>0</v>
      </c>
      <c r="BF18" s="41">
        <f t="shared" si="11"/>
        <v>0</v>
      </c>
      <c r="BG18" s="41">
        <f t="shared" si="11"/>
        <v>0</v>
      </c>
      <c r="BH18" s="41">
        <f t="shared" si="11"/>
        <v>0</v>
      </c>
      <c r="BI18" s="41">
        <f t="shared" si="11"/>
        <v>0</v>
      </c>
      <c r="BJ18" s="41">
        <f t="shared" si="11"/>
        <v>0</v>
      </c>
      <c r="BK18" s="41">
        <f t="shared" si="11"/>
        <v>0</v>
      </c>
      <c r="BL18" s="41">
        <f t="shared" si="11"/>
        <v>0</v>
      </c>
      <c r="BM18" s="41">
        <f t="shared" si="11"/>
        <v>0</v>
      </c>
      <c r="BN18" s="41">
        <f t="shared" si="11"/>
        <v>0</v>
      </c>
      <c r="BO18" s="41">
        <f t="shared" si="11"/>
        <v>0</v>
      </c>
    </row>
    <row r="19" spans="1:67" x14ac:dyDescent="0.25">
      <c r="A19" s="11">
        <v>17</v>
      </c>
      <c r="B19" t="s">
        <v>339</v>
      </c>
      <c r="C19" t="s">
        <v>376</v>
      </c>
      <c r="D19" s="84" t="s">
        <v>403</v>
      </c>
      <c r="P19" s="51">
        <f t="shared" si="15"/>
        <v>0</v>
      </c>
      <c r="AG19" s="56">
        <f t="shared" si="0"/>
        <v>0</v>
      </c>
      <c r="AH19" s="56">
        <f t="shared" si="1"/>
        <v>0</v>
      </c>
      <c r="AI19" s="56">
        <f t="shared" si="2"/>
        <v>0</v>
      </c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3"/>
        <v>0</v>
      </c>
      <c r="BE19" s="41">
        <f t="shared" si="14"/>
        <v>0</v>
      </c>
      <c r="BF19" s="41">
        <f t="shared" si="14"/>
        <v>0</v>
      </c>
      <c r="BG19" s="41">
        <f t="shared" si="14"/>
        <v>0</v>
      </c>
      <c r="BH19" s="41">
        <f t="shared" si="14"/>
        <v>0</v>
      </c>
      <c r="BI19" s="41">
        <f t="shared" si="14"/>
        <v>0</v>
      </c>
      <c r="BJ19" s="41">
        <f t="shared" si="14"/>
        <v>0</v>
      </c>
      <c r="BK19" s="41">
        <f t="shared" si="14"/>
        <v>0</v>
      </c>
      <c r="BL19" s="41">
        <f t="shared" si="14"/>
        <v>0</v>
      </c>
      <c r="BM19" s="41">
        <f t="shared" si="14"/>
        <v>0</v>
      </c>
      <c r="BN19" s="41">
        <f t="shared" si="14"/>
        <v>0</v>
      </c>
      <c r="BO19" s="41">
        <f t="shared" si="14"/>
        <v>0</v>
      </c>
    </row>
    <row r="20" spans="1:67" x14ac:dyDescent="0.25">
      <c r="A20" s="11">
        <v>18</v>
      </c>
      <c r="B20" t="s">
        <v>340</v>
      </c>
      <c r="C20" t="s">
        <v>371</v>
      </c>
      <c r="D20" s="84" t="s">
        <v>404</v>
      </c>
      <c r="P20" s="51">
        <f t="shared" si="15"/>
        <v>0</v>
      </c>
      <c r="AG20" s="56">
        <f t="shared" si="0"/>
        <v>0</v>
      </c>
      <c r="AH20" s="56">
        <f t="shared" si="1"/>
        <v>0</v>
      </c>
      <c r="AI20" s="56">
        <f t="shared" si="2"/>
        <v>0</v>
      </c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3"/>
        <v>0</v>
      </c>
      <c r="BE20" s="41">
        <f t="shared" si="14"/>
        <v>0</v>
      </c>
      <c r="BF20" s="41">
        <f t="shared" si="14"/>
        <v>0</v>
      </c>
      <c r="BG20" s="41">
        <f t="shared" si="14"/>
        <v>0</v>
      </c>
      <c r="BH20" s="41">
        <f t="shared" si="14"/>
        <v>0</v>
      </c>
      <c r="BI20" s="41">
        <f t="shared" si="14"/>
        <v>0</v>
      </c>
      <c r="BJ20" s="41">
        <f t="shared" si="14"/>
        <v>0</v>
      </c>
      <c r="BK20" s="41">
        <f t="shared" si="14"/>
        <v>0</v>
      </c>
      <c r="BL20" s="41">
        <f t="shared" si="14"/>
        <v>0</v>
      </c>
      <c r="BM20" s="41">
        <f t="shared" si="14"/>
        <v>0</v>
      </c>
      <c r="BN20" s="41">
        <f t="shared" si="14"/>
        <v>0</v>
      </c>
      <c r="BO20" s="41">
        <f t="shared" si="14"/>
        <v>0</v>
      </c>
    </row>
    <row r="21" spans="1:67" x14ac:dyDescent="0.25">
      <c r="A21" s="11">
        <v>19</v>
      </c>
      <c r="B21" t="s">
        <v>341</v>
      </c>
      <c r="C21" t="s">
        <v>376</v>
      </c>
      <c r="D21" s="84" t="s">
        <v>405</v>
      </c>
      <c r="P21" s="51">
        <f t="shared" si="15"/>
        <v>0</v>
      </c>
      <c r="AG21" s="56">
        <f t="shared" si="0"/>
        <v>0</v>
      </c>
      <c r="AH21" s="56">
        <f t="shared" si="1"/>
        <v>0</v>
      </c>
      <c r="AI21" s="56">
        <f t="shared" si="2"/>
        <v>0</v>
      </c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3"/>
        <v>0</v>
      </c>
      <c r="BE21" s="41">
        <f t="shared" si="14"/>
        <v>0</v>
      </c>
      <c r="BF21" s="41">
        <f t="shared" si="14"/>
        <v>0</v>
      </c>
      <c r="BG21" s="41">
        <f t="shared" si="14"/>
        <v>0</v>
      </c>
      <c r="BH21" s="41">
        <f t="shared" si="14"/>
        <v>0</v>
      </c>
      <c r="BI21" s="41">
        <f t="shared" si="14"/>
        <v>0</v>
      </c>
      <c r="BJ21" s="41">
        <f t="shared" si="14"/>
        <v>0</v>
      </c>
      <c r="BK21" s="41">
        <f t="shared" si="14"/>
        <v>0</v>
      </c>
      <c r="BL21" s="41">
        <f t="shared" si="14"/>
        <v>0</v>
      </c>
      <c r="BM21" s="41">
        <f t="shared" si="14"/>
        <v>0</v>
      </c>
      <c r="BN21" s="41">
        <f t="shared" si="14"/>
        <v>0</v>
      </c>
      <c r="BO21" s="41">
        <f t="shared" si="14"/>
        <v>0</v>
      </c>
    </row>
    <row r="22" spans="1:67" x14ac:dyDescent="0.25">
      <c r="A22" s="11">
        <v>20</v>
      </c>
      <c r="B22" t="s">
        <v>341</v>
      </c>
      <c r="C22" t="s">
        <v>375</v>
      </c>
      <c r="D22" s="84" t="s">
        <v>406</v>
      </c>
      <c r="P22" s="51">
        <f t="shared" si="15"/>
        <v>0</v>
      </c>
      <c r="AG22" s="56">
        <f t="shared" si="0"/>
        <v>0</v>
      </c>
      <c r="AH22" s="56">
        <f t="shared" si="1"/>
        <v>0</v>
      </c>
      <c r="AI22" s="56">
        <f t="shared" si="2"/>
        <v>0</v>
      </c>
      <c r="AJ22" s="56">
        <f t="shared" si="3"/>
        <v>0</v>
      </c>
      <c r="AK22" s="56">
        <f t="shared" si="4"/>
        <v>0</v>
      </c>
      <c r="AL22" s="56">
        <f t="shared" si="5"/>
        <v>0</v>
      </c>
      <c r="AM22" s="56">
        <f t="shared" si="6"/>
        <v>0</v>
      </c>
      <c r="AN22" s="56">
        <f t="shared" si="7"/>
        <v>0</v>
      </c>
      <c r="AO22" s="56">
        <f t="shared" si="8"/>
        <v>0</v>
      </c>
      <c r="AP22" s="56">
        <f t="shared" si="9"/>
        <v>0</v>
      </c>
      <c r="AQ22" s="56">
        <f t="shared" si="10"/>
        <v>0</v>
      </c>
      <c r="AR22" s="56">
        <f t="shared" si="13"/>
        <v>0</v>
      </c>
      <c r="BE22" s="41">
        <f t="shared" si="14"/>
        <v>0</v>
      </c>
      <c r="BF22" s="41">
        <f t="shared" si="14"/>
        <v>0</v>
      </c>
      <c r="BG22" s="41">
        <f t="shared" si="14"/>
        <v>0</v>
      </c>
      <c r="BH22" s="41">
        <f t="shared" si="14"/>
        <v>0</v>
      </c>
      <c r="BI22" s="41">
        <f t="shared" si="14"/>
        <v>0</v>
      </c>
      <c r="BJ22" s="41">
        <f t="shared" si="14"/>
        <v>0</v>
      </c>
      <c r="BK22" s="41">
        <f t="shared" si="14"/>
        <v>0</v>
      </c>
      <c r="BL22" s="41">
        <f t="shared" si="14"/>
        <v>0</v>
      </c>
      <c r="BM22" s="41">
        <f t="shared" si="14"/>
        <v>0</v>
      </c>
      <c r="BN22" s="41">
        <f t="shared" si="14"/>
        <v>0</v>
      </c>
      <c r="BO22" s="41">
        <f t="shared" si="14"/>
        <v>0</v>
      </c>
    </row>
    <row r="23" spans="1:67" x14ac:dyDescent="0.25">
      <c r="A23" s="11">
        <v>21</v>
      </c>
      <c r="B23" s="84" t="s">
        <v>342</v>
      </c>
      <c r="C23" s="84" t="s">
        <v>377</v>
      </c>
      <c r="D23" s="84" t="s">
        <v>407</v>
      </c>
      <c r="P23" s="51">
        <f t="shared" si="15"/>
        <v>0</v>
      </c>
      <c r="AG23" s="56">
        <f t="shared" si="0"/>
        <v>0</v>
      </c>
      <c r="AH23" s="56">
        <f t="shared" si="1"/>
        <v>0</v>
      </c>
      <c r="AI23" s="56">
        <f t="shared" si="2"/>
        <v>0</v>
      </c>
      <c r="AJ23" s="56">
        <f t="shared" si="3"/>
        <v>0</v>
      </c>
      <c r="AK23" s="56">
        <f t="shared" si="4"/>
        <v>0</v>
      </c>
      <c r="AL23" s="56">
        <f t="shared" si="5"/>
        <v>0</v>
      </c>
      <c r="AM23" s="56">
        <f t="shared" si="6"/>
        <v>0</v>
      </c>
      <c r="AN23" s="56">
        <f t="shared" si="7"/>
        <v>0</v>
      </c>
      <c r="AO23" s="56">
        <f t="shared" si="8"/>
        <v>0</v>
      </c>
      <c r="AP23" s="56">
        <f t="shared" si="9"/>
        <v>0</v>
      </c>
      <c r="AQ23" s="56">
        <f t="shared" si="10"/>
        <v>0</v>
      </c>
      <c r="AR23" s="56">
        <f t="shared" si="13"/>
        <v>0</v>
      </c>
      <c r="BE23" s="41">
        <f t="shared" si="14"/>
        <v>0</v>
      </c>
      <c r="BF23" s="41">
        <f t="shared" si="14"/>
        <v>0</v>
      </c>
      <c r="BG23" s="41">
        <f t="shared" si="14"/>
        <v>0</v>
      </c>
      <c r="BH23" s="41">
        <f t="shared" si="14"/>
        <v>0</v>
      </c>
      <c r="BI23" s="41">
        <f t="shared" si="14"/>
        <v>0</v>
      </c>
      <c r="BJ23" s="41">
        <f t="shared" si="14"/>
        <v>0</v>
      </c>
      <c r="BK23" s="41">
        <f t="shared" si="14"/>
        <v>0</v>
      </c>
      <c r="BL23" s="41">
        <f t="shared" si="14"/>
        <v>0</v>
      </c>
      <c r="BM23" s="41">
        <f t="shared" si="14"/>
        <v>0</v>
      </c>
      <c r="BN23" s="41">
        <f t="shared" si="14"/>
        <v>0</v>
      </c>
      <c r="BO23" s="41">
        <f t="shared" si="14"/>
        <v>0</v>
      </c>
    </row>
    <row r="24" spans="1:67" x14ac:dyDescent="0.25">
      <c r="A24" s="11">
        <v>22</v>
      </c>
      <c r="B24" t="s">
        <v>287</v>
      </c>
      <c r="C24" t="s">
        <v>371</v>
      </c>
      <c r="D24" s="84" t="s">
        <v>408</v>
      </c>
      <c r="P24" s="51">
        <f t="shared" si="15"/>
        <v>0</v>
      </c>
      <c r="AG24" s="56">
        <f t="shared" si="0"/>
        <v>0</v>
      </c>
      <c r="AH24" s="56">
        <f t="shared" si="1"/>
        <v>0</v>
      </c>
      <c r="AI24" s="56">
        <f t="shared" si="2"/>
        <v>0</v>
      </c>
      <c r="AJ24" s="56">
        <f t="shared" si="3"/>
        <v>0</v>
      </c>
      <c r="AK24" s="56">
        <f t="shared" si="4"/>
        <v>0</v>
      </c>
      <c r="AL24" s="56">
        <f t="shared" si="5"/>
        <v>0</v>
      </c>
      <c r="AM24" s="56">
        <f t="shared" si="6"/>
        <v>0</v>
      </c>
      <c r="AN24" s="56">
        <f t="shared" si="7"/>
        <v>0</v>
      </c>
      <c r="AO24" s="56">
        <f t="shared" si="8"/>
        <v>0</v>
      </c>
      <c r="AP24" s="56">
        <f t="shared" si="9"/>
        <v>0</v>
      </c>
      <c r="AQ24" s="56">
        <f t="shared" si="10"/>
        <v>0</v>
      </c>
      <c r="AR24" s="56">
        <f t="shared" si="13"/>
        <v>0</v>
      </c>
      <c r="BE24" s="41">
        <f t="shared" si="14"/>
        <v>0</v>
      </c>
      <c r="BF24" s="41">
        <f t="shared" si="14"/>
        <v>0</v>
      </c>
      <c r="BG24" s="41">
        <f t="shared" si="14"/>
        <v>0</v>
      </c>
      <c r="BH24" s="41">
        <f t="shared" si="14"/>
        <v>0</v>
      </c>
      <c r="BI24" s="41">
        <f t="shared" si="14"/>
        <v>0</v>
      </c>
      <c r="BJ24" s="41">
        <f t="shared" si="14"/>
        <v>0</v>
      </c>
      <c r="BK24" s="41">
        <f t="shared" si="14"/>
        <v>0</v>
      </c>
      <c r="BL24" s="41">
        <f t="shared" si="14"/>
        <v>0</v>
      </c>
      <c r="BM24" s="41">
        <f t="shared" si="14"/>
        <v>0</v>
      </c>
      <c r="BN24" s="41">
        <f t="shared" si="14"/>
        <v>0</v>
      </c>
      <c r="BO24" s="41">
        <f t="shared" si="14"/>
        <v>0</v>
      </c>
    </row>
    <row r="25" spans="1:67" x14ac:dyDescent="0.25">
      <c r="A25" s="11">
        <v>23</v>
      </c>
      <c r="B25" s="84" t="s">
        <v>343</v>
      </c>
      <c r="C25" s="84" t="s">
        <v>372</v>
      </c>
      <c r="D25" s="84" t="s">
        <v>409</v>
      </c>
      <c r="P25" s="51">
        <f t="shared" si="15"/>
        <v>0</v>
      </c>
      <c r="AG25" s="56">
        <f t="shared" si="0"/>
        <v>0</v>
      </c>
      <c r="AH25" s="56">
        <f t="shared" si="1"/>
        <v>0</v>
      </c>
      <c r="AI25" s="56">
        <f t="shared" si="2"/>
        <v>0</v>
      </c>
      <c r="AJ25" s="56">
        <f t="shared" si="3"/>
        <v>0</v>
      </c>
      <c r="AK25" s="56">
        <f t="shared" si="4"/>
        <v>0</v>
      </c>
      <c r="AL25" s="56">
        <f t="shared" si="5"/>
        <v>0</v>
      </c>
      <c r="AM25" s="56">
        <f t="shared" si="6"/>
        <v>0</v>
      </c>
      <c r="AN25" s="56">
        <f t="shared" si="7"/>
        <v>0</v>
      </c>
      <c r="AO25" s="56">
        <f t="shared" si="8"/>
        <v>0</v>
      </c>
      <c r="AP25" s="56">
        <f t="shared" si="9"/>
        <v>0</v>
      </c>
      <c r="AQ25" s="56">
        <f t="shared" si="10"/>
        <v>0</v>
      </c>
      <c r="AR25" s="56">
        <f t="shared" si="13"/>
        <v>0</v>
      </c>
      <c r="BE25" s="41">
        <f t="shared" si="14"/>
        <v>0</v>
      </c>
      <c r="BF25" s="41">
        <f t="shared" si="14"/>
        <v>0</v>
      </c>
      <c r="BG25" s="41">
        <f t="shared" si="14"/>
        <v>0</v>
      </c>
      <c r="BH25" s="41">
        <f t="shared" si="14"/>
        <v>0</v>
      </c>
      <c r="BI25" s="41">
        <f t="shared" si="14"/>
        <v>0</v>
      </c>
      <c r="BJ25" s="41">
        <f t="shared" si="14"/>
        <v>0</v>
      </c>
      <c r="BK25" s="41">
        <f t="shared" si="14"/>
        <v>0</v>
      </c>
      <c r="BL25" s="41">
        <f t="shared" si="14"/>
        <v>0</v>
      </c>
      <c r="BM25" s="41">
        <f t="shared" si="14"/>
        <v>0</v>
      </c>
      <c r="BN25" s="41">
        <f t="shared" si="14"/>
        <v>0</v>
      </c>
      <c r="BO25" s="41">
        <f t="shared" si="14"/>
        <v>0</v>
      </c>
    </row>
    <row r="26" spans="1:67" x14ac:dyDescent="0.25">
      <c r="A26" s="11">
        <v>24</v>
      </c>
      <c r="B26" s="84" t="s">
        <v>343</v>
      </c>
      <c r="C26" s="84" t="s">
        <v>372</v>
      </c>
      <c r="D26" s="84" t="s">
        <v>410</v>
      </c>
      <c r="P26" s="51">
        <f t="shared" si="15"/>
        <v>0</v>
      </c>
      <c r="AG26" s="56">
        <f t="shared" si="0"/>
        <v>0</v>
      </c>
      <c r="AH26" s="56">
        <f t="shared" si="1"/>
        <v>0</v>
      </c>
      <c r="AI26" s="56">
        <f t="shared" si="2"/>
        <v>0</v>
      </c>
      <c r="AJ26" s="56">
        <f t="shared" si="3"/>
        <v>0</v>
      </c>
      <c r="AK26" s="56">
        <f t="shared" si="4"/>
        <v>0</v>
      </c>
      <c r="AL26" s="56">
        <f t="shared" si="5"/>
        <v>0</v>
      </c>
      <c r="AM26" s="56">
        <f t="shared" si="6"/>
        <v>0</v>
      </c>
      <c r="AN26" s="56">
        <f t="shared" si="7"/>
        <v>0</v>
      </c>
      <c r="AO26" s="56">
        <f t="shared" si="8"/>
        <v>0</v>
      </c>
      <c r="AP26" s="56">
        <f t="shared" si="9"/>
        <v>0</v>
      </c>
      <c r="AQ26" s="56">
        <f t="shared" si="10"/>
        <v>0</v>
      </c>
      <c r="AR26" s="56">
        <f t="shared" si="13"/>
        <v>0</v>
      </c>
      <c r="BE26" s="41">
        <f t="shared" si="14"/>
        <v>0</v>
      </c>
      <c r="BF26" s="41">
        <f t="shared" si="14"/>
        <v>0</v>
      </c>
      <c r="BG26" s="41">
        <f t="shared" si="14"/>
        <v>0</v>
      </c>
      <c r="BH26" s="41">
        <f t="shared" si="14"/>
        <v>0</v>
      </c>
      <c r="BI26" s="41">
        <f t="shared" si="14"/>
        <v>0</v>
      </c>
      <c r="BJ26" s="41">
        <f t="shared" si="14"/>
        <v>0</v>
      </c>
      <c r="BK26" s="41">
        <f t="shared" si="14"/>
        <v>0</v>
      </c>
      <c r="BL26" s="41">
        <f t="shared" si="14"/>
        <v>0</v>
      </c>
      <c r="BM26" s="41">
        <f t="shared" si="14"/>
        <v>0</v>
      </c>
      <c r="BN26" s="41">
        <f t="shared" si="14"/>
        <v>0</v>
      </c>
      <c r="BO26" s="41">
        <f t="shared" si="14"/>
        <v>0</v>
      </c>
    </row>
    <row r="27" spans="1:67" x14ac:dyDescent="0.25">
      <c r="A27" s="11">
        <v>25</v>
      </c>
      <c r="B27" s="84" t="s">
        <v>343</v>
      </c>
      <c r="C27" s="84" t="s">
        <v>372</v>
      </c>
      <c r="D27" s="84" t="s">
        <v>411</v>
      </c>
      <c r="P27" s="51">
        <f t="shared" si="15"/>
        <v>0</v>
      </c>
      <c r="AG27" s="56">
        <f t="shared" si="0"/>
        <v>0</v>
      </c>
      <c r="AH27" s="56">
        <f t="shared" si="1"/>
        <v>0</v>
      </c>
      <c r="AI27" s="56">
        <f t="shared" si="2"/>
        <v>0</v>
      </c>
      <c r="AJ27" s="56">
        <f t="shared" si="3"/>
        <v>0</v>
      </c>
      <c r="AK27" s="56">
        <f t="shared" si="4"/>
        <v>0</v>
      </c>
      <c r="AL27" s="56">
        <f t="shared" si="5"/>
        <v>0</v>
      </c>
      <c r="AM27" s="56">
        <f t="shared" si="6"/>
        <v>0</v>
      </c>
      <c r="AN27" s="56">
        <f t="shared" si="7"/>
        <v>0</v>
      </c>
      <c r="AO27" s="56">
        <f t="shared" si="8"/>
        <v>0</v>
      </c>
      <c r="AP27" s="56">
        <f t="shared" si="9"/>
        <v>0</v>
      </c>
      <c r="AQ27" s="56">
        <f t="shared" si="10"/>
        <v>0</v>
      </c>
      <c r="AR27" s="56">
        <f t="shared" si="13"/>
        <v>0</v>
      </c>
      <c r="BE27" s="41">
        <f t="shared" si="14"/>
        <v>0</v>
      </c>
      <c r="BF27" s="41">
        <f t="shared" si="14"/>
        <v>0</v>
      </c>
      <c r="BG27" s="41">
        <f t="shared" si="14"/>
        <v>0</v>
      </c>
      <c r="BH27" s="41">
        <f t="shared" si="14"/>
        <v>0</v>
      </c>
      <c r="BI27" s="41">
        <f t="shared" si="14"/>
        <v>0</v>
      </c>
      <c r="BJ27" s="41">
        <f t="shared" si="14"/>
        <v>0</v>
      </c>
      <c r="BK27" s="41">
        <f t="shared" si="14"/>
        <v>0</v>
      </c>
      <c r="BL27" s="41">
        <f t="shared" si="14"/>
        <v>0</v>
      </c>
      <c r="BM27" s="41">
        <f t="shared" si="14"/>
        <v>0</v>
      </c>
      <c r="BN27" s="41">
        <f t="shared" si="14"/>
        <v>0</v>
      </c>
      <c r="BO27" s="41">
        <f t="shared" si="14"/>
        <v>0</v>
      </c>
    </row>
    <row r="28" spans="1:67" x14ac:dyDescent="0.25">
      <c r="A28" s="11">
        <v>26</v>
      </c>
      <c r="B28" s="84" t="s">
        <v>343</v>
      </c>
      <c r="C28" s="84" t="s">
        <v>372</v>
      </c>
      <c r="D28" s="84" t="s">
        <v>412</v>
      </c>
      <c r="P28" s="51">
        <f t="shared" si="15"/>
        <v>0</v>
      </c>
      <c r="AG28" s="56">
        <f t="shared" si="0"/>
        <v>0</v>
      </c>
      <c r="AH28" s="56">
        <f t="shared" si="1"/>
        <v>0</v>
      </c>
      <c r="AI28" s="56">
        <f t="shared" si="2"/>
        <v>0</v>
      </c>
      <c r="AJ28" s="56">
        <f t="shared" si="3"/>
        <v>0</v>
      </c>
      <c r="AK28" s="56">
        <f t="shared" si="4"/>
        <v>0</v>
      </c>
      <c r="AL28" s="56">
        <f t="shared" si="5"/>
        <v>0</v>
      </c>
      <c r="AM28" s="56">
        <f t="shared" si="6"/>
        <v>0</v>
      </c>
      <c r="AN28" s="56">
        <f t="shared" si="7"/>
        <v>0</v>
      </c>
      <c r="AO28" s="56">
        <f t="shared" si="8"/>
        <v>0</v>
      </c>
      <c r="AP28" s="56">
        <f t="shared" si="9"/>
        <v>0</v>
      </c>
      <c r="AQ28" s="56">
        <f t="shared" si="10"/>
        <v>0</v>
      </c>
      <c r="AR28" s="56">
        <f t="shared" si="13"/>
        <v>0</v>
      </c>
      <c r="BE28" s="41">
        <f t="shared" si="14"/>
        <v>0</v>
      </c>
      <c r="BF28" s="41">
        <f t="shared" si="14"/>
        <v>0</v>
      </c>
      <c r="BG28" s="41">
        <f t="shared" si="14"/>
        <v>0</v>
      </c>
      <c r="BH28" s="41">
        <f t="shared" si="14"/>
        <v>0</v>
      </c>
      <c r="BI28" s="41">
        <f t="shared" si="14"/>
        <v>0</v>
      </c>
      <c r="BJ28" s="41">
        <f t="shared" si="14"/>
        <v>0</v>
      </c>
      <c r="BK28" s="41">
        <f t="shared" si="14"/>
        <v>0</v>
      </c>
      <c r="BL28" s="41">
        <f t="shared" si="14"/>
        <v>0</v>
      </c>
      <c r="BM28" s="41">
        <f t="shared" si="14"/>
        <v>0</v>
      </c>
      <c r="BN28" s="41">
        <f t="shared" si="14"/>
        <v>0</v>
      </c>
      <c r="BO28" s="41">
        <f t="shared" si="14"/>
        <v>0</v>
      </c>
    </row>
    <row r="29" spans="1:67" x14ac:dyDescent="0.25">
      <c r="A29" s="11">
        <v>27</v>
      </c>
      <c r="B29" s="84" t="s">
        <v>343</v>
      </c>
      <c r="C29" s="84" t="s">
        <v>372</v>
      </c>
      <c r="D29" s="84" t="s">
        <v>413</v>
      </c>
      <c r="P29" s="51">
        <f t="shared" si="15"/>
        <v>0</v>
      </c>
      <c r="AG29" s="56">
        <f t="shared" si="0"/>
        <v>0</v>
      </c>
      <c r="AH29" s="56">
        <f t="shared" si="1"/>
        <v>0</v>
      </c>
      <c r="AI29" s="56">
        <f t="shared" si="2"/>
        <v>0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6">
        <f t="shared" si="7"/>
        <v>0</v>
      </c>
      <c r="AO29" s="56">
        <f t="shared" si="8"/>
        <v>0</v>
      </c>
      <c r="AP29" s="56">
        <f t="shared" si="9"/>
        <v>0</v>
      </c>
      <c r="AQ29" s="56">
        <f t="shared" si="10"/>
        <v>0</v>
      </c>
      <c r="AR29" s="56">
        <f t="shared" si="13"/>
        <v>0</v>
      </c>
      <c r="BE29" s="41">
        <f t="shared" si="14"/>
        <v>0</v>
      </c>
      <c r="BF29" s="41">
        <f t="shared" si="14"/>
        <v>0</v>
      </c>
      <c r="BG29" s="41">
        <f t="shared" si="14"/>
        <v>0</v>
      </c>
      <c r="BH29" s="41">
        <f t="shared" si="14"/>
        <v>0</v>
      </c>
      <c r="BI29" s="41">
        <f t="shared" si="14"/>
        <v>0</v>
      </c>
      <c r="BJ29" s="41">
        <f t="shared" si="14"/>
        <v>0</v>
      </c>
      <c r="BK29" s="41">
        <f t="shared" si="14"/>
        <v>0</v>
      </c>
      <c r="BL29" s="41">
        <f t="shared" si="14"/>
        <v>0</v>
      </c>
      <c r="BM29" s="41">
        <f t="shared" si="14"/>
        <v>0</v>
      </c>
      <c r="BN29" s="41">
        <f t="shared" si="14"/>
        <v>0</v>
      </c>
      <c r="BO29" s="41">
        <f t="shared" si="14"/>
        <v>0</v>
      </c>
    </row>
    <row r="30" spans="1:67" x14ac:dyDescent="0.25">
      <c r="A30" s="11">
        <v>28</v>
      </c>
      <c r="B30" s="84" t="s">
        <v>343</v>
      </c>
      <c r="C30" s="84" t="s">
        <v>372</v>
      </c>
      <c r="D30" s="84" t="s">
        <v>414</v>
      </c>
      <c r="P30" s="51">
        <f t="shared" si="15"/>
        <v>0</v>
      </c>
      <c r="AG30" s="56">
        <f t="shared" si="0"/>
        <v>0</v>
      </c>
      <c r="AH30" s="56">
        <f t="shared" si="1"/>
        <v>0</v>
      </c>
      <c r="AI30" s="56">
        <f t="shared" si="2"/>
        <v>0</v>
      </c>
      <c r="AJ30" s="56">
        <f t="shared" si="3"/>
        <v>0</v>
      </c>
      <c r="AK30" s="56">
        <f t="shared" si="4"/>
        <v>0</v>
      </c>
      <c r="AL30" s="56">
        <f t="shared" si="5"/>
        <v>0</v>
      </c>
      <c r="AM30" s="56">
        <f t="shared" si="6"/>
        <v>0</v>
      </c>
      <c r="AN30" s="56">
        <f t="shared" si="7"/>
        <v>0</v>
      </c>
      <c r="AO30" s="56">
        <f t="shared" si="8"/>
        <v>0</v>
      </c>
      <c r="AP30" s="56">
        <f t="shared" si="9"/>
        <v>0</v>
      </c>
      <c r="AQ30" s="56">
        <f t="shared" si="10"/>
        <v>0</v>
      </c>
      <c r="AR30" s="56">
        <f t="shared" si="13"/>
        <v>0</v>
      </c>
      <c r="BE30" s="41">
        <f t="shared" si="14"/>
        <v>0</v>
      </c>
      <c r="BF30" s="41">
        <f t="shared" si="14"/>
        <v>0</v>
      </c>
      <c r="BG30" s="41">
        <f t="shared" si="14"/>
        <v>0</v>
      </c>
      <c r="BH30" s="41">
        <f t="shared" si="14"/>
        <v>0</v>
      </c>
      <c r="BI30" s="41">
        <f t="shared" si="14"/>
        <v>0</v>
      </c>
      <c r="BJ30" s="41">
        <f t="shared" si="14"/>
        <v>0</v>
      </c>
      <c r="BK30" s="41">
        <f t="shared" si="14"/>
        <v>0</v>
      </c>
      <c r="BL30" s="41">
        <f t="shared" si="14"/>
        <v>0</v>
      </c>
      <c r="BM30" s="41">
        <f t="shared" si="14"/>
        <v>0</v>
      </c>
      <c r="BN30" s="41">
        <f t="shared" si="14"/>
        <v>0</v>
      </c>
      <c r="BO30" s="41">
        <f t="shared" si="14"/>
        <v>0</v>
      </c>
    </row>
    <row r="31" spans="1:67" x14ac:dyDescent="0.25">
      <c r="A31" s="11">
        <v>29</v>
      </c>
      <c r="B31" s="84" t="s">
        <v>343</v>
      </c>
      <c r="C31" s="84" t="s">
        <v>372</v>
      </c>
      <c r="D31" s="84" t="s">
        <v>415</v>
      </c>
      <c r="P31" s="51">
        <f t="shared" si="15"/>
        <v>0</v>
      </c>
      <c r="AG31" s="56">
        <f t="shared" si="0"/>
        <v>0</v>
      </c>
      <c r="AH31" s="56">
        <f t="shared" si="1"/>
        <v>0</v>
      </c>
      <c r="AI31" s="56">
        <f t="shared" si="2"/>
        <v>0</v>
      </c>
      <c r="AJ31" s="56">
        <f t="shared" si="3"/>
        <v>0</v>
      </c>
      <c r="AK31" s="56">
        <f t="shared" si="4"/>
        <v>0</v>
      </c>
      <c r="AL31" s="56">
        <f t="shared" si="5"/>
        <v>0</v>
      </c>
      <c r="AM31" s="56">
        <f t="shared" si="6"/>
        <v>0</v>
      </c>
      <c r="AN31" s="56">
        <f t="shared" si="7"/>
        <v>0</v>
      </c>
      <c r="AO31" s="56">
        <f t="shared" si="8"/>
        <v>0</v>
      </c>
      <c r="AP31" s="56">
        <f t="shared" si="9"/>
        <v>0</v>
      </c>
      <c r="AQ31" s="56">
        <f t="shared" si="10"/>
        <v>0</v>
      </c>
      <c r="AR31" s="56">
        <f t="shared" si="13"/>
        <v>0</v>
      </c>
      <c r="BE31" s="41">
        <f t="shared" si="14"/>
        <v>0</v>
      </c>
      <c r="BF31" s="41">
        <f t="shared" si="14"/>
        <v>0</v>
      </c>
      <c r="BG31" s="41">
        <f t="shared" si="14"/>
        <v>0</v>
      </c>
      <c r="BH31" s="41">
        <f t="shared" si="14"/>
        <v>0</v>
      </c>
      <c r="BI31" s="41">
        <f t="shared" si="14"/>
        <v>0</v>
      </c>
      <c r="BJ31" s="41">
        <f t="shared" si="14"/>
        <v>0</v>
      </c>
      <c r="BK31" s="41">
        <f t="shared" si="14"/>
        <v>0</v>
      </c>
      <c r="BL31" s="41">
        <f t="shared" si="14"/>
        <v>0</v>
      </c>
      <c r="BM31" s="41">
        <f t="shared" si="14"/>
        <v>0</v>
      </c>
      <c r="BN31" s="41">
        <f t="shared" si="14"/>
        <v>0</v>
      </c>
      <c r="BO31" s="41">
        <f t="shared" si="14"/>
        <v>0</v>
      </c>
    </row>
    <row r="32" spans="1:67" x14ac:dyDescent="0.25">
      <c r="A32" s="11">
        <v>30</v>
      </c>
      <c r="B32" s="84" t="s">
        <v>343</v>
      </c>
      <c r="C32" s="84" t="s">
        <v>378</v>
      </c>
      <c r="D32" s="84" t="s">
        <v>416</v>
      </c>
      <c r="P32" s="51">
        <f t="shared" si="15"/>
        <v>0</v>
      </c>
      <c r="AG32" s="56">
        <f t="shared" si="0"/>
        <v>0</v>
      </c>
      <c r="AH32" s="56">
        <f t="shared" si="1"/>
        <v>0</v>
      </c>
      <c r="AI32" s="56">
        <f t="shared" si="2"/>
        <v>0</v>
      </c>
      <c r="AJ32" s="56">
        <f t="shared" si="3"/>
        <v>0</v>
      </c>
      <c r="AK32" s="56">
        <f t="shared" si="4"/>
        <v>0</v>
      </c>
      <c r="AL32" s="56">
        <f t="shared" si="5"/>
        <v>0</v>
      </c>
      <c r="AM32" s="56">
        <f t="shared" si="6"/>
        <v>0</v>
      </c>
      <c r="AN32" s="56">
        <f t="shared" si="7"/>
        <v>0</v>
      </c>
      <c r="AO32" s="56">
        <f t="shared" si="8"/>
        <v>0</v>
      </c>
      <c r="AP32" s="56">
        <f t="shared" si="9"/>
        <v>0</v>
      </c>
      <c r="AQ32" s="56">
        <f t="shared" si="10"/>
        <v>0</v>
      </c>
      <c r="AR32" s="56">
        <f t="shared" si="13"/>
        <v>0</v>
      </c>
      <c r="BE32" s="41">
        <f t="shared" si="14"/>
        <v>0</v>
      </c>
      <c r="BF32" s="41">
        <f t="shared" si="14"/>
        <v>0</v>
      </c>
      <c r="BG32" s="41">
        <f t="shared" si="14"/>
        <v>0</v>
      </c>
      <c r="BH32" s="41">
        <f t="shared" si="14"/>
        <v>0</v>
      </c>
      <c r="BI32" s="41">
        <f t="shared" si="14"/>
        <v>0</v>
      </c>
      <c r="BJ32" s="41">
        <f t="shared" si="14"/>
        <v>0</v>
      </c>
      <c r="BK32" s="41">
        <f t="shared" si="14"/>
        <v>0</v>
      </c>
      <c r="BL32" s="41">
        <f t="shared" si="14"/>
        <v>0</v>
      </c>
      <c r="BM32" s="41">
        <f t="shared" si="14"/>
        <v>0</v>
      </c>
      <c r="BN32" s="41">
        <f t="shared" si="14"/>
        <v>0</v>
      </c>
      <c r="BO32" s="41">
        <f t="shared" si="14"/>
        <v>0</v>
      </c>
    </row>
    <row r="33" spans="1:67" x14ac:dyDescent="0.25">
      <c r="A33" s="11">
        <v>31</v>
      </c>
      <c r="B33" s="84" t="s">
        <v>343</v>
      </c>
      <c r="C33" s="84" t="s">
        <v>379</v>
      </c>
      <c r="D33" s="84" t="s">
        <v>417</v>
      </c>
      <c r="P33" s="51">
        <f t="shared" si="15"/>
        <v>0</v>
      </c>
      <c r="AG33" s="56">
        <f t="shared" si="0"/>
        <v>0</v>
      </c>
      <c r="AH33" s="56">
        <f t="shared" si="1"/>
        <v>0</v>
      </c>
      <c r="AI33" s="56">
        <f t="shared" si="2"/>
        <v>0</v>
      </c>
      <c r="AJ33" s="56">
        <f t="shared" si="3"/>
        <v>0</v>
      </c>
      <c r="AK33" s="56">
        <f t="shared" si="4"/>
        <v>0</v>
      </c>
      <c r="AL33" s="56">
        <f t="shared" si="5"/>
        <v>0</v>
      </c>
      <c r="AM33" s="56">
        <f t="shared" si="6"/>
        <v>0</v>
      </c>
      <c r="AN33" s="56">
        <f t="shared" si="7"/>
        <v>0</v>
      </c>
      <c r="AO33" s="56">
        <f t="shared" si="8"/>
        <v>0</v>
      </c>
      <c r="AP33" s="56">
        <f t="shared" si="9"/>
        <v>0</v>
      </c>
      <c r="AQ33" s="56">
        <f t="shared" si="10"/>
        <v>0</v>
      </c>
      <c r="AR33" s="56">
        <f t="shared" si="13"/>
        <v>0</v>
      </c>
      <c r="BE33" s="41">
        <f t="shared" si="14"/>
        <v>0</v>
      </c>
      <c r="BF33" s="41">
        <f t="shared" si="14"/>
        <v>0</v>
      </c>
      <c r="BG33" s="41">
        <f t="shared" si="14"/>
        <v>0</v>
      </c>
      <c r="BH33" s="41">
        <f t="shared" si="14"/>
        <v>0</v>
      </c>
      <c r="BI33" s="41">
        <f t="shared" si="14"/>
        <v>0</v>
      </c>
      <c r="BJ33" s="41">
        <f t="shared" si="14"/>
        <v>0</v>
      </c>
      <c r="BK33" s="41">
        <f t="shared" si="14"/>
        <v>0</v>
      </c>
      <c r="BL33" s="41">
        <f t="shared" si="14"/>
        <v>0</v>
      </c>
      <c r="BM33" s="41">
        <f t="shared" si="14"/>
        <v>0</v>
      </c>
      <c r="BN33" s="41">
        <f t="shared" si="14"/>
        <v>0</v>
      </c>
      <c r="BO33" s="41">
        <f t="shared" si="14"/>
        <v>0</v>
      </c>
    </row>
    <row r="34" spans="1:67" x14ac:dyDescent="0.25">
      <c r="A34" s="11">
        <v>32</v>
      </c>
      <c r="B34" s="84" t="s">
        <v>343</v>
      </c>
      <c r="C34" s="84" t="s">
        <v>372</v>
      </c>
      <c r="D34" s="84" t="s">
        <v>418</v>
      </c>
      <c r="P34" s="51">
        <f t="shared" si="15"/>
        <v>0</v>
      </c>
      <c r="AG34" s="56">
        <f t="shared" si="0"/>
        <v>0</v>
      </c>
      <c r="AH34" s="56">
        <f t="shared" si="1"/>
        <v>0</v>
      </c>
      <c r="AI34" s="56">
        <f t="shared" si="2"/>
        <v>0</v>
      </c>
      <c r="AJ34" s="56">
        <f t="shared" si="3"/>
        <v>0</v>
      </c>
      <c r="AK34" s="56">
        <f t="shared" si="4"/>
        <v>0</v>
      </c>
      <c r="AL34" s="56">
        <f t="shared" si="5"/>
        <v>0</v>
      </c>
      <c r="AM34" s="56">
        <f t="shared" si="6"/>
        <v>0</v>
      </c>
      <c r="AN34" s="56">
        <f t="shared" si="7"/>
        <v>0</v>
      </c>
      <c r="AO34" s="56">
        <f t="shared" si="8"/>
        <v>0</v>
      </c>
      <c r="AP34" s="56">
        <f t="shared" si="9"/>
        <v>0</v>
      </c>
      <c r="AQ34" s="56">
        <f t="shared" si="10"/>
        <v>0</v>
      </c>
      <c r="AR34" s="56">
        <f t="shared" si="13"/>
        <v>0</v>
      </c>
      <c r="BE34" s="41">
        <f t="shared" si="14"/>
        <v>0</v>
      </c>
      <c r="BF34" s="41">
        <f t="shared" si="14"/>
        <v>0</v>
      </c>
      <c r="BG34" s="41">
        <f t="shared" si="14"/>
        <v>0</v>
      </c>
      <c r="BH34" s="41">
        <f t="shared" si="14"/>
        <v>0</v>
      </c>
      <c r="BI34" s="41">
        <f t="shared" si="14"/>
        <v>0</v>
      </c>
      <c r="BJ34" s="41">
        <f t="shared" si="14"/>
        <v>0</v>
      </c>
      <c r="BK34" s="41">
        <f t="shared" si="14"/>
        <v>0</v>
      </c>
      <c r="BL34" s="41">
        <f t="shared" si="14"/>
        <v>0</v>
      </c>
      <c r="BM34" s="41">
        <f t="shared" si="14"/>
        <v>0</v>
      </c>
      <c r="BN34" s="41">
        <f t="shared" si="14"/>
        <v>0</v>
      </c>
      <c r="BO34" s="41">
        <f t="shared" si="14"/>
        <v>0</v>
      </c>
    </row>
    <row r="35" spans="1:67" x14ac:dyDescent="0.25">
      <c r="A35" s="11">
        <v>33</v>
      </c>
      <c r="B35" s="84" t="s">
        <v>343</v>
      </c>
      <c r="C35" s="84" t="s">
        <v>379</v>
      </c>
      <c r="D35" s="84" t="s">
        <v>419</v>
      </c>
      <c r="P35" s="51">
        <f t="shared" si="15"/>
        <v>0</v>
      </c>
      <c r="AG35" s="56">
        <f t="shared" ref="AG35:AG66" si="16">E35-U35</f>
        <v>0</v>
      </c>
      <c r="AH35" s="56">
        <f t="shared" ref="AH35:AH66" si="17">F35-V35</f>
        <v>0</v>
      </c>
      <c r="AI35" s="56">
        <f t="shared" ref="AI35:AI66" si="18">G35-W35</f>
        <v>0</v>
      </c>
      <c r="AJ35" s="56">
        <f t="shared" ref="AJ35:AJ66" si="19">H35-X35</f>
        <v>0</v>
      </c>
      <c r="AK35" s="56">
        <f t="shared" ref="AK35:AK66" si="20">I35-Y35</f>
        <v>0</v>
      </c>
      <c r="AL35" s="56">
        <f t="shared" ref="AL35:AL66" si="21">J35-Z35</f>
        <v>0</v>
      </c>
      <c r="AM35" s="56">
        <f t="shared" ref="AM35:AM66" si="22">K35-AA35</f>
        <v>0</v>
      </c>
      <c r="AN35" s="56">
        <f t="shared" ref="AN35:AN66" si="23">L35-AB35</f>
        <v>0</v>
      </c>
      <c r="AO35" s="56">
        <f t="shared" ref="AO35:AO66" si="24">M35-AC35</f>
        <v>0</v>
      </c>
      <c r="AP35" s="56">
        <f t="shared" ref="AP35:AP66" si="25">N35-AD35</f>
        <v>0</v>
      </c>
      <c r="AQ35" s="56">
        <f t="shared" ref="AQ35:AQ66" si="26">O35-AE35</f>
        <v>0</v>
      </c>
      <c r="AR35" s="56">
        <f t="shared" si="13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 s="41">
        <f t="shared" si="14"/>
        <v>0</v>
      </c>
      <c r="BM35" s="41">
        <f t="shared" si="14"/>
        <v>0</v>
      </c>
      <c r="BN35" s="41">
        <f t="shared" si="14"/>
        <v>0</v>
      </c>
      <c r="BO35" s="41">
        <f t="shared" si="14"/>
        <v>0</v>
      </c>
    </row>
    <row r="36" spans="1:67" x14ac:dyDescent="0.25">
      <c r="A36" s="11">
        <v>34</v>
      </c>
      <c r="B36" t="s">
        <v>343</v>
      </c>
      <c r="C36" t="s">
        <v>375</v>
      </c>
      <c r="D36" s="84" t="s">
        <v>420</v>
      </c>
      <c r="P36" s="51">
        <f t="shared" si="15"/>
        <v>0</v>
      </c>
      <c r="AG36" s="56">
        <f t="shared" si="16"/>
        <v>0</v>
      </c>
      <c r="AH36" s="56">
        <f t="shared" si="17"/>
        <v>0</v>
      </c>
      <c r="AI36" s="56">
        <f t="shared" si="18"/>
        <v>0</v>
      </c>
      <c r="AJ36" s="56">
        <f t="shared" si="19"/>
        <v>0</v>
      </c>
      <c r="AK36" s="56">
        <f t="shared" si="20"/>
        <v>0</v>
      </c>
      <c r="AL36" s="56">
        <f t="shared" si="21"/>
        <v>0</v>
      </c>
      <c r="AM36" s="56">
        <f t="shared" si="22"/>
        <v>0</v>
      </c>
      <c r="AN36" s="56">
        <f t="shared" si="23"/>
        <v>0</v>
      </c>
      <c r="AO36" s="56">
        <f t="shared" si="24"/>
        <v>0</v>
      </c>
      <c r="AP36" s="56">
        <f t="shared" si="25"/>
        <v>0</v>
      </c>
      <c r="AQ36" s="56">
        <f t="shared" si="26"/>
        <v>0</v>
      </c>
      <c r="AR36" s="56">
        <f t="shared" si="13"/>
        <v>0</v>
      </c>
      <c r="BE36" s="41">
        <f t="shared" si="14"/>
        <v>0</v>
      </c>
      <c r="BF36" s="41">
        <f t="shared" si="14"/>
        <v>0</v>
      </c>
      <c r="BG36" s="41">
        <f t="shared" si="14"/>
        <v>0</v>
      </c>
      <c r="BH36" s="41">
        <f t="shared" si="14"/>
        <v>0</v>
      </c>
      <c r="BI36" s="41">
        <f t="shared" si="14"/>
        <v>0</v>
      </c>
      <c r="BJ36" s="41">
        <f t="shared" si="14"/>
        <v>0</v>
      </c>
      <c r="BK36" s="41">
        <f t="shared" si="14"/>
        <v>0</v>
      </c>
      <c r="BL36" s="41">
        <f t="shared" si="14"/>
        <v>0</v>
      </c>
      <c r="BM36" s="41">
        <f t="shared" si="14"/>
        <v>0</v>
      </c>
      <c r="BN36" s="41">
        <f t="shared" si="14"/>
        <v>0</v>
      </c>
      <c r="BO36" s="41">
        <f t="shared" si="14"/>
        <v>0</v>
      </c>
    </row>
    <row r="37" spans="1:67" x14ac:dyDescent="0.25">
      <c r="A37" s="11">
        <v>35</v>
      </c>
      <c r="B37" t="s">
        <v>343</v>
      </c>
      <c r="C37" t="s">
        <v>375</v>
      </c>
      <c r="D37" s="84" t="s">
        <v>421</v>
      </c>
      <c r="P37" s="51">
        <f t="shared" si="15"/>
        <v>0</v>
      </c>
      <c r="AG37" s="56">
        <f t="shared" si="16"/>
        <v>0</v>
      </c>
      <c r="AH37" s="56">
        <f t="shared" si="17"/>
        <v>0</v>
      </c>
      <c r="AI37" s="56">
        <f t="shared" si="18"/>
        <v>0</v>
      </c>
      <c r="AJ37" s="56">
        <f t="shared" si="19"/>
        <v>0</v>
      </c>
      <c r="AK37" s="56">
        <f t="shared" si="20"/>
        <v>0</v>
      </c>
      <c r="AL37" s="56">
        <f t="shared" si="21"/>
        <v>0</v>
      </c>
      <c r="AM37" s="56">
        <f t="shared" si="22"/>
        <v>0</v>
      </c>
      <c r="AN37" s="56">
        <f t="shared" si="23"/>
        <v>0</v>
      </c>
      <c r="AO37" s="56">
        <f t="shared" si="24"/>
        <v>0</v>
      </c>
      <c r="AP37" s="56">
        <f t="shared" si="25"/>
        <v>0</v>
      </c>
      <c r="AQ37" s="56">
        <f t="shared" si="26"/>
        <v>0</v>
      </c>
      <c r="AR37" s="56">
        <f t="shared" si="13"/>
        <v>0</v>
      </c>
      <c r="BE37" s="41">
        <f t="shared" si="14"/>
        <v>0</v>
      </c>
      <c r="BF37" s="41">
        <f t="shared" si="14"/>
        <v>0</v>
      </c>
      <c r="BG37" s="41">
        <f t="shared" si="14"/>
        <v>0</v>
      </c>
      <c r="BH37" s="41">
        <f t="shared" si="14"/>
        <v>0</v>
      </c>
      <c r="BI37" s="41">
        <f t="shared" si="14"/>
        <v>0</v>
      </c>
      <c r="BJ37" s="41">
        <f t="shared" si="14"/>
        <v>0</v>
      </c>
      <c r="BK37" s="41">
        <f t="shared" si="14"/>
        <v>0</v>
      </c>
      <c r="BL37" s="41">
        <f t="shared" si="14"/>
        <v>0</v>
      </c>
      <c r="BM37" s="41">
        <f t="shared" si="14"/>
        <v>0</v>
      </c>
      <c r="BN37" s="41">
        <f t="shared" si="14"/>
        <v>0</v>
      </c>
      <c r="BO37" s="41">
        <f t="shared" si="14"/>
        <v>0</v>
      </c>
    </row>
    <row r="38" spans="1:67" x14ac:dyDescent="0.25">
      <c r="A38" s="11">
        <v>36</v>
      </c>
      <c r="B38" t="s">
        <v>343</v>
      </c>
      <c r="C38" t="s">
        <v>371</v>
      </c>
      <c r="D38" s="84" t="s">
        <v>422</v>
      </c>
      <c r="P38" s="51">
        <f t="shared" si="15"/>
        <v>0</v>
      </c>
      <c r="AG38" s="56">
        <f t="shared" si="16"/>
        <v>0</v>
      </c>
      <c r="AH38" s="56">
        <f t="shared" si="17"/>
        <v>0</v>
      </c>
      <c r="AI38" s="56">
        <f t="shared" si="18"/>
        <v>0</v>
      </c>
      <c r="AJ38" s="56">
        <f t="shared" si="19"/>
        <v>0</v>
      </c>
      <c r="AK38" s="56">
        <f t="shared" si="20"/>
        <v>0</v>
      </c>
      <c r="AL38" s="56">
        <f t="shared" si="21"/>
        <v>0</v>
      </c>
      <c r="AM38" s="56">
        <f t="shared" si="22"/>
        <v>0</v>
      </c>
      <c r="AN38" s="56">
        <f t="shared" si="23"/>
        <v>0</v>
      </c>
      <c r="AO38" s="56">
        <f t="shared" si="24"/>
        <v>0</v>
      </c>
      <c r="AP38" s="56">
        <f t="shared" si="25"/>
        <v>0</v>
      </c>
      <c r="AQ38" s="56">
        <f t="shared" si="26"/>
        <v>0</v>
      </c>
      <c r="AR38" s="56">
        <f t="shared" si="13"/>
        <v>0</v>
      </c>
      <c r="BE38" s="41">
        <f t="shared" si="14"/>
        <v>0</v>
      </c>
      <c r="BF38" s="41">
        <f t="shared" si="14"/>
        <v>0</v>
      </c>
      <c r="BG38" s="41">
        <f t="shared" si="14"/>
        <v>0</v>
      </c>
      <c r="BH38" s="41">
        <f t="shared" si="14"/>
        <v>0</v>
      </c>
      <c r="BI38" s="41">
        <f t="shared" si="14"/>
        <v>0</v>
      </c>
      <c r="BJ38" s="41">
        <f t="shared" si="14"/>
        <v>0</v>
      </c>
      <c r="BK38" s="41">
        <f t="shared" si="14"/>
        <v>0</v>
      </c>
      <c r="BL38" s="41">
        <f t="shared" si="14"/>
        <v>0</v>
      </c>
      <c r="BM38" s="41">
        <f t="shared" si="14"/>
        <v>0</v>
      </c>
      <c r="BN38" s="41">
        <f t="shared" si="14"/>
        <v>0</v>
      </c>
      <c r="BO38" s="41">
        <f t="shared" si="14"/>
        <v>0</v>
      </c>
    </row>
    <row r="39" spans="1:67" x14ac:dyDescent="0.25">
      <c r="A39" s="11">
        <v>37</v>
      </c>
      <c r="B39" s="84" t="s">
        <v>344</v>
      </c>
      <c r="C39" s="84" t="s">
        <v>380</v>
      </c>
      <c r="D39" s="84" t="s">
        <v>423</v>
      </c>
      <c r="P39" s="51">
        <f t="shared" si="15"/>
        <v>0</v>
      </c>
      <c r="AG39" s="56">
        <f t="shared" si="16"/>
        <v>0</v>
      </c>
      <c r="AH39" s="56">
        <f t="shared" si="17"/>
        <v>0</v>
      </c>
      <c r="AI39" s="56">
        <f t="shared" si="18"/>
        <v>0</v>
      </c>
      <c r="AJ39" s="56">
        <f t="shared" si="19"/>
        <v>0</v>
      </c>
      <c r="AK39" s="56">
        <f t="shared" si="20"/>
        <v>0</v>
      </c>
      <c r="AL39" s="56">
        <f t="shared" si="21"/>
        <v>0</v>
      </c>
      <c r="AM39" s="56">
        <f t="shared" si="22"/>
        <v>0</v>
      </c>
      <c r="AN39" s="56">
        <f t="shared" si="23"/>
        <v>0</v>
      </c>
      <c r="AO39" s="56">
        <f t="shared" si="24"/>
        <v>0</v>
      </c>
      <c r="AP39" s="56">
        <f t="shared" si="25"/>
        <v>0</v>
      </c>
      <c r="AQ39" s="56">
        <f t="shared" si="26"/>
        <v>0</v>
      </c>
      <c r="AR39" s="56">
        <f t="shared" si="13"/>
        <v>0</v>
      </c>
      <c r="BE39" s="41">
        <f t="shared" si="14"/>
        <v>0</v>
      </c>
      <c r="BF39" s="41">
        <f t="shared" si="14"/>
        <v>0</v>
      </c>
      <c r="BG39" s="41">
        <f t="shared" si="14"/>
        <v>0</v>
      </c>
      <c r="BH39" s="41">
        <f t="shared" si="14"/>
        <v>0</v>
      </c>
      <c r="BI39" s="41">
        <f t="shared" si="14"/>
        <v>0</v>
      </c>
      <c r="BJ39" s="41">
        <f t="shared" si="14"/>
        <v>0</v>
      </c>
      <c r="BK39" s="41">
        <f t="shared" si="14"/>
        <v>0</v>
      </c>
      <c r="BL39" s="41">
        <f t="shared" si="14"/>
        <v>0</v>
      </c>
      <c r="BM39" s="41">
        <f t="shared" si="14"/>
        <v>0</v>
      </c>
      <c r="BN39" s="41">
        <f t="shared" si="14"/>
        <v>0</v>
      </c>
      <c r="BO39" s="41">
        <f t="shared" si="14"/>
        <v>0</v>
      </c>
    </row>
    <row r="40" spans="1:67" x14ac:dyDescent="0.25">
      <c r="A40" s="11">
        <v>38</v>
      </c>
      <c r="B40" s="84" t="s">
        <v>344</v>
      </c>
      <c r="C40" s="84" t="s">
        <v>379</v>
      </c>
      <c r="D40" s="84" t="s">
        <v>424</v>
      </c>
      <c r="P40" s="51">
        <f t="shared" si="15"/>
        <v>0</v>
      </c>
      <c r="AG40" s="56">
        <f t="shared" si="16"/>
        <v>0</v>
      </c>
      <c r="AH40" s="56">
        <f t="shared" si="17"/>
        <v>0</v>
      </c>
      <c r="AI40" s="56">
        <f t="shared" si="18"/>
        <v>0</v>
      </c>
      <c r="AJ40" s="56">
        <f t="shared" si="19"/>
        <v>0</v>
      </c>
      <c r="AK40" s="56">
        <f t="shared" si="20"/>
        <v>0</v>
      </c>
      <c r="AL40" s="56">
        <f t="shared" si="21"/>
        <v>0</v>
      </c>
      <c r="AM40" s="56">
        <f t="shared" si="22"/>
        <v>0</v>
      </c>
      <c r="AN40" s="56">
        <f t="shared" si="23"/>
        <v>0</v>
      </c>
      <c r="AO40" s="56">
        <f t="shared" si="24"/>
        <v>0</v>
      </c>
      <c r="AP40" s="56">
        <f t="shared" si="25"/>
        <v>0</v>
      </c>
      <c r="AQ40" s="56">
        <f t="shared" si="26"/>
        <v>0</v>
      </c>
      <c r="AR40" s="56">
        <f t="shared" si="13"/>
        <v>0</v>
      </c>
      <c r="BE40" s="41">
        <f t="shared" si="14"/>
        <v>0</v>
      </c>
      <c r="BF40" s="41">
        <f t="shared" si="14"/>
        <v>0</v>
      </c>
      <c r="BG40" s="41">
        <f t="shared" si="14"/>
        <v>0</v>
      </c>
      <c r="BH40" s="41">
        <f t="shared" si="14"/>
        <v>0</v>
      </c>
      <c r="BI40" s="41">
        <f t="shared" si="14"/>
        <v>0</v>
      </c>
      <c r="BJ40" s="41">
        <f t="shared" si="14"/>
        <v>0</v>
      </c>
      <c r="BK40" s="41">
        <f t="shared" si="14"/>
        <v>0</v>
      </c>
      <c r="BL40" s="41">
        <f t="shared" si="14"/>
        <v>0</v>
      </c>
      <c r="BM40" s="41">
        <f t="shared" si="14"/>
        <v>0</v>
      </c>
      <c r="BN40" s="41">
        <f t="shared" ref="BN40:BO86" si="27">AD40-BB40</f>
        <v>0</v>
      </c>
      <c r="BO40" s="41">
        <f t="shared" si="27"/>
        <v>0</v>
      </c>
    </row>
    <row r="41" spans="1:67" x14ac:dyDescent="0.25">
      <c r="A41" s="11">
        <v>39</v>
      </c>
      <c r="B41" s="84" t="s">
        <v>250</v>
      </c>
      <c r="C41" s="84" t="s">
        <v>372</v>
      </c>
      <c r="D41" s="84" t="s">
        <v>425</v>
      </c>
      <c r="P41" s="51">
        <f t="shared" si="15"/>
        <v>0</v>
      </c>
      <c r="AG41" s="56">
        <f t="shared" si="16"/>
        <v>0</v>
      </c>
      <c r="AH41" s="56">
        <f t="shared" si="17"/>
        <v>0</v>
      </c>
      <c r="AI41" s="56">
        <f t="shared" si="18"/>
        <v>0</v>
      </c>
      <c r="AJ41" s="56">
        <f t="shared" si="19"/>
        <v>0</v>
      </c>
      <c r="AK41" s="56">
        <f t="shared" si="20"/>
        <v>0</v>
      </c>
      <c r="AL41" s="56">
        <f t="shared" si="21"/>
        <v>0</v>
      </c>
      <c r="AM41" s="56">
        <f t="shared" si="22"/>
        <v>0</v>
      </c>
      <c r="AN41" s="56">
        <f t="shared" si="23"/>
        <v>0</v>
      </c>
      <c r="AO41" s="56">
        <f t="shared" si="24"/>
        <v>0</v>
      </c>
      <c r="AP41" s="56">
        <f t="shared" si="25"/>
        <v>0</v>
      </c>
      <c r="AQ41" s="56">
        <f t="shared" si="26"/>
        <v>0</v>
      </c>
      <c r="AR41" s="56">
        <f t="shared" si="13"/>
        <v>0</v>
      </c>
      <c r="BE41" s="41">
        <f t="shared" ref="BE41:BM69" si="28">U41-AS41</f>
        <v>0</v>
      </c>
      <c r="BF41" s="41">
        <f t="shared" si="28"/>
        <v>0</v>
      </c>
      <c r="BG41" s="41">
        <f t="shared" si="28"/>
        <v>0</v>
      </c>
      <c r="BH41" s="41">
        <f t="shared" si="28"/>
        <v>0</v>
      </c>
      <c r="BI41" s="41">
        <f t="shared" si="28"/>
        <v>0</v>
      </c>
      <c r="BJ41" s="41">
        <f t="shared" si="28"/>
        <v>0</v>
      </c>
      <c r="BK41" s="41">
        <f t="shared" si="28"/>
        <v>0</v>
      </c>
      <c r="BL41" s="41">
        <f t="shared" si="28"/>
        <v>0</v>
      </c>
      <c r="BM41" s="41">
        <f t="shared" si="28"/>
        <v>0</v>
      </c>
      <c r="BN41" s="41">
        <f t="shared" si="27"/>
        <v>0</v>
      </c>
      <c r="BO41" s="41">
        <f t="shared" si="27"/>
        <v>0</v>
      </c>
    </row>
    <row r="42" spans="1:67" x14ac:dyDescent="0.25">
      <c r="A42" s="11">
        <v>40</v>
      </c>
      <c r="B42" s="84" t="s">
        <v>250</v>
      </c>
      <c r="C42" s="84" t="s">
        <v>372</v>
      </c>
      <c r="D42" s="84" t="s">
        <v>426</v>
      </c>
      <c r="P42" s="51">
        <f t="shared" si="15"/>
        <v>0</v>
      </c>
      <c r="AG42" s="56">
        <f t="shared" si="16"/>
        <v>0</v>
      </c>
      <c r="AH42" s="56">
        <f t="shared" si="17"/>
        <v>0</v>
      </c>
      <c r="AI42" s="56">
        <f t="shared" si="18"/>
        <v>0</v>
      </c>
      <c r="AJ42" s="56">
        <f t="shared" si="19"/>
        <v>0</v>
      </c>
      <c r="AK42" s="56">
        <f t="shared" si="20"/>
        <v>0</v>
      </c>
      <c r="AL42" s="56">
        <f t="shared" si="21"/>
        <v>0</v>
      </c>
      <c r="AM42" s="56">
        <f t="shared" si="22"/>
        <v>0</v>
      </c>
      <c r="AN42" s="56">
        <f t="shared" si="23"/>
        <v>0</v>
      </c>
      <c r="AO42" s="56">
        <f t="shared" si="24"/>
        <v>0</v>
      </c>
      <c r="AP42" s="56">
        <f t="shared" si="25"/>
        <v>0</v>
      </c>
      <c r="AQ42" s="56">
        <f t="shared" si="26"/>
        <v>0</v>
      </c>
      <c r="AR42" s="56">
        <f t="shared" si="13"/>
        <v>0</v>
      </c>
      <c r="BE42" s="41">
        <f t="shared" si="28"/>
        <v>0</v>
      </c>
      <c r="BF42" s="41">
        <f t="shared" si="28"/>
        <v>0</v>
      </c>
      <c r="BG42" s="41">
        <f t="shared" si="28"/>
        <v>0</v>
      </c>
      <c r="BH42" s="41">
        <f t="shared" si="28"/>
        <v>0</v>
      </c>
      <c r="BI42" s="41">
        <f t="shared" si="28"/>
        <v>0</v>
      </c>
      <c r="BJ42" s="41">
        <f t="shared" si="28"/>
        <v>0</v>
      </c>
      <c r="BK42" s="41">
        <f t="shared" si="28"/>
        <v>0</v>
      </c>
      <c r="BL42" s="41">
        <f t="shared" si="28"/>
        <v>0</v>
      </c>
      <c r="BM42" s="41">
        <f t="shared" si="28"/>
        <v>0</v>
      </c>
      <c r="BN42" s="41">
        <f t="shared" si="27"/>
        <v>0</v>
      </c>
      <c r="BO42" s="41">
        <f t="shared" si="27"/>
        <v>0</v>
      </c>
    </row>
    <row r="43" spans="1:67" x14ac:dyDescent="0.25">
      <c r="A43" s="11">
        <v>41</v>
      </c>
      <c r="B43" s="84" t="s">
        <v>250</v>
      </c>
      <c r="C43" s="84" t="s">
        <v>377</v>
      </c>
      <c r="D43" s="84" t="s">
        <v>427</v>
      </c>
      <c r="P43" s="51">
        <f t="shared" si="15"/>
        <v>0</v>
      </c>
      <c r="AG43" s="56">
        <f t="shared" si="16"/>
        <v>0</v>
      </c>
      <c r="AH43" s="56">
        <f t="shared" si="17"/>
        <v>0</v>
      </c>
      <c r="AI43" s="56">
        <f t="shared" si="18"/>
        <v>0</v>
      </c>
      <c r="AJ43" s="56">
        <f t="shared" si="19"/>
        <v>0</v>
      </c>
      <c r="AK43" s="56">
        <f t="shared" si="20"/>
        <v>0</v>
      </c>
      <c r="AL43" s="56">
        <f t="shared" si="21"/>
        <v>0</v>
      </c>
      <c r="AM43" s="56">
        <f t="shared" si="22"/>
        <v>0</v>
      </c>
      <c r="AN43" s="56">
        <f t="shared" si="23"/>
        <v>0</v>
      </c>
      <c r="AO43" s="56">
        <f t="shared" si="24"/>
        <v>0</v>
      </c>
      <c r="AP43" s="56">
        <f t="shared" si="25"/>
        <v>0</v>
      </c>
      <c r="AQ43" s="56">
        <f t="shared" si="26"/>
        <v>0</v>
      </c>
      <c r="AR43" s="56">
        <f t="shared" si="13"/>
        <v>0</v>
      </c>
      <c r="BE43" s="41">
        <f t="shared" si="28"/>
        <v>0</v>
      </c>
      <c r="BF43" s="41">
        <f t="shared" si="28"/>
        <v>0</v>
      </c>
      <c r="BG43" s="41">
        <f t="shared" si="28"/>
        <v>0</v>
      </c>
      <c r="BH43" s="41">
        <f t="shared" si="28"/>
        <v>0</v>
      </c>
      <c r="BI43" s="41">
        <f t="shared" si="28"/>
        <v>0</v>
      </c>
      <c r="BJ43" s="41">
        <f t="shared" si="28"/>
        <v>0</v>
      </c>
      <c r="BK43" s="41">
        <f t="shared" si="28"/>
        <v>0</v>
      </c>
      <c r="BL43" s="41">
        <f t="shared" si="28"/>
        <v>0</v>
      </c>
      <c r="BM43" s="41">
        <f t="shared" si="28"/>
        <v>0</v>
      </c>
      <c r="BN43" s="41">
        <f t="shared" si="27"/>
        <v>0</v>
      </c>
      <c r="BO43" s="41">
        <f t="shared" si="27"/>
        <v>0</v>
      </c>
    </row>
    <row r="44" spans="1:67" x14ac:dyDescent="0.25">
      <c r="A44" s="11">
        <v>42</v>
      </c>
      <c r="B44" s="84" t="s">
        <v>250</v>
      </c>
      <c r="C44" s="84" t="s">
        <v>379</v>
      </c>
      <c r="D44" s="84" t="s">
        <v>428</v>
      </c>
      <c r="P44" s="51">
        <f t="shared" si="15"/>
        <v>0</v>
      </c>
      <c r="AG44" s="56">
        <f t="shared" si="16"/>
        <v>0</v>
      </c>
      <c r="AH44" s="56">
        <f t="shared" si="17"/>
        <v>0</v>
      </c>
      <c r="AI44" s="56">
        <f t="shared" si="18"/>
        <v>0</v>
      </c>
      <c r="AJ44" s="56">
        <f t="shared" si="19"/>
        <v>0</v>
      </c>
      <c r="AK44" s="56">
        <f t="shared" si="20"/>
        <v>0</v>
      </c>
      <c r="AL44" s="56">
        <f t="shared" si="21"/>
        <v>0</v>
      </c>
      <c r="AM44" s="56">
        <f t="shared" si="22"/>
        <v>0</v>
      </c>
      <c r="AN44" s="56">
        <f t="shared" si="23"/>
        <v>0</v>
      </c>
      <c r="AO44" s="56">
        <f t="shared" si="24"/>
        <v>0</v>
      </c>
      <c r="AP44" s="56">
        <f t="shared" si="25"/>
        <v>0</v>
      </c>
      <c r="AQ44" s="56">
        <f t="shared" si="26"/>
        <v>0</v>
      </c>
      <c r="AR44" s="56">
        <f t="shared" si="13"/>
        <v>0</v>
      </c>
      <c r="BE44" s="41">
        <f t="shared" si="28"/>
        <v>0</v>
      </c>
      <c r="BF44" s="41">
        <f t="shared" si="28"/>
        <v>0</v>
      </c>
      <c r="BG44" s="41">
        <f t="shared" si="28"/>
        <v>0</v>
      </c>
      <c r="BH44" s="41">
        <f t="shared" si="28"/>
        <v>0</v>
      </c>
      <c r="BI44" s="41">
        <f t="shared" si="28"/>
        <v>0</v>
      </c>
      <c r="BJ44" s="41">
        <f t="shared" si="28"/>
        <v>0</v>
      </c>
      <c r="BK44" s="41">
        <f t="shared" si="28"/>
        <v>0</v>
      </c>
      <c r="BL44" s="41">
        <f t="shared" si="28"/>
        <v>0</v>
      </c>
      <c r="BM44" s="41">
        <f t="shared" si="28"/>
        <v>0</v>
      </c>
      <c r="BN44" s="41">
        <f t="shared" si="27"/>
        <v>0</v>
      </c>
      <c r="BO44" s="41">
        <f t="shared" si="27"/>
        <v>0</v>
      </c>
    </row>
    <row r="45" spans="1:67" x14ac:dyDescent="0.25">
      <c r="A45" s="11">
        <v>43</v>
      </c>
      <c r="B45" s="84" t="s">
        <v>250</v>
      </c>
      <c r="C45" s="84" t="s">
        <v>379</v>
      </c>
      <c r="D45" s="84" t="s">
        <v>429</v>
      </c>
      <c r="P45" s="51">
        <f t="shared" si="15"/>
        <v>0</v>
      </c>
      <c r="AG45" s="56">
        <f t="shared" si="16"/>
        <v>0</v>
      </c>
      <c r="AH45" s="56">
        <f t="shared" si="17"/>
        <v>0</v>
      </c>
      <c r="AI45" s="56">
        <f t="shared" si="18"/>
        <v>0</v>
      </c>
      <c r="AJ45" s="56">
        <f t="shared" si="19"/>
        <v>0</v>
      </c>
      <c r="AK45" s="56">
        <f t="shared" si="20"/>
        <v>0</v>
      </c>
      <c r="AL45" s="56">
        <f t="shared" si="21"/>
        <v>0</v>
      </c>
      <c r="AM45" s="56">
        <f t="shared" si="22"/>
        <v>0</v>
      </c>
      <c r="AN45" s="56">
        <f t="shared" si="23"/>
        <v>0</v>
      </c>
      <c r="AO45" s="56">
        <f t="shared" si="24"/>
        <v>0</v>
      </c>
      <c r="AP45" s="56">
        <f t="shared" si="25"/>
        <v>0</v>
      </c>
      <c r="AQ45" s="56">
        <f t="shared" si="26"/>
        <v>0</v>
      </c>
      <c r="AR45" s="56">
        <f t="shared" si="13"/>
        <v>0</v>
      </c>
      <c r="BE45" s="41">
        <f t="shared" si="28"/>
        <v>0</v>
      </c>
      <c r="BF45" s="41">
        <f t="shared" si="28"/>
        <v>0</v>
      </c>
      <c r="BG45" s="41">
        <f t="shared" si="28"/>
        <v>0</v>
      </c>
      <c r="BH45" s="41">
        <f t="shared" si="28"/>
        <v>0</v>
      </c>
      <c r="BI45" s="41">
        <f t="shared" si="28"/>
        <v>0</v>
      </c>
      <c r="BJ45" s="41">
        <f t="shared" si="28"/>
        <v>0</v>
      </c>
      <c r="BK45" s="41">
        <f t="shared" si="28"/>
        <v>0</v>
      </c>
      <c r="BL45" s="41">
        <f t="shared" si="28"/>
        <v>0</v>
      </c>
      <c r="BM45" s="41">
        <f t="shared" si="28"/>
        <v>0</v>
      </c>
      <c r="BN45" s="41">
        <f t="shared" si="27"/>
        <v>0</v>
      </c>
      <c r="BO45" s="41">
        <f t="shared" si="27"/>
        <v>0</v>
      </c>
    </row>
    <row r="46" spans="1:67" x14ac:dyDescent="0.25">
      <c r="A46" s="11">
        <v>44</v>
      </c>
      <c r="B46" s="84" t="s">
        <v>345</v>
      </c>
      <c r="C46" s="84" t="s">
        <v>379</v>
      </c>
      <c r="D46" s="84" t="s">
        <v>430</v>
      </c>
      <c r="P46" s="51">
        <f t="shared" si="15"/>
        <v>0</v>
      </c>
      <c r="AG46" s="56">
        <f t="shared" si="16"/>
        <v>0</v>
      </c>
      <c r="AH46" s="56">
        <f t="shared" si="17"/>
        <v>0</v>
      </c>
      <c r="AI46" s="56">
        <f t="shared" si="18"/>
        <v>0</v>
      </c>
      <c r="AJ46" s="56">
        <f t="shared" si="19"/>
        <v>0</v>
      </c>
      <c r="AK46" s="56">
        <f t="shared" si="20"/>
        <v>0</v>
      </c>
      <c r="AL46" s="56">
        <f t="shared" si="21"/>
        <v>0</v>
      </c>
      <c r="AM46" s="56">
        <f t="shared" si="22"/>
        <v>0</v>
      </c>
      <c r="AN46" s="56">
        <f t="shared" si="23"/>
        <v>0</v>
      </c>
      <c r="AO46" s="56">
        <f t="shared" si="24"/>
        <v>0</v>
      </c>
      <c r="AP46" s="56">
        <f t="shared" si="25"/>
        <v>0</v>
      </c>
      <c r="AQ46" s="56">
        <f t="shared" si="26"/>
        <v>0</v>
      </c>
      <c r="AR46" s="56">
        <f t="shared" si="13"/>
        <v>0</v>
      </c>
      <c r="BE46" s="41">
        <f t="shared" si="28"/>
        <v>0</v>
      </c>
      <c r="BF46" s="41">
        <f t="shared" si="28"/>
        <v>0</v>
      </c>
      <c r="BG46" s="41">
        <f t="shared" si="28"/>
        <v>0</v>
      </c>
      <c r="BH46" s="41">
        <f t="shared" si="28"/>
        <v>0</v>
      </c>
      <c r="BI46" s="41">
        <f t="shared" si="28"/>
        <v>0</v>
      </c>
      <c r="BJ46" s="41">
        <f t="shared" si="28"/>
        <v>0</v>
      </c>
      <c r="BK46" s="41">
        <f t="shared" si="28"/>
        <v>0</v>
      </c>
      <c r="BL46" s="41">
        <f t="shared" si="28"/>
        <v>0</v>
      </c>
      <c r="BM46" s="41">
        <f t="shared" si="28"/>
        <v>0</v>
      </c>
      <c r="BN46" s="41">
        <f t="shared" si="27"/>
        <v>0</v>
      </c>
      <c r="BO46" s="41">
        <f t="shared" si="27"/>
        <v>0</v>
      </c>
    </row>
    <row r="47" spans="1:67" x14ac:dyDescent="0.25">
      <c r="A47" s="11">
        <v>45</v>
      </c>
      <c r="B47" s="84" t="s">
        <v>345</v>
      </c>
      <c r="C47" s="84" t="s">
        <v>379</v>
      </c>
      <c r="D47" s="84" t="s">
        <v>431</v>
      </c>
      <c r="P47" s="51">
        <f t="shared" si="15"/>
        <v>0</v>
      </c>
      <c r="AG47" s="56">
        <f t="shared" si="16"/>
        <v>0</v>
      </c>
      <c r="AH47" s="56">
        <f t="shared" si="17"/>
        <v>0</v>
      </c>
      <c r="AI47" s="56">
        <f t="shared" si="18"/>
        <v>0</v>
      </c>
      <c r="AJ47" s="56">
        <f t="shared" si="19"/>
        <v>0</v>
      </c>
      <c r="AK47" s="56">
        <f t="shared" si="20"/>
        <v>0</v>
      </c>
      <c r="AL47" s="56">
        <f t="shared" si="21"/>
        <v>0</v>
      </c>
      <c r="AM47" s="56">
        <f t="shared" si="22"/>
        <v>0</v>
      </c>
      <c r="AN47" s="56">
        <f t="shared" si="23"/>
        <v>0</v>
      </c>
      <c r="AO47" s="56">
        <f t="shared" si="24"/>
        <v>0</v>
      </c>
      <c r="AP47" s="56">
        <f t="shared" si="25"/>
        <v>0</v>
      </c>
      <c r="AQ47" s="56">
        <f t="shared" si="26"/>
        <v>0</v>
      </c>
      <c r="AR47" s="56">
        <f t="shared" si="13"/>
        <v>0</v>
      </c>
      <c r="BE47" s="41">
        <f t="shared" si="28"/>
        <v>0</v>
      </c>
      <c r="BF47" s="41">
        <f t="shared" si="28"/>
        <v>0</v>
      </c>
      <c r="BG47" s="41">
        <f t="shared" si="28"/>
        <v>0</v>
      </c>
      <c r="BH47" s="41">
        <f t="shared" si="28"/>
        <v>0</v>
      </c>
      <c r="BI47" s="41">
        <f t="shared" si="28"/>
        <v>0</v>
      </c>
      <c r="BJ47" s="41">
        <f t="shared" si="28"/>
        <v>0</v>
      </c>
      <c r="BK47" s="41">
        <f t="shared" si="28"/>
        <v>0</v>
      </c>
      <c r="BL47" s="41">
        <f t="shared" si="28"/>
        <v>0</v>
      </c>
      <c r="BM47" s="41">
        <f t="shared" si="28"/>
        <v>0</v>
      </c>
      <c r="BN47" s="41">
        <f t="shared" si="27"/>
        <v>0</v>
      </c>
      <c r="BO47" s="41">
        <f t="shared" si="27"/>
        <v>0</v>
      </c>
    </row>
    <row r="48" spans="1:67" x14ac:dyDescent="0.25">
      <c r="A48" s="11">
        <v>46</v>
      </c>
      <c r="B48" s="84" t="s">
        <v>345</v>
      </c>
      <c r="C48" s="84" t="s">
        <v>379</v>
      </c>
      <c r="D48" s="84" t="s">
        <v>432</v>
      </c>
      <c r="P48" s="51">
        <f t="shared" si="15"/>
        <v>0</v>
      </c>
      <c r="AG48" s="56">
        <f t="shared" si="16"/>
        <v>0</v>
      </c>
      <c r="AH48" s="56">
        <f t="shared" si="17"/>
        <v>0</v>
      </c>
      <c r="AI48" s="56">
        <f t="shared" si="18"/>
        <v>0</v>
      </c>
      <c r="AJ48" s="56">
        <f t="shared" si="19"/>
        <v>0</v>
      </c>
      <c r="AK48" s="56">
        <f t="shared" si="20"/>
        <v>0</v>
      </c>
      <c r="AL48" s="56">
        <f t="shared" si="21"/>
        <v>0</v>
      </c>
      <c r="AM48" s="56">
        <f t="shared" si="22"/>
        <v>0</v>
      </c>
      <c r="AN48" s="56">
        <f t="shared" si="23"/>
        <v>0</v>
      </c>
      <c r="AO48" s="56">
        <f t="shared" si="24"/>
        <v>0</v>
      </c>
      <c r="AP48" s="56">
        <f t="shared" si="25"/>
        <v>0</v>
      </c>
      <c r="AQ48" s="56">
        <f t="shared" si="26"/>
        <v>0</v>
      </c>
      <c r="AR48" s="56">
        <f t="shared" si="13"/>
        <v>0</v>
      </c>
      <c r="BE48" s="41">
        <f t="shared" si="28"/>
        <v>0</v>
      </c>
      <c r="BF48" s="41">
        <f t="shared" si="28"/>
        <v>0</v>
      </c>
      <c r="BG48" s="41">
        <f t="shared" si="28"/>
        <v>0</v>
      </c>
      <c r="BH48" s="41">
        <f t="shared" si="28"/>
        <v>0</v>
      </c>
      <c r="BI48" s="41">
        <f t="shared" si="28"/>
        <v>0</v>
      </c>
      <c r="BJ48" s="41">
        <f t="shared" si="28"/>
        <v>0</v>
      </c>
      <c r="BK48" s="41">
        <f t="shared" si="28"/>
        <v>0</v>
      </c>
      <c r="BL48" s="41">
        <f t="shared" si="28"/>
        <v>0</v>
      </c>
      <c r="BM48" s="41">
        <f t="shared" si="28"/>
        <v>0</v>
      </c>
      <c r="BN48" s="41">
        <f t="shared" si="27"/>
        <v>0</v>
      </c>
      <c r="BO48" s="41">
        <f t="shared" si="27"/>
        <v>0</v>
      </c>
    </row>
    <row r="49" spans="1:67" x14ac:dyDescent="0.25">
      <c r="A49" s="11">
        <v>47</v>
      </c>
      <c r="B49" s="84" t="s">
        <v>345</v>
      </c>
      <c r="C49" s="84" t="s">
        <v>379</v>
      </c>
      <c r="D49" s="84" t="s">
        <v>433</v>
      </c>
      <c r="P49" s="51">
        <f t="shared" si="15"/>
        <v>0</v>
      </c>
      <c r="AG49" s="56">
        <f t="shared" si="16"/>
        <v>0</v>
      </c>
      <c r="AH49" s="56">
        <f t="shared" si="17"/>
        <v>0</v>
      </c>
      <c r="AI49" s="56">
        <f t="shared" si="18"/>
        <v>0</v>
      </c>
      <c r="AJ49" s="56">
        <f t="shared" si="19"/>
        <v>0</v>
      </c>
      <c r="AK49" s="56">
        <f t="shared" si="20"/>
        <v>0</v>
      </c>
      <c r="AL49" s="56">
        <f t="shared" si="21"/>
        <v>0</v>
      </c>
      <c r="AM49" s="56">
        <f t="shared" si="22"/>
        <v>0</v>
      </c>
      <c r="AN49" s="56">
        <f t="shared" si="23"/>
        <v>0</v>
      </c>
      <c r="AO49" s="56">
        <f t="shared" si="24"/>
        <v>0</v>
      </c>
      <c r="AP49" s="56">
        <f t="shared" si="25"/>
        <v>0</v>
      </c>
      <c r="AQ49" s="56">
        <f t="shared" si="26"/>
        <v>0</v>
      </c>
      <c r="AR49" s="56">
        <f t="shared" si="13"/>
        <v>0</v>
      </c>
      <c r="BE49" s="41">
        <f t="shared" si="28"/>
        <v>0</v>
      </c>
      <c r="BF49" s="41">
        <f t="shared" si="28"/>
        <v>0</v>
      </c>
      <c r="BG49" s="41">
        <f t="shared" si="28"/>
        <v>0</v>
      </c>
      <c r="BH49" s="41">
        <f t="shared" si="28"/>
        <v>0</v>
      </c>
      <c r="BI49" s="41">
        <f t="shared" si="28"/>
        <v>0</v>
      </c>
      <c r="BJ49" s="41">
        <f t="shared" si="28"/>
        <v>0</v>
      </c>
      <c r="BK49" s="41">
        <f t="shared" si="28"/>
        <v>0</v>
      </c>
      <c r="BL49" s="41">
        <f t="shared" si="28"/>
        <v>0</v>
      </c>
      <c r="BM49" s="41">
        <f t="shared" si="28"/>
        <v>0</v>
      </c>
      <c r="BN49" s="41">
        <f t="shared" si="27"/>
        <v>0</v>
      </c>
      <c r="BO49" s="41">
        <f t="shared" si="27"/>
        <v>0</v>
      </c>
    </row>
    <row r="50" spans="1:67" x14ac:dyDescent="0.25">
      <c r="A50" s="11">
        <v>48</v>
      </c>
      <c r="B50" t="s">
        <v>346</v>
      </c>
      <c r="C50" t="s">
        <v>373</v>
      </c>
      <c r="D50" s="84" t="s">
        <v>434</v>
      </c>
      <c r="P50" s="51">
        <f t="shared" si="15"/>
        <v>0</v>
      </c>
      <c r="AG50" s="56">
        <f t="shared" si="16"/>
        <v>0</v>
      </c>
      <c r="AH50" s="56">
        <f t="shared" si="17"/>
        <v>0</v>
      </c>
      <c r="AI50" s="56">
        <f t="shared" si="18"/>
        <v>0</v>
      </c>
      <c r="AJ50" s="56">
        <f t="shared" si="19"/>
        <v>0</v>
      </c>
      <c r="AK50" s="56">
        <f t="shared" si="20"/>
        <v>0</v>
      </c>
      <c r="AL50" s="56">
        <f t="shared" si="21"/>
        <v>0</v>
      </c>
      <c r="AM50" s="56">
        <f t="shared" si="22"/>
        <v>0</v>
      </c>
      <c r="AN50" s="56">
        <f t="shared" si="23"/>
        <v>0</v>
      </c>
      <c r="AO50" s="56">
        <f t="shared" si="24"/>
        <v>0</v>
      </c>
      <c r="AP50" s="56">
        <f t="shared" si="25"/>
        <v>0</v>
      </c>
      <c r="AQ50" s="56">
        <f t="shared" si="26"/>
        <v>0</v>
      </c>
      <c r="AR50" s="56">
        <f t="shared" si="13"/>
        <v>0</v>
      </c>
      <c r="BE50" s="41">
        <f t="shared" si="28"/>
        <v>0</v>
      </c>
      <c r="BF50" s="41">
        <f t="shared" si="28"/>
        <v>0</v>
      </c>
      <c r="BG50" s="41">
        <f t="shared" si="28"/>
        <v>0</v>
      </c>
      <c r="BH50" s="41">
        <f t="shared" si="28"/>
        <v>0</v>
      </c>
      <c r="BI50" s="41">
        <f t="shared" si="28"/>
        <v>0</v>
      </c>
      <c r="BJ50" s="41">
        <f t="shared" si="28"/>
        <v>0</v>
      </c>
      <c r="BK50" s="41">
        <f t="shared" si="28"/>
        <v>0</v>
      </c>
      <c r="BL50" s="41">
        <f t="shared" si="28"/>
        <v>0</v>
      </c>
      <c r="BM50" s="41">
        <f t="shared" si="28"/>
        <v>0</v>
      </c>
      <c r="BN50" s="41">
        <f t="shared" si="27"/>
        <v>0</v>
      </c>
      <c r="BO50" s="41">
        <f t="shared" si="27"/>
        <v>0</v>
      </c>
    </row>
    <row r="51" spans="1:67" x14ac:dyDescent="0.25">
      <c r="A51" s="11">
        <v>49</v>
      </c>
      <c r="B51" t="s">
        <v>346</v>
      </c>
      <c r="C51" t="s">
        <v>373</v>
      </c>
      <c r="D51" s="84" t="s">
        <v>435</v>
      </c>
      <c r="P51" s="51">
        <f t="shared" si="15"/>
        <v>0</v>
      </c>
      <c r="AG51" s="56">
        <f t="shared" si="16"/>
        <v>0</v>
      </c>
      <c r="AH51" s="56">
        <f t="shared" si="17"/>
        <v>0</v>
      </c>
      <c r="AI51" s="56">
        <f t="shared" si="18"/>
        <v>0</v>
      </c>
      <c r="AJ51" s="56">
        <f t="shared" si="19"/>
        <v>0</v>
      </c>
      <c r="AK51" s="56">
        <f t="shared" si="20"/>
        <v>0</v>
      </c>
      <c r="AL51" s="56">
        <f t="shared" si="21"/>
        <v>0</v>
      </c>
      <c r="AM51" s="56">
        <f t="shared" si="22"/>
        <v>0</v>
      </c>
      <c r="AN51" s="56">
        <f t="shared" si="23"/>
        <v>0</v>
      </c>
      <c r="AO51" s="56">
        <f t="shared" si="24"/>
        <v>0</v>
      </c>
      <c r="AP51" s="56">
        <f t="shared" si="25"/>
        <v>0</v>
      </c>
      <c r="AQ51" s="56">
        <f t="shared" si="26"/>
        <v>0</v>
      </c>
      <c r="AR51" s="56">
        <f t="shared" si="13"/>
        <v>0</v>
      </c>
      <c r="BE51" s="41">
        <f t="shared" si="28"/>
        <v>0</v>
      </c>
      <c r="BF51" s="41">
        <f t="shared" si="28"/>
        <v>0</v>
      </c>
      <c r="BG51" s="41">
        <f t="shared" si="28"/>
        <v>0</v>
      </c>
      <c r="BH51" s="41">
        <f t="shared" si="28"/>
        <v>0</v>
      </c>
      <c r="BI51" s="41">
        <f t="shared" si="28"/>
        <v>0</v>
      </c>
      <c r="BJ51" s="41">
        <f t="shared" si="28"/>
        <v>0</v>
      </c>
      <c r="BK51" s="41">
        <f t="shared" si="28"/>
        <v>0</v>
      </c>
      <c r="BL51" s="41">
        <f t="shared" si="28"/>
        <v>0</v>
      </c>
      <c r="BM51" s="41">
        <f t="shared" si="28"/>
        <v>0</v>
      </c>
      <c r="BN51" s="41">
        <f t="shared" si="27"/>
        <v>0</v>
      </c>
      <c r="BO51" s="41">
        <f t="shared" si="27"/>
        <v>0</v>
      </c>
    </row>
    <row r="52" spans="1:67" x14ac:dyDescent="0.25">
      <c r="A52" s="11">
        <v>50</v>
      </c>
      <c r="B52" s="84" t="s">
        <v>347</v>
      </c>
      <c r="C52" s="84" t="s">
        <v>380</v>
      </c>
      <c r="D52" s="84" t="s">
        <v>436</v>
      </c>
      <c r="P52" s="51">
        <f t="shared" si="15"/>
        <v>0</v>
      </c>
      <c r="AG52" s="56">
        <f t="shared" si="16"/>
        <v>0</v>
      </c>
      <c r="AH52" s="56">
        <f t="shared" si="17"/>
        <v>0</v>
      </c>
      <c r="AI52" s="56">
        <f t="shared" si="18"/>
        <v>0</v>
      </c>
      <c r="AJ52" s="56">
        <f t="shared" si="19"/>
        <v>0</v>
      </c>
      <c r="AK52" s="56">
        <f t="shared" si="20"/>
        <v>0</v>
      </c>
      <c r="AL52" s="56">
        <f t="shared" si="21"/>
        <v>0</v>
      </c>
      <c r="AM52" s="56">
        <f t="shared" si="22"/>
        <v>0</v>
      </c>
      <c r="AN52" s="56">
        <f t="shared" si="23"/>
        <v>0</v>
      </c>
      <c r="AO52" s="56">
        <f t="shared" si="24"/>
        <v>0</v>
      </c>
      <c r="AP52" s="56">
        <f t="shared" si="25"/>
        <v>0</v>
      </c>
      <c r="AQ52" s="56">
        <f t="shared" si="26"/>
        <v>0</v>
      </c>
      <c r="AR52" s="56">
        <f t="shared" si="13"/>
        <v>0</v>
      </c>
      <c r="BE52" s="41">
        <f t="shared" si="28"/>
        <v>0</v>
      </c>
      <c r="BF52" s="41">
        <f t="shared" si="28"/>
        <v>0</v>
      </c>
      <c r="BG52" s="41">
        <f t="shared" si="28"/>
        <v>0</v>
      </c>
      <c r="BH52" s="41">
        <f t="shared" si="28"/>
        <v>0</v>
      </c>
      <c r="BI52" s="41">
        <f t="shared" si="28"/>
        <v>0</v>
      </c>
      <c r="BJ52" s="41">
        <f t="shared" si="28"/>
        <v>0</v>
      </c>
      <c r="BK52" s="41">
        <f t="shared" si="28"/>
        <v>0</v>
      </c>
      <c r="BL52" s="41">
        <f t="shared" si="28"/>
        <v>0</v>
      </c>
      <c r="BM52" s="41">
        <f t="shared" si="28"/>
        <v>0</v>
      </c>
      <c r="BN52" s="41">
        <f t="shared" si="27"/>
        <v>0</v>
      </c>
      <c r="BO52" s="41">
        <f t="shared" si="27"/>
        <v>0</v>
      </c>
    </row>
    <row r="53" spans="1:67" x14ac:dyDescent="0.25">
      <c r="A53" s="11">
        <v>51</v>
      </c>
      <c r="B53" s="84" t="s">
        <v>347</v>
      </c>
      <c r="C53" s="84" t="s">
        <v>380</v>
      </c>
      <c r="D53" s="84" t="s">
        <v>437</v>
      </c>
      <c r="P53" s="51">
        <f t="shared" si="15"/>
        <v>0</v>
      </c>
      <c r="AG53" s="56">
        <f t="shared" si="16"/>
        <v>0</v>
      </c>
      <c r="AH53" s="56">
        <f t="shared" si="17"/>
        <v>0</v>
      </c>
      <c r="AI53" s="56">
        <f t="shared" si="18"/>
        <v>0</v>
      </c>
      <c r="AJ53" s="56">
        <f t="shared" si="19"/>
        <v>0</v>
      </c>
      <c r="AK53" s="56">
        <f t="shared" si="20"/>
        <v>0</v>
      </c>
      <c r="AL53" s="56">
        <f t="shared" si="21"/>
        <v>0</v>
      </c>
      <c r="AM53" s="56">
        <f t="shared" si="22"/>
        <v>0</v>
      </c>
      <c r="AN53" s="56">
        <f t="shared" si="23"/>
        <v>0</v>
      </c>
      <c r="AO53" s="56">
        <f t="shared" si="24"/>
        <v>0</v>
      </c>
      <c r="AP53" s="56">
        <f t="shared" si="25"/>
        <v>0</v>
      </c>
      <c r="AQ53" s="56">
        <f t="shared" si="26"/>
        <v>0</v>
      </c>
      <c r="AR53" s="56">
        <f t="shared" si="13"/>
        <v>0</v>
      </c>
      <c r="BE53" s="41">
        <f t="shared" si="28"/>
        <v>0</v>
      </c>
      <c r="BF53" s="41">
        <f t="shared" si="28"/>
        <v>0</v>
      </c>
      <c r="BG53" s="41">
        <f t="shared" si="28"/>
        <v>0</v>
      </c>
      <c r="BH53" s="41">
        <f t="shared" si="28"/>
        <v>0</v>
      </c>
      <c r="BI53" s="41">
        <f t="shared" si="28"/>
        <v>0</v>
      </c>
      <c r="BJ53" s="41">
        <f t="shared" si="28"/>
        <v>0</v>
      </c>
      <c r="BK53" s="41">
        <f t="shared" si="28"/>
        <v>0</v>
      </c>
      <c r="BL53" s="41">
        <f t="shared" si="28"/>
        <v>0</v>
      </c>
      <c r="BM53" s="41">
        <f t="shared" si="28"/>
        <v>0</v>
      </c>
      <c r="BN53" s="41">
        <f t="shared" si="27"/>
        <v>0</v>
      </c>
      <c r="BO53" s="41">
        <f t="shared" si="27"/>
        <v>0</v>
      </c>
    </row>
    <row r="54" spans="1:67" x14ac:dyDescent="0.25">
      <c r="A54" s="11">
        <v>52</v>
      </c>
      <c r="B54" s="84" t="s">
        <v>347</v>
      </c>
      <c r="C54" s="84" t="s">
        <v>379</v>
      </c>
      <c r="D54" s="84" t="s">
        <v>438</v>
      </c>
      <c r="P54" s="51">
        <f t="shared" si="15"/>
        <v>0</v>
      </c>
      <c r="AG54" s="56">
        <f t="shared" si="16"/>
        <v>0</v>
      </c>
      <c r="AH54" s="56">
        <f t="shared" si="17"/>
        <v>0</v>
      </c>
      <c r="AI54" s="56">
        <f t="shared" si="18"/>
        <v>0</v>
      </c>
      <c r="AJ54" s="56">
        <f t="shared" si="19"/>
        <v>0</v>
      </c>
      <c r="AK54" s="56">
        <f t="shared" si="20"/>
        <v>0</v>
      </c>
      <c r="AL54" s="56">
        <f t="shared" si="21"/>
        <v>0</v>
      </c>
      <c r="AM54" s="56">
        <f t="shared" si="22"/>
        <v>0</v>
      </c>
      <c r="AN54" s="56">
        <f t="shared" si="23"/>
        <v>0</v>
      </c>
      <c r="AO54" s="56">
        <f t="shared" si="24"/>
        <v>0</v>
      </c>
      <c r="AP54" s="56">
        <f t="shared" si="25"/>
        <v>0</v>
      </c>
      <c r="AQ54" s="56">
        <f t="shared" si="26"/>
        <v>0</v>
      </c>
      <c r="AR54" s="56">
        <f t="shared" si="13"/>
        <v>0</v>
      </c>
      <c r="BE54" s="41">
        <f t="shared" si="28"/>
        <v>0</v>
      </c>
      <c r="BF54" s="41">
        <f t="shared" si="28"/>
        <v>0</v>
      </c>
      <c r="BG54" s="41">
        <f t="shared" si="28"/>
        <v>0</v>
      </c>
      <c r="BH54" s="41">
        <f t="shared" si="28"/>
        <v>0</v>
      </c>
      <c r="BI54" s="41">
        <f t="shared" si="28"/>
        <v>0</v>
      </c>
      <c r="BJ54" s="41">
        <f t="shared" si="28"/>
        <v>0</v>
      </c>
      <c r="BK54" s="41">
        <f t="shared" si="28"/>
        <v>0</v>
      </c>
      <c r="BL54" s="41">
        <f t="shared" si="28"/>
        <v>0</v>
      </c>
      <c r="BM54" s="41">
        <f t="shared" si="28"/>
        <v>0</v>
      </c>
      <c r="BN54" s="41">
        <f t="shared" si="27"/>
        <v>0</v>
      </c>
      <c r="BO54" s="41">
        <f t="shared" si="27"/>
        <v>0</v>
      </c>
    </row>
    <row r="55" spans="1:67" x14ac:dyDescent="0.25">
      <c r="A55" s="11">
        <v>53</v>
      </c>
      <c r="B55" s="84" t="s">
        <v>347</v>
      </c>
      <c r="C55" s="84" t="s">
        <v>381</v>
      </c>
      <c r="D55" s="84" t="s">
        <v>439</v>
      </c>
      <c r="P55" s="51">
        <f t="shared" si="15"/>
        <v>0</v>
      </c>
      <c r="AG55" s="56">
        <f t="shared" si="16"/>
        <v>0</v>
      </c>
      <c r="AH55" s="56">
        <f t="shared" si="17"/>
        <v>0</v>
      </c>
      <c r="AI55" s="56">
        <f t="shared" si="18"/>
        <v>0</v>
      </c>
      <c r="AJ55" s="56">
        <f t="shared" si="19"/>
        <v>0</v>
      </c>
      <c r="AK55" s="56">
        <f t="shared" si="20"/>
        <v>0</v>
      </c>
      <c r="AL55" s="56">
        <f t="shared" si="21"/>
        <v>0</v>
      </c>
      <c r="AM55" s="56">
        <f t="shared" si="22"/>
        <v>0</v>
      </c>
      <c r="AN55" s="56">
        <f t="shared" si="23"/>
        <v>0</v>
      </c>
      <c r="AO55" s="56">
        <f t="shared" si="24"/>
        <v>0</v>
      </c>
      <c r="AP55" s="56">
        <f t="shared" si="25"/>
        <v>0</v>
      </c>
      <c r="AQ55" s="56">
        <f t="shared" si="26"/>
        <v>0</v>
      </c>
      <c r="AR55" s="56">
        <f t="shared" si="13"/>
        <v>0</v>
      </c>
      <c r="BE55" s="41">
        <f t="shared" si="28"/>
        <v>0</v>
      </c>
      <c r="BF55" s="41">
        <f t="shared" si="28"/>
        <v>0</v>
      </c>
      <c r="BG55" s="41">
        <f t="shared" si="28"/>
        <v>0</v>
      </c>
      <c r="BH55" s="41">
        <f t="shared" si="28"/>
        <v>0</v>
      </c>
      <c r="BI55" s="41">
        <f t="shared" si="28"/>
        <v>0</v>
      </c>
      <c r="BJ55" s="41">
        <f t="shared" si="28"/>
        <v>0</v>
      </c>
      <c r="BK55" s="41">
        <f t="shared" si="28"/>
        <v>0</v>
      </c>
      <c r="BL55" s="41">
        <f t="shared" si="28"/>
        <v>0</v>
      </c>
      <c r="BM55" s="41">
        <f t="shared" si="28"/>
        <v>0</v>
      </c>
      <c r="BN55" s="41">
        <f t="shared" si="27"/>
        <v>0</v>
      </c>
      <c r="BO55" s="41">
        <f t="shared" si="27"/>
        <v>0</v>
      </c>
    </row>
    <row r="56" spans="1:67" x14ac:dyDescent="0.25">
      <c r="A56" s="11">
        <v>54</v>
      </c>
      <c r="B56" t="s">
        <v>347</v>
      </c>
      <c r="C56" t="s">
        <v>371</v>
      </c>
      <c r="D56" s="84" t="s">
        <v>440</v>
      </c>
      <c r="P56" s="51">
        <f t="shared" si="15"/>
        <v>0</v>
      </c>
      <c r="AG56" s="56">
        <f t="shared" si="16"/>
        <v>0</v>
      </c>
      <c r="AH56" s="56">
        <f t="shared" si="17"/>
        <v>0</v>
      </c>
      <c r="AI56" s="56">
        <f t="shared" si="18"/>
        <v>0</v>
      </c>
      <c r="AJ56" s="56">
        <f t="shared" si="19"/>
        <v>0</v>
      </c>
      <c r="AK56" s="56">
        <f t="shared" si="20"/>
        <v>0</v>
      </c>
      <c r="AL56" s="56">
        <f t="shared" si="21"/>
        <v>0</v>
      </c>
      <c r="AM56" s="56">
        <f t="shared" si="22"/>
        <v>0</v>
      </c>
      <c r="AN56" s="56">
        <f t="shared" si="23"/>
        <v>0</v>
      </c>
      <c r="AO56" s="56">
        <f t="shared" si="24"/>
        <v>0</v>
      </c>
      <c r="AP56" s="56">
        <f t="shared" si="25"/>
        <v>0</v>
      </c>
      <c r="AQ56" s="56">
        <f t="shared" si="26"/>
        <v>0</v>
      </c>
      <c r="AR56" s="56">
        <f t="shared" si="13"/>
        <v>0</v>
      </c>
      <c r="BE56" s="41">
        <f t="shared" si="28"/>
        <v>0</v>
      </c>
      <c r="BF56" s="41">
        <f t="shared" si="28"/>
        <v>0</v>
      </c>
      <c r="BG56" s="41">
        <f t="shared" si="28"/>
        <v>0</v>
      </c>
      <c r="BH56" s="41">
        <f t="shared" si="28"/>
        <v>0</v>
      </c>
      <c r="BI56" s="41">
        <f t="shared" si="28"/>
        <v>0</v>
      </c>
      <c r="BJ56" s="41">
        <f t="shared" si="28"/>
        <v>0</v>
      </c>
      <c r="BK56" s="41">
        <f t="shared" si="28"/>
        <v>0</v>
      </c>
      <c r="BL56" s="41">
        <f t="shared" si="28"/>
        <v>0</v>
      </c>
      <c r="BM56" s="41">
        <f t="shared" si="28"/>
        <v>0</v>
      </c>
      <c r="BN56" s="41">
        <f t="shared" si="27"/>
        <v>0</v>
      </c>
      <c r="BO56" s="41">
        <f t="shared" si="27"/>
        <v>0</v>
      </c>
    </row>
    <row r="57" spans="1:67" x14ac:dyDescent="0.25">
      <c r="A57" s="11">
        <v>55</v>
      </c>
      <c r="B57" t="s">
        <v>264</v>
      </c>
      <c r="C57" t="s">
        <v>375</v>
      </c>
      <c r="D57" s="84" t="s">
        <v>441</v>
      </c>
      <c r="P57" s="51">
        <f t="shared" si="15"/>
        <v>0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6">
        <f t="shared" si="19"/>
        <v>0</v>
      </c>
      <c r="AK57" s="56">
        <f t="shared" si="20"/>
        <v>0</v>
      </c>
      <c r="AL57" s="56">
        <f t="shared" si="21"/>
        <v>0</v>
      </c>
      <c r="AM57" s="56">
        <f t="shared" si="22"/>
        <v>0</v>
      </c>
      <c r="AN57" s="56">
        <f t="shared" si="23"/>
        <v>0</v>
      </c>
      <c r="AO57" s="56">
        <f t="shared" si="24"/>
        <v>0</v>
      </c>
      <c r="AP57" s="56">
        <f t="shared" si="25"/>
        <v>0</v>
      </c>
      <c r="AQ57" s="56">
        <f t="shared" si="26"/>
        <v>0</v>
      </c>
      <c r="AR57" s="56">
        <f t="shared" si="13"/>
        <v>0</v>
      </c>
      <c r="BE57" s="41">
        <f t="shared" si="28"/>
        <v>0</v>
      </c>
      <c r="BF57" s="41">
        <f t="shared" si="28"/>
        <v>0</v>
      </c>
      <c r="BG57" s="41">
        <f t="shared" si="28"/>
        <v>0</v>
      </c>
      <c r="BH57" s="41">
        <f t="shared" si="28"/>
        <v>0</v>
      </c>
      <c r="BI57" s="41">
        <f t="shared" si="28"/>
        <v>0</v>
      </c>
      <c r="BJ57" s="41">
        <f t="shared" si="28"/>
        <v>0</v>
      </c>
      <c r="BK57" s="41">
        <f t="shared" si="28"/>
        <v>0</v>
      </c>
      <c r="BL57" s="41">
        <f t="shared" si="28"/>
        <v>0</v>
      </c>
      <c r="BM57" s="41">
        <f t="shared" si="28"/>
        <v>0</v>
      </c>
      <c r="BN57" s="41">
        <f t="shared" si="27"/>
        <v>0</v>
      </c>
      <c r="BO57" s="41">
        <f t="shared" si="27"/>
        <v>0</v>
      </c>
    </row>
    <row r="58" spans="1:67" x14ac:dyDescent="0.25">
      <c r="A58" s="11">
        <v>56</v>
      </c>
      <c r="B58" t="s">
        <v>348</v>
      </c>
      <c r="C58" t="s">
        <v>371</v>
      </c>
      <c r="D58" s="84" t="s">
        <v>442</v>
      </c>
      <c r="P58" s="51">
        <f t="shared" si="15"/>
        <v>0</v>
      </c>
      <c r="AG58" s="56">
        <f t="shared" si="16"/>
        <v>0</v>
      </c>
      <c r="AH58" s="56">
        <f t="shared" si="17"/>
        <v>0</v>
      </c>
      <c r="AI58" s="56">
        <f t="shared" si="18"/>
        <v>0</v>
      </c>
      <c r="AJ58" s="56">
        <f t="shared" si="19"/>
        <v>0</v>
      </c>
      <c r="AK58" s="56">
        <f t="shared" si="20"/>
        <v>0</v>
      </c>
      <c r="AL58" s="56">
        <f t="shared" si="21"/>
        <v>0</v>
      </c>
      <c r="AM58" s="56">
        <f t="shared" si="22"/>
        <v>0</v>
      </c>
      <c r="AN58" s="56">
        <f t="shared" si="23"/>
        <v>0</v>
      </c>
      <c r="AO58" s="56">
        <f t="shared" si="24"/>
        <v>0</v>
      </c>
      <c r="AP58" s="56">
        <f t="shared" si="25"/>
        <v>0</v>
      </c>
      <c r="AQ58" s="56">
        <f t="shared" si="26"/>
        <v>0</v>
      </c>
      <c r="AR58" s="56">
        <f t="shared" si="13"/>
        <v>0</v>
      </c>
      <c r="BE58" s="41">
        <f t="shared" si="28"/>
        <v>0</v>
      </c>
      <c r="BF58" s="41">
        <f t="shared" si="28"/>
        <v>0</v>
      </c>
      <c r="BG58" s="41">
        <f t="shared" si="28"/>
        <v>0</v>
      </c>
      <c r="BH58" s="41">
        <f t="shared" si="28"/>
        <v>0</v>
      </c>
      <c r="BI58" s="41">
        <f t="shared" si="28"/>
        <v>0</v>
      </c>
      <c r="BJ58" s="41">
        <f t="shared" si="28"/>
        <v>0</v>
      </c>
      <c r="BK58" s="41">
        <f t="shared" si="28"/>
        <v>0</v>
      </c>
      <c r="BL58" s="41">
        <f t="shared" si="28"/>
        <v>0</v>
      </c>
      <c r="BM58" s="41">
        <f t="shared" si="28"/>
        <v>0</v>
      </c>
      <c r="BN58" s="41">
        <f t="shared" si="27"/>
        <v>0</v>
      </c>
      <c r="BO58" s="41">
        <f t="shared" si="27"/>
        <v>0</v>
      </c>
    </row>
    <row r="59" spans="1:67" x14ac:dyDescent="0.25">
      <c r="A59" s="11">
        <v>57</v>
      </c>
      <c r="B59" t="s">
        <v>348</v>
      </c>
      <c r="C59" t="s">
        <v>371</v>
      </c>
      <c r="D59" s="84" t="s">
        <v>443</v>
      </c>
      <c r="P59" s="51">
        <f t="shared" si="15"/>
        <v>0</v>
      </c>
      <c r="AG59" s="56">
        <f t="shared" si="16"/>
        <v>0</v>
      </c>
      <c r="AH59" s="56">
        <f t="shared" si="17"/>
        <v>0</v>
      </c>
      <c r="AI59" s="56">
        <f t="shared" si="18"/>
        <v>0</v>
      </c>
      <c r="AJ59" s="56">
        <f t="shared" si="19"/>
        <v>0</v>
      </c>
      <c r="AK59" s="56">
        <f t="shared" si="20"/>
        <v>0</v>
      </c>
      <c r="AL59" s="56">
        <f t="shared" si="21"/>
        <v>0</v>
      </c>
      <c r="AM59" s="56">
        <f t="shared" si="22"/>
        <v>0</v>
      </c>
      <c r="AN59" s="56">
        <f t="shared" si="23"/>
        <v>0</v>
      </c>
      <c r="AO59" s="56">
        <f t="shared" si="24"/>
        <v>0</v>
      </c>
      <c r="AP59" s="56">
        <f t="shared" si="25"/>
        <v>0</v>
      </c>
      <c r="AQ59" s="56">
        <f t="shared" si="26"/>
        <v>0</v>
      </c>
      <c r="AR59" s="56">
        <f t="shared" si="13"/>
        <v>0</v>
      </c>
      <c r="BE59" s="41">
        <f t="shared" si="28"/>
        <v>0</v>
      </c>
      <c r="BF59" s="41">
        <f t="shared" si="28"/>
        <v>0</v>
      </c>
      <c r="BG59" s="41">
        <f t="shared" si="28"/>
        <v>0</v>
      </c>
      <c r="BH59" s="41">
        <f t="shared" si="28"/>
        <v>0</v>
      </c>
      <c r="BI59" s="41">
        <f t="shared" si="28"/>
        <v>0</v>
      </c>
      <c r="BJ59" s="41">
        <f t="shared" si="28"/>
        <v>0</v>
      </c>
      <c r="BK59" s="41">
        <f t="shared" si="28"/>
        <v>0</v>
      </c>
      <c r="BL59" s="41">
        <f t="shared" si="28"/>
        <v>0</v>
      </c>
      <c r="BM59" s="41">
        <f t="shared" si="28"/>
        <v>0</v>
      </c>
      <c r="BN59" s="41">
        <f t="shared" si="27"/>
        <v>0</v>
      </c>
      <c r="BO59" s="41">
        <f t="shared" si="27"/>
        <v>0</v>
      </c>
    </row>
    <row r="60" spans="1:67" x14ac:dyDescent="0.25">
      <c r="A60" s="11">
        <v>58</v>
      </c>
      <c r="B60" t="s">
        <v>348</v>
      </c>
      <c r="C60" t="s">
        <v>374</v>
      </c>
      <c r="D60" s="84" t="s">
        <v>444</v>
      </c>
      <c r="P60" s="51">
        <f t="shared" si="15"/>
        <v>0</v>
      </c>
      <c r="AG60" s="56">
        <f t="shared" si="16"/>
        <v>0</v>
      </c>
      <c r="AH60" s="56">
        <f t="shared" si="17"/>
        <v>0</v>
      </c>
      <c r="AI60" s="56">
        <f t="shared" si="18"/>
        <v>0</v>
      </c>
      <c r="AJ60" s="56">
        <f t="shared" si="19"/>
        <v>0</v>
      </c>
      <c r="AK60" s="56">
        <f t="shared" si="20"/>
        <v>0</v>
      </c>
      <c r="AL60" s="56">
        <f t="shared" si="21"/>
        <v>0</v>
      </c>
      <c r="AM60" s="56">
        <f t="shared" si="22"/>
        <v>0</v>
      </c>
      <c r="AN60" s="56">
        <f t="shared" si="23"/>
        <v>0</v>
      </c>
      <c r="AO60" s="56">
        <f t="shared" si="24"/>
        <v>0</v>
      </c>
      <c r="AP60" s="56">
        <f t="shared" si="25"/>
        <v>0</v>
      </c>
      <c r="AQ60" s="56">
        <f t="shared" si="26"/>
        <v>0</v>
      </c>
      <c r="AR60" s="56">
        <f t="shared" si="13"/>
        <v>0</v>
      </c>
      <c r="BE60" s="41">
        <f t="shared" si="28"/>
        <v>0</v>
      </c>
      <c r="BF60" s="41">
        <f t="shared" si="28"/>
        <v>0</v>
      </c>
      <c r="BG60" s="41">
        <f t="shared" si="28"/>
        <v>0</v>
      </c>
      <c r="BH60" s="41">
        <f t="shared" si="28"/>
        <v>0</v>
      </c>
      <c r="BI60" s="41">
        <f t="shared" si="28"/>
        <v>0</v>
      </c>
      <c r="BJ60" s="41">
        <f t="shared" si="28"/>
        <v>0</v>
      </c>
      <c r="BK60" s="41">
        <f t="shared" si="28"/>
        <v>0</v>
      </c>
      <c r="BL60" s="41">
        <f t="shared" si="28"/>
        <v>0</v>
      </c>
      <c r="BM60" s="41">
        <f t="shared" si="28"/>
        <v>0</v>
      </c>
      <c r="BN60" s="41">
        <f t="shared" si="27"/>
        <v>0</v>
      </c>
      <c r="BO60" s="41">
        <f t="shared" si="27"/>
        <v>0</v>
      </c>
    </row>
    <row r="61" spans="1:67" x14ac:dyDescent="0.25">
      <c r="A61" s="11">
        <v>59</v>
      </c>
      <c r="B61" t="s">
        <v>349</v>
      </c>
      <c r="C61" t="s">
        <v>373</v>
      </c>
      <c r="D61" s="84" t="s">
        <v>445</v>
      </c>
      <c r="P61" s="51">
        <f t="shared" si="15"/>
        <v>0</v>
      </c>
      <c r="AG61" s="56">
        <f t="shared" si="16"/>
        <v>0</v>
      </c>
      <c r="AH61" s="56">
        <f t="shared" si="17"/>
        <v>0</v>
      </c>
      <c r="AI61" s="56">
        <f t="shared" si="18"/>
        <v>0</v>
      </c>
      <c r="AJ61" s="56">
        <f t="shared" si="19"/>
        <v>0</v>
      </c>
      <c r="AK61" s="56">
        <f t="shared" si="20"/>
        <v>0</v>
      </c>
      <c r="AL61" s="56">
        <f t="shared" si="21"/>
        <v>0</v>
      </c>
      <c r="AM61" s="56">
        <f t="shared" si="22"/>
        <v>0</v>
      </c>
      <c r="AN61" s="56">
        <f t="shared" si="23"/>
        <v>0</v>
      </c>
      <c r="AO61" s="56">
        <f t="shared" si="24"/>
        <v>0</v>
      </c>
      <c r="AP61" s="56">
        <f t="shared" si="25"/>
        <v>0</v>
      </c>
      <c r="AQ61" s="56">
        <f t="shared" si="26"/>
        <v>0</v>
      </c>
      <c r="AR61" s="56">
        <f t="shared" si="13"/>
        <v>0</v>
      </c>
      <c r="BE61" s="41">
        <f t="shared" si="28"/>
        <v>0</v>
      </c>
      <c r="BF61" s="41">
        <f t="shared" si="28"/>
        <v>0</v>
      </c>
      <c r="BG61" s="41">
        <f t="shared" si="28"/>
        <v>0</v>
      </c>
      <c r="BH61" s="41">
        <f t="shared" si="28"/>
        <v>0</v>
      </c>
      <c r="BI61" s="41">
        <f t="shared" si="28"/>
        <v>0</v>
      </c>
      <c r="BJ61" s="41">
        <f t="shared" si="28"/>
        <v>0</v>
      </c>
      <c r="BK61" s="41">
        <f t="shared" si="28"/>
        <v>0</v>
      </c>
      <c r="BL61" s="41">
        <f t="shared" si="28"/>
        <v>0</v>
      </c>
      <c r="BM61" s="41">
        <f t="shared" si="28"/>
        <v>0</v>
      </c>
      <c r="BN61" s="41">
        <f t="shared" si="27"/>
        <v>0</v>
      </c>
      <c r="BO61" s="41">
        <f t="shared" si="27"/>
        <v>0</v>
      </c>
    </row>
    <row r="62" spans="1:67" x14ac:dyDescent="0.25">
      <c r="A62" s="11">
        <v>60</v>
      </c>
      <c r="B62" s="84" t="s">
        <v>350</v>
      </c>
      <c r="C62" s="84" t="s">
        <v>379</v>
      </c>
      <c r="D62" s="84" t="s">
        <v>446</v>
      </c>
      <c r="P62" s="51">
        <f t="shared" si="15"/>
        <v>0</v>
      </c>
      <c r="AG62" s="56">
        <f t="shared" si="16"/>
        <v>0</v>
      </c>
      <c r="AH62" s="56">
        <f t="shared" si="17"/>
        <v>0</v>
      </c>
      <c r="AI62" s="56">
        <f t="shared" si="18"/>
        <v>0</v>
      </c>
      <c r="AJ62" s="56">
        <f t="shared" si="19"/>
        <v>0</v>
      </c>
      <c r="AK62" s="56">
        <f t="shared" si="20"/>
        <v>0</v>
      </c>
      <c r="AL62" s="56">
        <f t="shared" si="21"/>
        <v>0</v>
      </c>
      <c r="AM62" s="56">
        <f t="shared" si="22"/>
        <v>0</v>
      </c>
      <c r="AN62" s="56">
        <f t="shared" si="23"/>
        <v>0</v>
      </c>
      <c r="AO62" s="56">
        <f t="shared" si="24"/>
        <v>0</v>
      </c>
      <c r="AP62" s="56">
        <f t="shared" si="25"/>
        <v>0</v>
      </c>
      <c r="AQ62" s="56">
        <f t="shared" si="26"/>
        <v>0</v>
      </c>
      <c r="AR62" s="56">
        <f t="shared" si="13"/>
        <v>0</v>
      </c>
      <c r="BE62" s="41">
        <f t="shared" si="28"/>
        <v>0</v>
      </c>
      <c r="BF62" s="41">
        <f t="shared" si="28"/>
        <v>0</v>
      </c>
      <c r="BG62" s="41">
        <f t="shared" si="28"/>
        <v>0</v>
      </c>
      <c r="BH62" s="41">
        <f t="shared" si="28"/>
        <v>0</v>
      </c>
      <c r="BI62" s="41">
        <f t="shared" si="28"/>
        <v>0</v>
      </c>
      <c r="BJ62" s="41">
        <f t="shared" si="28"/>
        <v>0</v>
      </c>
      <c r="BK62" s="41">
        <f t="shared" si="28"/>
        <v>0</v>
      </c>
      <c r="BL62" s="41">
        <f t="shared" si="28"/>
        <v>0</v>
      </c>
      <c r="BM62" s="41">
        <f t="shared" si="28"/>
        <v>0</v>
      </c>
      <c r="BN62" s="41">
        <f t="shared" si="27"/>
        <v>0</v>
      </c>
      <c r="BO62" s="41">
        <f t="shared" si="27"/>
        <v>0</v>
      </c>
    </row>
    <row r="63" spans="1:67" x14ac:dyDescent="0.25">
      <c r="A63" s="11">
        <v>61</v>
      </c>
      <c r="B63" s="84" t="s">
        <v>350</v>
      </c>
      <c r="C63" s="84" t="s">
        <v>379</v>
      </c>
      <c r="D63" s="84" t="s">
        <v>447</v>
      </c>
      <c r="P63" s="51">
        <f t="shared" si="15"/>
        <v>0</v>
      </c>
      <c r="AG63" s="56">
        <f t="shared" si="16"/>
        <v>0</v>
      </c>
      <c r="AH63" s="56">
        <f t="shared" si="17"/>
        <v>0</v>
      </c>
      <c r="AI63" s="56">
        <f t="shared" si="18"/>
        <v>0</v>
      </c>
      <c r="AJ63" s="56">
        <f t="shared" si="19"/>
        <v>0</v>
      </c>
      <c r="AK63" s="56">
        <f t="shared" si="20"/>
        <v>0</v>
      </c>
      <c r="AL63" s="56">
        <f t="shared" si="21"/>
        <v>0</v>
      </c>
      <c r="AM63" s="56">
        <f t="shared" si="22"/>
        <v>0</v>
      </c>
      <c r="AN63" s="56">
        <f t="shared" si="23"/>
        <v>0</v>
      </c>
      <c r="AO63" s="56">
        <f t="shared" si="24"/>
        <v>0</v>
      </c>
      <c r="AP63" s="56">
        <f t="shared" si="25"/>
        <v>0</v>
      </c>
      <c r="AQ63" s="56">
        <f t="shared" si="26"/>
        <v>0</v>
      </c>
      <c r="AR63" s="56">
        <f t="shared" si="13"/>
        <v>0</v>
      </c>
      <c r="BE63" s="41">
        <f t="shared" si="28"/>
        <v>0</v>
      </c>
      <c r="BF63" s="41">
        <f t="shared" si="28"/>
        <v>0</v>
      </c>
      <c r="BG63" s="41">
        <f t="shared" si="28"/>
        <v>0</v>
      </c>
      <c r="BH63" s="41">
        <f t="shared" si="28"/>
        <v>0</v>
      </c>
      <c r="BI63" s="41">
        <f t="shared" si="28"/>
        <v>0</v>
      </c>
      <c r="BJ63" s="41">
        <f t="shared" si="28"/>
        <v>0</v>
      </c>
      <c r="BK63" s="41">
        <f t="shared" si="28"/>
        <v>0</v>
      </c>
      <c r="BL63" s="41">
        <f t="shared" si="28"/>
        <v>0</v>
      </c>
      <c r="BM63" s="41">
        <f t="shared" si="28"/>
        <v>0</v>
      </c>
      <c r="BN63" s="41">
        <f t="shared" si="27"/>
        <v>0</v>
      </c>
      <c r="BO63" s="41">
        <f t="shared" si="27"/>
        <v>0</v>
      </c>
    </row>
    <row r="64" spans="1:67" x14ac:dyDescent="0.25">
      <c r="A64" s="11">
        <v>62</v>
      </c>
      <c r="B64" s="84" t="s">
        <v>350</v>
      </c>
      <c r="C64" s="84" t="s">
        <v>379</v>
      </c>
      <c r="D64" s="84" t="s">
        <v>448</v>
      </c>
      <c r="P64" s="51">
        <f t="shared" si="15"/>
        <v>0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6">
        <f t="shared" si="19"/>
        <v>0</v>
      </c>
      <c r="AK64" s="56">
        <f t="shared" si="20"/>
        <v>0</v>
      </c>
      <c r="AL64" s="56">
        <f t="shared" si="21"/>
        <v>0</v>
      </c>
      <c r="AM64" s="56">
        <f t="shared" si="22"/>
        <v>0</v>
      </c>
      <c r="AN64" s="56">
        <f t="shared" si="23"/>
        <v>0</v>
      </c>
      <c r="AO64" s="56">
        <f t="shared" si="24"/>
        <v>0</v>
      </c>
      <c r="AP64" s="56">
        <f t="shared" si="25"/>
        <v>0</v>
      </c>
      <c r="AQ64" s="56">
        <f t="shared" si="26"/>
        <v>0</v>
      </c>
      <c r="AR64" s="56">
        <f t="shared" si="13"/>
        <v>0</v>
      </c>
      <c r="BE64" s="41">
        <f t="shared" si="28"/>
        <v>0</v>
      </c>
      <c r="BF64" s="41">
        <f t="shared" si="28"/>
        <v>0</v>
      </c>
      <c r="BG64" s="41">
        <f t="shared" si="28"/>
        <v>0</v>
      </c>
      <c r="BH64" s="41">
        <f t="shared" si="28"/>
        <v>0</v>
      </c>
      <c r="BI64" s="41">
        <f t="shared" si="28"/>
        <v>0</v>
      </c>
      <c r="BJ64" s="41">
        <f t="shared" si="28"/>
        <v>0</v>
      </c>
      <c r="BK64" s="41">
        <f t="shared" si="28"/>
        <v>0</v>
      </c>
      <c r="BL64" s="41">
        <f t="shared" si="28"/>
        <v>0</v>
      </c>
      <c r="BM64" s="41">
        <f t="shared" si="28"/>
        <v>0</v>
      </c>
      <c r="BN64" s="41">
        <f t="shared" si="27"/>
        <v>0</v>
      </c>
      <c r="BO64" s="41">
        <f t="shared" si="27"/>
        <v>0</v>
      </c>
    </row>
    <row r="65" spans="1:67" x14ac:dyDescent="0.25">
      <c r="A65" s="11">
        <v>63</v>
      </c>
      <c r="B65" t="s">
        <v>351</v>
      </c>
      <c r="C65" t="s">
        <v>375</v>
      </c>
      <c r="D65" s="84" t="s">
        <v>449</v>
      </c>
      <c r="P65" s="51">
        <f t="shared" si="15"/>
        <v>0</v>
      </c>
      <c r="AG65" s="56">
        <f t="shared" si="16"/>
        <v>0</v>
      </c>
      <c r="AH65" s="56">
        <f t="shared" si="17"/>
        <v>0</v>
      </c>
      <c r="AI65" s="56">
        <f t="shared" si="18"/>
        <v>0</v>
      </c>
      <c r="AJ65" s="56">
        <f t="shared" si="19"/>
        <v>0</v>
      </c>
      <c r="AK65" s="56">
        <f t="shared" si="20"/>
        <v>0</v>
      </c>
      <c r="AL65" s="56">
        <f t="shared" si="21"/>
        <v>0</v>
      </c>
      <c r="AM65" s="56">
        <f t="shared" si="22"/>
        <v>0</v>
      </c>
      <c r="AN65" s="56">
        <f t="shared" si="23"/>
        <v>0</v>
      </c>
      <c r="AO65" s="56">
        <f t="shared" si="24"/>
        <v>0</v>
      </c>
      <c r="AP65" s="56">
        <f t="shared" si="25"/>
        <v>0</v>
      </c>
      <c r="AQ65" s="56">
        <f t="shared" si="26"/>
        <v>0</v>
      </c>
      <c r="AR65" s="56">
        <f t="shared" si="13"/>
        <v>0</v>
      </c>
      <c r="BE65" s="41">
        <f t="shared" si="28"/>
        <v>0</v>
      </c>
      <c r="BF65" s="41">
        <f t="shared" si="28"/>
        <v>0</v>
      </c>
      <c r="BG65" s="41">
        <f t="shared" si="28"/>
        <v>0</v>
      </c>
      <c r="BH65" s="41">
        <f t="shared" si="28"/>
        <v>0</v>
      </c>
      <c r="BI65" s="41">
        <f t="shared" si="28"/>
        <v>0</v>
      </c>
      <c r="BJ65" s="41">
        <f t="shared" si="28"/>
        <v>0</v>
      </c>
      <c r="BK65" s="41">
        <f t="shared" si="28"/>
        <v>0</v>
      </c>
      <c r="BL65" s="41">
        <f t="shared" si="28"/>
        <v>0</v>
      </c>
      <c r="BM65" s="41">
        <f t="shared" si="28"/>
        <v>0</v>
      </c>
      <c r="BN65" s="41">
        <f t="shared" si="27"/>
        <v>0</v>
      </c>
      <c r="BO65" s="41">
        <f t="shared" si="27"/>
        <v>0</v>
      </c>
    </row>
    <row r="66" spans="1:67" x14ac:dyDescent="0.25">
      <c r="A66" s="11">
        <v>64</v>
      </c>
      <c r="B66" t="s">
        <v>351</v>
      </c>
      <c r="C66" t="s">
        <v>375</v>
      </c>
      <c r="D66" s="84" t="s">
        <v>450</v>
      </c>
      <c r="P66" s="51">
        <f t="shared" si="15"/>
        <v>0</v>
      </c>
      <c r="AG66" s="56">
        <f t="shared" si="16"/>
        <v>0</v>
      </c>
      <c r="AH66" s="56">
        <f t="shared" si="17"/>
        <v>0</v>
      </c>
      <c r="AI66" s="56">
        <f t="shared" si="18"/>
        <v>0</v>
      </c>
      <c r="AJ66" s="56">
        <f t="shared" si="19"/>
        <v>0</v>
      </c>
      <c r="AK66" s="56">
        <f t="shared" si="20"/>
        <v>0</v>
      </c>
      <c r="AL66" s="56">
        <f t="shared" si="21"/>
        <v>0</v>
      </c>
      <c r="AM66" s="56">
        <f t="shared" si="22"/>
        <v>0</v>
      </c>
      <c r="AN66" s="56">
        <f t="shared" si="23"/>
        <v>0</v>
      </c>
      <c r="AO66" s="56">
        <f t="shared" si="24"/>
        <v>0</v>
      </c>
      <c r="AP66" s="56">
        <f t="shared" si="25"/>
        <v>0</v>
      </c>
      <c r="AQ66" s="56">
        <f t="shared" si="26"/>
        <v>0</v>
      </c>
      <c r="AR66" s="56">
        <f t="shared" si="13"/>
        <v>0</v>
      </c>
      <c r="BE66" s="41">
        <f t="shared" si="28"/>
        <v>0</v>
      </c>
      <c r="BF66" s="41">
        <f t="shared" si="28"/>
        <v>0</v>
      </c>
      <c r="BG66" s="41">
        <f t="shared" si="28"/>
        <v>0</v>
      </c>
      <c r="BH66" s="41">
        <f t="shared" si="28"/>
        <v>0</v>
      </c>
      <c r="BI66" s="41">
        <f t="shared" si="28"/>
        <v>0</v>
      </c>
      <c r="BJ66" s="41">
        <f t="shared" si="28"/>
        <v>0</v>
      </c>
      <c r="BK66" s="41">
        <f t="shared" si="28"/>
        <v>0</v>
      </c>
      <c r="BL66" s="41">
        <f t="shared" si="28"/>
        <v>0</v>
      </c>
      <c r="BM66" s="41">
        <f t="shared" si="28"/>
        <v>0</v>
      </c>
      <c r="BN66" s="41">
        <f t="shared" si="27"/>
        <v>0</v>
      </c>
      <c r="BO66" s="41">
        <f t="shared" si="27"/>
        <v>0</v>
      </c>
    </row>
    <row r="67" spans="1:67" x14ac:dyDescent="0.25">
      <c r="A67" s="11">
        <v>65</v>
      </c>
      <c r="B67" s="84" t="s">
        <v>352</v>
      </c>
      <c r="C67" s="84" t="s">
        <v>372</v>
      </c>
      <c r="D67" s="84" t="s">
        <v>451</v>
      </c>
      <c r="P67" s="51">
        <f t="shared" si="15"/>
        <v>0</v>
      </c>
      <c r="AG67" s="56">
        <f t="shared" ref="AG67:AG86" si="29">E67-U67</f>
        <v>0</v>
      </c>
      <c r="AH67" s="56">
        <f t="shared" ref="AH67:AH86" si="30">F67-V67</f>
        <v>0</v>
      </c>
      <c r="AI67" s="56">
        <f t="shared" ref="AI67:AI86" si="31">G67-W67</f>
        <v>0</v>
      </c>
      <c r="AJ67" s="56">
        <f t="shared" ref="AJ67:AJ86" si="32">H67-X67</f>
        <v>0</v>
      </c>
      <c r="AK67" s="56">
        <f t="shared" ref="AK67:AK86" si="33">I67-Y67</f>
        <v>0</v>
      </c>
      <c r="AL67" s="56">
        <f t="shared" ref="AL67:AL86" si="34">J67-Z67</f>
        <v>0</v>
      </c>
      <c r="AM67" s="56">
        <f t="shared" ref="AM67:AM86" si="35">K67-AA67</f>
        <v>0</v>
      </c>
      <c r="AN67" s="56">
        <f t="shared" ref="AN67:AN86" si="36">L67-AB67</f>
        <v>0</v>
      </c>
      <c r="AO67" s="56">
        <f t="shared" ref="AO67:AO86" si="37">M67-AC67</f>
        <v>0</v>
      </c>
      <c r="AP67" s="56">
        <f t="shared" ref="AP67:AP86" si="38">N67-AD67</f>
        <v>0</v>
      </c>
      <c r="AQ67" s="56">
        <f t="shared" ref="AQ67:AQ86" si="39">O67-AE67</f>
        <v>0</v>
      </c>
      <c r="AR67" s="56">
        <f t="shared" si="13"/>
        <v>0</v>
      </c>
      <c r="BE67" s="41">
        <f t="shared" si="28"/>
        <v>0</v>
      </c>
      <c r="BF67" s="41">
        <f t="shared" si="28"/>
        <v>0</v>
      </c>
      <c r="BG67" s="41">
        <f t="shared" si="28"/>
        <v>0</v>
      </c>
      <c r="BH67" s="41">
        <f t="shared" si="28"/>
        <v>0</v>
      </c>
      <c r="BI67" s="41">
        <f t="shared" si="28"/>
        <v>0</v>
      </c>
      <c r="BJ67" s="41">
        <f t="shared" si="28"/>
        <v>0</v>
      </c>
      <c r="BK67" s="41">
        <f t="shared" si="28"/>
        <v>0</v>
      </c>
      <c r="BL67" s="41">
        <f t="shared" si="28"/>
        <v>0</v>
      </c>
      <c r="BM67" s="41">
        <f t="shared" si="28"/>
        <v>0</v>
      </c>
      <c r="BN67" s="41">
        <f t="shared" si="27"/>
        <v>0</v>
      </c>
      <c r="BO67" s="41">
        <f t="shared" si="27"/>
        <v>0</v>
      </c>
    </row>
    <row r="68" spans="1:67" x14ac:dyDescent="0.25">
      <c r="A68" s="11">
        <v>66</v>
      </c>
      <c r="B68" t="s">
        <v>353</v>
      </c>
      <c r="C68" t="s">
        <v>371</v>
      </c>
      <c r="D68" s="84" t="s">
        <v>452</v>
      </c>
      <c r="P68" s="51">
        <f t="shared" si="15"/>
        <v>0</v>
      </c>
      <c r="AG68" s="56">
        <f t="shared" si="29"/>
        <v>0</v>
      </c>
      <c r="AH68" s="56">
        <f t="shared" si="30"/>
        <v>0</v>
      </c>
      <c r="AI68" s="56">
        <f t="shared" si="31"/>
        <v>0</v>
      </c>
      <c r="AJ68" s="56">
        <f t="shared" si="32"/>
        <v>0</v>
      </c>
      <c r="AK68" s="56">
        <f t="shared" si="33"/>
        <v>0</v>
      </c>
      <c r="AL68" s="56">
        <f t="shared" si="34"/>
        <v>0</v>
      </c>
      <c r="AM68" s="56">
        <f t="shared" si="35"/>
        <v>0</v>
      </c>
      <c r="AN68" s="56">
        <f t="shared" si="36"/>
        <v>0</v>
      </c>
      <c r="AO68" s="56">
        <f t="shared" si="37"/>
        <v>0</v>
      </c>
      <c r="AP68" s="56">
        <f t="shared" si="38"/>
        <v>0</v>
      </c>
      <c r="AQ68" s="56">
        <f t="shared" si="39"/>
        <v>0</v>
      </c>
      <c r="AR68" s="56">
        <f t="shared" ref="AR68:AR86" si="40">SUM(AG68:AQ68)</f>
        <v>0</v>
      </c>
      <c r="BE68" s="41">
        <f t="shared" si="28"/>
        <v>0</v>
      </c>
      <c r="BF68" s="41">
        <f t="shared" si="28"/>
        <v>0</v>
      </c>
      <c r="BG68" s="41">
        <f t="shared" si="28"/>
        <v>0</v>
      </c>
      <c r="BH68" s="41">
        <f t="shared" si="28"/>
        <v>0</v>
      </c>
      <c r="BI68" s="41">
        <f t="shared" si="28"/>
        <v>0</v>
      </c>
      <c r="BJ68" s="41">
        <f t="shared" si="28"/>
        <v>0</v>
      </c>
      <c r="BK68" s="41">
        <f t="shared" si="28"/>
        <v>0</v>
      </c>
      <c r="BL68" s="41">
        <f t="shared" si="28"/>
        <v>0</v>
      </c>
      <c r="BM68" s="41">
        <f t="shared" si="28"/>
        <v>0</v>
      </c>
      <c r="BN68" s="41">
        <f t="shared" si="27"/>
        <v>0</v>
      </c>
      <c r="BO68" s="41">
        <f t="shared" si="27"/>
        <v>0</v>
      </c>
    </row>
    <row r="69" spans="1:67" x14ac:dyDescent="0.25">
      <c r="A69" s="11">
        <v>67</v>
      </c>
      <c r="B69" t="s">
        <v>353</v>
      </c>
      <c r="C69" t="s">
        <v>371</v>
      </c>
      <c r="D69" s="84" t="s">
        <v>453</v>
      </c>
      <c r="P69" s="51">
        <f t="shared" si="15"/>
        <v>0</v>
      </c>
      <c r="AG69" s="56">
        <f t="shared" si="29"/>
        <v>0</v>
      </c>
      <c r="AH69" s="56">
        <f t="shared" si="30"/>
        <v>0</v>
      </c>
      <c r="AI69" s="56">
        <f t="shared" si="31"/>
        <v>0</v>
      </c>
      <c r="AJ69" s="56">
        <f t="shared" si="32"/>
        <v>0</v>
      </c>
      <c r="AK69" s="56">
        <f t="shared" si="33"/>
        <v>0</v>
      </c>
      <c r="AL69" s="56">
        <f t="shared" si="34"/>
        <v>0</v>
      </c>
      <c r="AM69" s="56">
        <f t="shared" si="35"/>
        <v>0</v>
      </c>
      <c r="AN69" s="56">
        <f t="shared" si="36"/>
        <v>0</v>
      </c>
      <c r="AO69" s="56">
        <f t="shared" si="37"/>
        <v>0</v>
      </c>
      <c r="AP69" s="56">
        <f t="shared" si="38"/>
        <v>0</v>
      </c>
      <c r="AQ69" s="56">
        <f t="shared" si="39"/>
        <v>0</v>
      </c>
      <c r="AR69" s="56">
        <f t="shared" si="40"/>
        <v>0</v>
      </c>
      <c r="BE69" s="41">
        <f t="shared" si="28"/>
        <v>0</v>
      </c>
      <c r="BF69" s="41">
        <f t="shared" si="28"/>
        <v>0</v>
      </c>
      <c r="BG69" s="41">
        <f t="shared" si="28"/>
        <v>0</v>
      </c>
      <c r="BH69" s="41">
        <f t="shared" ref="BH69:BM86" si="41">X69-AV69</f>
        <v>0</v>
      </c>
      <c r="BI69" s="41">
        <f t="shared" si="41"/>
        <v>0</v>
      </c>
      <c r="BJ69" s="41">
        <f t="shared" si="41"/>
        <v>0</v>
      </c>
      <c r="BK69" s="41">
        <f t="shared" si="41"/>
        <v>0</v>
      </c>
      <c r="BL69" s="41">
        <f t="shared" si="41"/>
        <v>0</v>
      </c>
      <c r="BM69" s="41">
        <f t="shared" si="41"/>
        <v>0</v>
      </c>
      <c r="BN69" s="41">
        <f t="shared" si="27"/>
        <v>0</v>
      </c>
      <c r="BO69" s="41">
        <f t="shared" si="27"/>
        <v>0</v>
      </c>
    </row>
    <row r="70" spans="1:67" x14ac:dyDescent="0.25">
      <c r="A70" s="11">
        <v>68</v>
      </c>
      <c r="B70" t="s">
        <v>255</v>
      </c>
      <c r="C70" t="s">
        <v>382</v>
      </c>
      <c r="D70" s="84" t="s">
        <v>454</v>
      </c>
      <c r="P70" s="51">
        <f t="shared" si="15"/>
        <v>0</v>
      </c>
      <c r="AG70" s="56">
        <f t="shared" si="29"/>
        <v>0</v>
      </c>
      <c r="AH70" s="56">
        <f t="shared" si="30"/>
        <v>0</v>
      </c>
      <c r="AI70" s="56">
        <f t="shared" si="31"/>
        <v>0</v>
      </c>
      <c r="AJ70" s="56">
        <f t="shared" si="32"/>
        <v>0</v>
      </c>
      <c r="AK70" s="56">
        <f t="shared" si="33"/>
        <v>0</v>
      </c>
      <c r="AL70" s="56">
        <f t="shared" si="34"/>
        <v>0</v>
      </c>
      <c r="AM70" s="56">
        <f t="shared" si="35"/>
        <v>0</v>
      </c>
      <c r="AN70" s="56">
        <f t="shared" si="36"/>
        <v>0</v>
      </c>
      <c r="AO70" s="56">
        <f t="shared" si="37"/>
        <v>0</v>
      </c>
      <c r="AP70" s="56">
        <f t="shared" si="38"/>
        <v>0</v>
      </c>
      <c r="AQ70" s="56">
        <f t="shared" si="39"/>
        <v>0</v>
      </c>
      <c r="AR70" s="56">
        <f t="shared" si="40"/>
        <v>0</v>
      </c>
      <c r="BE70" s="41">
        <f t="shared" ref="BE70:BG86" si="42">U70-AS70</f>
        <v>0</v>
      </c>
      <c r="BF70" s="41">
        <f t="shared" si="42"/>
        <v>0</v>
      </c>
      <c r="BG70" s="41">
        <f t="shared" si="42"/>
        <v>0</v>
      </c>
      <c r="BH70" s="41">
        <f t="shared" si="41"/>
        <v>0</v>
      </c>
      <c r="BI70" s="41">
        <f t="shared" si="41"/>
        <v>0</v>
      </c>
      <c r="BJ70" s="41">
        <f t="shared" si="41"/>
        <v>0</v>
      </c>
      <c r="BK70" s="41">
        <f t="shared" si="41"/>
        <v>0</v>
      </c>
      <c r="BL70" s="41">
        <f t="shared" si="41"/>
        <v>0</v>
      </c>
      <c r="BM70" s="41">
        <f t="shared" si="41"/>
        <v>0</v>
      </c>
      <c r="BN70" s="41">
        <f t="shared" si="27"/>
        <v>0</v>
      </c>
      <c r="BO70" s="41">
        <f t="shared" si="27"/>
        <v>0</v>
      </c>
    </row>
    <row r="71" spans="1:67" x14ac:dyDescent="0.25">
      <c r="A71" s="11">
        <v>69</v>
      </c>
      <c r="B71" t="s">
        <v>238</v>
      </c>
      <c r="C71" t="s">
        <v>371</v>
      </c>
      <c r="D71" s="84" t="s">
        <v>455</v>
      </c>
      <c r="P71" s="51">
        <f t="shared" si="15"/>
        <v>0</v>
      </c>
      <c r="AG71" s="56">
        <f t="shared" si="29"/>
        <v>0</v>
      </c>
      <c r="AH71" s="56">
        <f t="shared" si="30"/>
        <v>0</v>
      </c>
      <c r="AI71" s="56">
        <f t="shared" si="31"/>
        <v>0</v>
      </c>
      <c r="AJ71" s="56">
        <f t="shared" si="32"/>
        <v>0</v>
      </c>
      <c r="AK71" s="56">
        <f t="shared" si="33"/>
        <v>0</v>
      </c>
      <c r="AL71" s="56">
        <f t="shared" si="34"/>
        <v>0</v>
      </c>
      <c r="AM71" s="56">
        <f t="shared" si="35"/>
        <v>0</v>
      </c>
      <c r="AN71" s="56">
        <f t="shared" si="36"/>
        <v>0</v>
      </c>
      <c r="AO71" s="56">
        <f t="shared" si="37"/>
        <v>0</v>
      </c>
      <c r="AP71" s="56">
        <f t="shared" si="38"/>
        <v>0</v>
      </c>
      <c r="AQ71" s="56">
        <f t="shared" si="39"/>
        <v>0</v>
      </c>
      <c r="AR71" s="56">
        <f t="shared" si="40"/>
        <v>0</v>
      </c>
      <c r="BE71" s="41">
        <f t="shared" si="42"/>
        <v>0</v>
      </c>
      <c r="BF71" s="41">
        <f t="shared" si="42"/>
        <v>0</v>
      </c>
      <c r="BG71" s="41">
        <f t="shared" si="42"/>
        <v>0</v>
      </c>
      <c r="BH71" s="41">
        <f t="shared" si="41"/>
        <v>0</v>
      </c>
      <c r="BI71" s="41">
        <f t="shared" si="41"/>
        <v>0</v>
      </c>
      <c r="BJ71" s="41">
        <f t="shared" si="41"/>
        <v>0</v>
      </c>
      <c r="BK71" s="41">
        <f t="shared" si="41"/>
        <v>0</v>
      </c>
      <c r="BL71" s="41">
        <f t="shared" si="41"/>
        <v>0</v>
      </c>
      <c r="BM71" s="41">
        <f t="shared" si="41"/>
        <v>0</v>
      </c>
      <c r="BN71" s="41">
        <f t="shared" si="27"/>
        <v>0</v>
      </c>
      <c r="BO71" s="41">
        <f t="shared" si="27"/>
        <v>0</v>
      </c>
    </row>
    <row r="72" spans="1:67" x14ac:dyDescent="0.25">
      <c r="A72" s="11">
        <v>70</v>
      </c>
      <c r="B72" t="s">
        <v>238</v>
      </c>
      <c r="C72" t="s">
        <v>371</v>
      </c>
      <c r="D72" s="84" t="s">
        <v>456</v>
      </c>
      <c r="P72" s="51">
        <f t="shared" si="15"/>
        <v>0</v>
      </c>
      <c r="AG72" s="56">
        <f t="shared" si="29"/>
        <v>0</v>
      </c>
      <c r="AH72" s="56">
        <f t="shared" si="30"/>
        <v>0</v>
      </c>
      <c r="AI72" s="56">
        <f t="shared" si="31"/>
        <v>0</v>
      </c>
      <c r="AJ72" s="56">
        <f t="shared" si="32"/>
        <v>0</v>
      </c>
      <c r="AK72" s="56">
        <f t="shared" si="33"/>
        <v>0</v>
      </c>
      <c r="AL72" s="56">
        <f t="shared" si="34"/>
        <v>0</v>
      </c>
      <c r="AM72" s="56">
        <f t="shared" si="35"/>
        <v>0</v>
      </c>
      <c r="AN72" s="56">
        <f t="shared" si="36"/>
        <v>0</v>
      </c>
      <c r="AO72" s="56">
        <f t="shared" si="37"/>
        <v>0</v>
      </c>
      <c r="AP72" s="56">
        <f t="shared" si="38"/>
        <v>0</v>
      </c>
      <c r="AQ72" s="56">
        <f t="shared" si="39"/>
        <v>0</v>
      </c>
      <c r="AR72" s="56">
        <f t="shared" si="40"/>
        <v>0</v>
      </c>
      <c r="BE72" s="41">
        <f t="shared" si="42"/>
        <v>0</v>
      </c>
      <c r="BF72" s="41">
        <f t="shared" si="42"/>
        <v>0</v>
      </c>
      <c r="BG72" s="41">
        <f t="shared" si="42"/>
        <v>0</v>
      </c>
      <c r="BH72" s="41">
        <f t="shared" si="41"/>
        <v>0</v>
      </c>
      <c r="BI72" s="41">
        <f t="shared" si="41"/>
        <v>0</v>
      </c>
      <c r="BJ72" s="41">
        <f t="shared" si="41"/>
        <v>0</v>
      </c>
      <c r="BK72" s="41">
        <f t="shared" si="41"/>
        <v>0</v>
      </c>
      <c r="BL72" s="41">
        <f t="shared" si="41"/>
        <v>0</v>
      </c>
      <c r="BM72" s="41">
        <f t="shared" si="41"/>
        <v>0</v>
      </c>
      <c r="BN72" s="41">
        <f t="shared" si="27"/>
        <v>0</v>
      </c>
      <c r="BO72" s="41">
        <f t="shared" si="27"/>
        <v>0</v>
      </c>
    </row>
    <row r="73" spans="1:67" x14ac:dyDescent="0.25">
      <c r="A73" s="11">
        <v>71</v>
      </c>
      <c r="B73" t="s">
        <v>238</v>
      </c>
      <c r="C73" t="s">
        <v>382</v>
      </c>
      <c r="D73" s="84" t="s">
        <v>457</v>
      </c>
      <c r="P73" s="51">
        <f t="shared" si="15"/>
        <v>0</v>
      </c>
      <c r="AG73" s="56">
        <f t="shared" si="29"/>
        <v>0</v>
      </c>
      <c r="AH73" s="56">
        <f t="shared" si="30"/>
        <v>0</v>
      </c>
      <c r="AI73" s="56">
        <f t="shared" si="31"/>
        <v>0</v>
      </c>
      <c r="AJ73" s="56">
        <f t="shared" si="32"/>
        <v>0</v>
      </c>
      <c r="AK73" s="56">
        <f t="shared" si="33"/>
        <v>0</v>
      </c>
      <c r="AL73" s="56">
        <f t="shared" si="34"/>
        <v>0</v>
      </c>
      <c r="AM73" s="56">
        <f t="shared" si="35"/>
        <v>0</v>
      </c>
      <c r="AN73" s="56">
        <f t="shared" si="36"/>
        <v>0</v>
      </c>
      <c r="AO73" s="56">
        <f t="shared" si="37"/>
        <v>0</v>
      </c>
      <c r="AP73" s="56">
        <f t="shared" si="38"/>
        <v>0</v>
      </c>
      <c r="AQ73" s="56">
        <f t="shared" si="39"/>
        <v>0</v>
      </c>
      <c r="AR73" s="56">
        <f t="shared" si="40"/>
        <v>0</v>
      </c>
      <c r="BE73" s="41">
        <f t="shared" si="42"/>
        <v>0</v>
      </c>
      <c r="BF73" s="41">
        <f t="shared" si="42"/>
        <v>0</v>
      </c>
      <c r="BG73" s="41">
        <f t="shared" si="42"/>
        <v>0</v>
      </c>
      <c r="BH73" s="41">
        <f t="shared" si="41"/>
        <v>0</v>
      </c>
      <c r="BI73" s="41">
        <f t="shared" si="41"/>
        <v>0</v>
      </c>
      <c r="BJ73" s="41">
        <f t="shared" si="41"/>
        <v>0</v>
      </c>
      <c r="BK73" s="41">
        <f t="shared" si="41"/>
        <v>0</v>
      </c>
      <c r="BL73" s="41">
        <f t="shared" si="41"/>
        <v>0</v>
      </c>
      <c r="BM73" s="41">
        <f t="shared" si="41"/>
        <v>0</v>
      </c>
      <c r="BN73" s="41">
        <f t="shared" si="27"/>
        <v>0</v>
      </c>
      <c r="BO73" s="41">
        <f t="shared" si="27"/>
        <v>0</v>
      </c>
    </row>
    <row r="74" spans="1:67" x14ac:dyDescent="0.25">
      <c r="A74" s="11">
        <v>72</v>
      </c>
      <c r="B74" t="s">
        <v>238</v>
      </c>
      <c r="C74" t="s">
        <v>382</v>
      </c>
      <c r="D74" s="84" t="s">
        <v>458</v>
      </c>
      <c r="P74" s="51">
        <f t="shared" si="15"/>
        <v>0</v>
      </c>
      <c r="AG74" s="56">
        <f t="shared" si="29"/>
        <v>0</v>
      </c>
      <c r="AH74" s="56">
        <f t="shared" si="30"/>
        <v>0</v>
      </c>
      <c r="AI74" s="56">
        <f t="shared" si="31"/>
        <v>0</v>
      </c>
      <c r="AJ74" s="56">
        <f t="shared" si="32"/>
        <v>0</v>
      </c>
      <c r="AK74" s="56">
        <f t="shared" si="33"/>
        <v>0</v>
      </c>
      <c r="AL74" s="56">
        <f t="shared" si="34"/>
        <v>0</v>
      </c>
      <c r="AM74" s="56">
        <f t="shared" si="35"/>
        <v>0</v>
      </c>
      <c r="AN74" s="56">
        <f t="shared" si="36"/>
        <v>0</v>
      </c>
      <c r="AO74" s="56">
        <f t="shared" si="37"/>
        <v>0</v>
      </c>
      <c r="AP74" s="56">
        <f t="shared" si="38"/>
        <v>0</v>
      </c>
      <c r="AQ74" s="56">
        <f t="shared" si="39"/>
        <v>0</v>
      </c>
      <c r="AR74" s="56">
        <f t="shared" si="40"/>
        <v>0</v>
      </c>
      <c r="BE74" s="41">
        <f t="shared" si="42"/>
        <v>0</v>
      </c>
      <c r="BF74" s="41">
        <f t="shared" si="42"/>
        <v>0</v>
      </c>
      <c r="BG74" s="41">
        <f t="shared" si="42"/>
        <v>0</v>
      </c>
      <c r="BH74" s="41">
        <f t="shared" si="41"/>
        <v>0</v>
      </c>
      <c r="BI74" s="41">
        <f t="shared" si="41"/>
        <v>0</v>
      </c>
      <c r="BJ74" s="41">
        <f t="shared" si="41"/>
        <v>0</v>
      </c>
      <c r="BK74" s="41">
        <f t="shared" si="41"/>
        <v>0</v>
      </c>
      <c r="BL74" s="41">
        <f t="shared" si="41"/>
        <v>0</v>
      </c>
      <c r="BM74" s="41">
        <f t="shared" si="41"/>
        <v>0</v>
      </c>
      <c r="BN74" s="41">
        <f t="shared" si="27"/>
        <v>0</v>
      </c>
      <c r="BO74" s="41">
        <f t="shared" si="27"/>
        <v>0</v>
      </c>
    </row>
    <row r="75" spans="1:67" x14ac:dyDescent="0.25">
      <c r="A75" s="11">
        <v>73</v>
      </c>
      <c r="B75" t="s">
        <v>238</v>
      </c>
      <c r="C75" t="s">
        <v>382</v>
      </c>
      <c r="D75" s="84" t="s">
        <v>459</v>
      </c>
      <c r="P75" s="51">
        <f t="shared" si="15"/>
        <v>0</v>
      </c>
      <c r="AG75" s="56">
        <f t="shared" si="29"/>
        <v>0</v>
      </c>
      <c r="AH75" s="56">
        <f t="shared" si="30"/>
        <v>0</v>
      </c>
      <c r="AI75" s="56">
        <f t="shared" si="31"/>
        <v>0</v>
      </c>
      <c r="AJ75" s="56">
        <f t="shared" si="32"/>
        <v>0</v>
      </c>
      <c r="AK75" s="56">
        <f t="shared" si="33"/>
        <v>0</v>
      </c>
      <c r="AL75" s="56">
        <f t="shared" si="34"/>
        <v>0</v>
      </c>
      <c r="AM75" s="56">
        <f t="shared" si="35"/>
        <v>0</v>
      </c>
      <c r="AN75" s="56">
        <f t="shared" si="36"/>
        <v>0</v>
      </c>
      <c r="AO75" s="56">
        <f t="shared" si="37"/>
        <v>0</v>
      </c>
      <c r="AP75" s="56">
        <f t="shared" si="38"/>
        <v>0</v>
      </c>
      <c r="AQ75" s="56">
        <f t="shared" si="39"/>
        <v>0</v>
      </c>
      <c r="AR75" s="56">
        <f t="shared" si="40"/>
        <v>0</v>
      </c>
      <c r="BE75" s="41">
        <f t="shared" si="42"/>
        <v>0</v>
      </c>
      <c r="BF75" s="41">
        <f t="shared" si="42"/>
        <v>0</v>
      </c>
      <c r="BG75" s="41">
        <f t="shared" si="42"/>
        <v>0</v>
      </c>
      <c r="BH75" s="41">
        <f t="shared" si="41"/>
        <v>0</v>
      </c>
      <c r="BI75" s="41">
        <f t="shared" si="41"/>
        <v>0</v>
      </c>
      <c r="BJ75" s="41">
        <f t="shared" si="41"/>
        <v>0</v>
      </c>
      <c r="BK75" s="41">
        <f t="shared" si="41"/>
        <v>0</v>
      </c>
      <c r="BL75" s="41">
        <f t="shared" si="41"/>
        <v>0</v>
      </c>
      <c r="BM75" s="41">
        <f t="shared" si="41"/>
        <v>0</v>
      </c>
      <c r="BN75" s="41">
        <f t="shared" si="27"/>
        <v>0</v>
      </c>
      <c r="BO75" s="41">
        <f t="shared" si="27"/>
        <v>0</v>
      </c>
    </row>
    <row r="76" spans="1:67" x14ac:dyDescent="0.25">
      <c r="A76" s="11">
        <v>74</v>
      </c>
      <c r="B76" t="s">
        <v>238</v>
      </c>
      <c r="C76" t="s">
        <v>382</v>
      </c>
      <c r="D76" s="84" t="s">
        <v>460</v>
      </c>
      <c r="P76" s="51">
        <f t="shared" si="15"/>
        <v>0</v>
      </c>
      <c r="AG76" s="56">
        <f t="shared" si="29"/>
        <v>0</v>
      </c>
      <c r="AH76" s="56">
        <f t="shared" si="30"/>
        <v>0</v>
      </c>
      <c r="AI76" s="56">
        <f t="shared" si="31"/>
        <v>0</v>
      </c>
      <c r="AJ76" s="56">
        <f t="shared" si="32"/>
        <v>0</v>
      </c>
      <c r="AK76" s="56">
        <f t="shared" si="33"/>
        <v>0</v>
      </c>
      <c r="AL76" s="56">
        <f t="shared" si="34"/>
        <v>0</v>
      </c>
      <c r="AM76" s="56">
        <f t="shared" si="35"/>
        <v>0</v>
      </c>
      <c r="AN76" s="56">
        <f t="shared" si="36"/>
        <v>0</v>
      </c>
      <c r="AO76" s="56">
        <f t="shared" si="37"/>
        <v>0</v>
      </c>
      <c r="AP76" s="56">
        <f t="shared" si="38"/>
        <v>0</v>
      </c>
      <c r="AQ76" s="56">
        <f t="shared" si="39"/>
        <v>0</v>
      </c>
      <c r="AR76" s="56">
        <f t="shared" si="40"/>
        <v>0</v>
      </c>
      <c r="BE76" s="41">
        <f t="shared" si="42"/>
        <v>0</v>
      </c>
      <c r="BF76" s="41">
        <f t="shared" si="42"/>
        <v>0</v>
      </c>
      <c r="BG76" s="41">
        <f t="shared" si="42"/>
        <v>0</v>
      </c>
      <c r="BH76" s="41">
        <f t="shared" si="41"/>
        <v>0</v>
      </c>
      <c r="BI76" s="41">
        <f t="shared" si="41"/>
        <v>0</v>
      </c>
      <c r="BJ76" s="41">
        <f t="shared" si="41"/>
        <v>0</v>
      </c>
      <c r="BK76" s="41">
        <f t="shared" si="41"/>
        <v>0</v>
      </c>
      <c r="BL76" s="41">
        <f t="shared" si="41"/>
        <v>0</v>
      </c>
      <c r="BM76" s="41">
        <f t="shared" si="41"/>
        <v>0</v>
      </c>
      <c r="BN76" s="41">
        <f t="shared" si="27"/>
        <v>0</v>
      </c>
      <c r="BO76" s="41">
        <f t="shared" si="27"/>
        <v>0</v>
      </c>
    </row>
    <row r="77" spans="1:67" x14ac:dyDescent="0.25">
      <c r="A77" s="11">
        <v>75</v>
      </c>
      <c r="B77" t="s">
        <v>238</v>
      </c>
      <c r="C77" t="s">
        <v>382</v>
      </c>
      <c r="D77" s="84" t="s">
        <v>461</v>
      </c>
      <c r="P77" s="51">
        <f t="shared" si="15"/>
        <v>0</v>
      </c>
      <c r="AG77" s="56">
        <f t="shared" si="29"/>
        <v>0</v>
      </c>
      <c r="AH77" s="56">
        <f t="shared" si="30"/>
        <v>0</v>
      </c>
      <c r="AI77" s="56">
        <f t="shared" si="31"/>
        <v>0</v>
      </c>
      <c r="AJ77" s="56">
        <f t="shared" si="32"/>
        <v>0</v>
      </c>
      <c r="AK77" s="56">
        <f t="shared" si="33"/>
        <v>0</v>
      </c>
      <c r="AL77" s="56">
        <f t="shared" si="34"/>
        <v>0</v>
      </c>
      <c r="AM77" s="56">
        <f t="shared" si="35"/>
        <v>0</v>
      </c>
      <c r="AN77" s="56">
        <f t="shared" si="36"/>
        <v>0</v>
      </c>
      <c r="AO77" s="56">
        <f t="shared" si="37"/>
        <v>0</v>
      </c>
      <c r="AP77" s="56">
        <f t="shared" si="38"/>
        <v>0</v>
      </c>
      <c r="AQ77" s="56">
        <f t="shared" si="39"/>
        <v>0</v>
      </c>
      <c r="AR77" s="56">
        <f t="shared" si="40"/>
        <v>0</v>
      </c>
      <c r="BE77" s="41">
        <f t="shared" si="42"/>
        <v>0</v>
      </c>
      <c r="BF77" s="41">
        <f t="shared" si="42"/>
        <v>0</v>
      </c>
      <c r="BG77" s="41">
        <f t="shared" si="42"/>
        <v>0</v>
      </c>
      <c r="BH77" s="41">
        <f t="shared" si="41"/>
        <v>0</v>
      </c>
      <c r="BI77" s="41">
        <f t="shared" si="41"/>
        <v>0</v>
      </c>
      <c r="BJ77" s="41">
        <f t="shared" si="41"/>
        <v>0</v>
      </c>
      <c r="BK77" s="41">
        <f t="shared" si="41"/>
        <v>0</v>
      </c>
      <c r="BL77" s="41">
        <f t="shared" si="41"/>
        <v>0</v>
      </c>
      <c r="BM77" s="41">
        <f t="shared" si="41"/>
        <v>0</v>
      </c>
      <c r="BN77" s="41">
        <f t="shared" si="27"/>
        <v>0</v>
      </c>
      <c r="BO77" s="41">
        <f t="shared" si="27"/>
        <v>0</v>
      </c>
    </row>
    <row r="78" spans="1:67" x14ac:dyDescent="0.25">
      <c r="A78" s="11">
        <v>76</v>
      </c>
      <c r="B78" t="s">
        <v>238</v>
      </c>
      <c r="C78" t="s">
        <v>375</v>
      </c>
      <c r="D78" s="84" t="s">
        <v>462</v>
      </c>
      <c r="P78" s="51">
        <f t="shared" si="15"/>
        <v>0</v>
      </c>
      <c r="AG78" s="56">
        <f t="shared" si="29"/>
        <v>0</v>
      </c>
      <c r="AH78" s="56">
        <f t="shared" si="30"/>
        <v>0</v>
      </c>
      <c r="AI78" s="56">
        <f t="shared" si="31"/>
        <v>0</v>
      </c>
      <c r="AJ78" s="56">
        <f t="shared" si="32"/>
        <v>0</v>
      </c>
      <c r="AK78" s="56">
        <f t="shared" si="33"/>
        <v>0</v>
      </c>
      <c r="AL78" s="56">
        <f t="shared" si="34"/>
        <v>0</v>
      </c>
      <c r="AM78" s="56">
        <f t="shared" si="35"/>
        <v>0</v>
      </c>
      <c r="AN78" s="56">
        <f t="shared" si="36"/>
        <v>0</v>
      </c>
      <c r="AO78" s="56">
        <f t="shared" si="37"/>
        <v>0</v>
      </c>
      <c r="AP78" s="56">
        <f t="shared" si="38"/>
        <v>0</v>
      </c>
      <c r="AQ78" s="56">
        <f t="shared" si="39"/>
        <v>0</v>
      </c>
      <c r="AR78" s="56">
        <f t="shared" si="40"/>
        <v>0</v>
      </c>
      <c r="BE78" s="41">
        <f t="shared" si="42"/>
        <v>0</v>
      </c>
      <c r="BF78" s="41">
        <f t="shared" si="42"/>
        <v>0</v>
      </c>
      <c r="BG78" s="41">
        <f t="shared" si="42"/>
        <v>0</v>
      </c>
      <c r="BH78" s="41">
        <f t="shared" si="41"/>
        <v>0</v>
      </c>
      <c r="BI78" s="41">
        <f t="shared" si="41"/>
        <v>0</v>
      </c>
      <c r="BJ78" s="41">
        <f t="shared" si="41"/>
        <v>0</v>
      </c>
      <c r="BK78" s="41">
        <f t="shared" si="41"/>
        <v>0</v>
      </c>
      <c r="BL78" s="41">
        <f t="shared" si="41"/>
        <v>0</v>
      </c>
      <c r="BM78" s="41">
        <f t="shared" si="41"/>
        <v>0</v>
      </c>
      <c r="BN78" s="41">
        <f t="shared" si="27"/>
        <v>0</v>
      </c>
      <c r="BO78" s="41">
        <f t="shared" si="27"/>
        <v>0</v>
      </c>
    </row>
    <row r="79" spans="1:67" x14ac:dyDescent="0.25">
      <c r="A79" s="11">
        <v>77</v>
      </c>
      <c r="B79" t="s">
        <v>238</v>
      </c>
      <c r="C79" t="s">
        <v>375</v>
      </c>
      <c r="D79" s="84" t="s">
        <v>463</v>
      </c>
      <c r="P79" s="51">
        <f t="shared" si="15"/>
        <v>0</v>
      </c>
      <c r="AG79" s="56">
        <f t="shared" si="29"/>
        <v>0</v>
      </c>
      <c r="AH79" s="56">
        <f t="shared" si="30"/>
        <v>0</v>
      </c>
      <c r="AI79" s="56">
        <f t="shared" si="31"/>
        <v>0</v>
      </c>
      <c r="AJ79" s="56">
        <f t="shared" si="32"/>
        <v>0</v>
      </c>
      <c r="AK79" s="56">
        <f t="shared" si="33"/>
        <v>0</v>
      </c>
      <c r="AL79" s="56">
        <f t="shared" si="34"/>
        <v>0</v>
      </c>
      <c r="AM79" s="56">
        <f t="shared" si="35"/>
        <v>0</v>
      </c>
      <c r="AN79" s="56">
        <f t="shared" si="36"/>
        <v>0</v>
      </c>
      <c r="AO79" s="56">
        <f t="shared" si="37"/>
        <v>0</v>
      </c>
      <c r="AP79" s="56">
        <f t="shared" si="38"/>
        <v>0</v>
      </c>
      <c r="AQ79" s="56">
        <f t="shared" si="39"/>
        <v>0</v>
      </c>
      <c r="AR79" s="56">
        <f t="shared" si="40"/>
        <v>0</v>
      </c>
      <c r="BE79" s="41">
        <f t="shared" si="42"/>
        <v>0</v>
      </c>
      <c r="BF79" s="41">
        <f t="shared" si="42"/>
        <v>0</v>
      </c>
      <c r="BG79" s="41">
        <f t="shared" si="42"/>
        <v>0</v>
      </c>
      <c r="BH79" s="41">
        <f t="shared" si="41"/>
        <v>0</v>
      </c>
      <c r="BI79" s="41">
        <f t="shared" si="41"/>
        <v>0</v>
      </c>
      <c r="BJ79" s="41">
        <f t="shared" si="41"/>
        <v>0</v>
      </c>
      <c r="BK79" s="41">
        <f t="shared" si="41"/>
        <v>0</v>
      </c>
      <c r="BL79" s="41">
        <f t="shared" si="41"/>
        <v>0</v>
      </c>
      <c r="BM79" s="41">
        <f t="shared" si="41"/>
        <v>0</v>
      </c>
      <c r="BN79" s="41">
        <f t="shared" si="27"/>
        <v>0</v>
      </c>
      <c r="BO79" s="41">
        <f t="shared" si="27"/>
        <v>0</v>
      </c>
    </row>
    <row r="80" spans="1:67" x14ac:dyDescent="0.25">
      <c r="A80" s="11">
        <v>78</v>
      </c>
      <c r="B80" t="s">
        <v>238</v>
      </c>
      <c r="C80" t="s">
        <v>375</v>
      </c>
      <c r="D80" s="84" t="s">
        <v>464</v>
      </c>
      <c r="AG80" s="56">
        <f t="shared" si="29"/>
        <v>0</v>
      </c>
      <c r="AH80" s="56">
        <f t="shared" si="30"/>
        <v>0</v>
      </c>
      <c r="AI80" s="56">
        <f t="shared" si="31"/>
        <v>0</v>
      </c>
      <c r="AJ80" s="56">
        <f t="shared" si="32"/>
        <v>0</v>
      </c>
      <c r="AK80" s="56">
        <f t="shared" si="33"/>
        <v>0</v>
      </c>
      <c r="AL80" s="56">
        <f t="shared" si="34"/>
        <v>0</v>
      </c>
      <c r="AM80" s="56">
        <f t="shared" si="35"/>
        <v>0</v>
      </c>
      <c r="AN80" s="56">
        <f t="shared" si="36"/>
        <v>0</v>
      </c>
      <c r="AO80" s="56">
        <f t="shared" si="37"/>
        <v>0</v>
      </c>
      <c r="AP80" s="56">
        <f t="shared" si="38"/>
        <v>0</v>
      </c>
      <c r="AQ80" s="56">
        <f t="shared" si="39"/>
        <v>0</v>
      </c>
      <c r="AR80" s="56">
        <f t="shared" si="40"/>
        <v>0</v>
      </c>
      <c r="BE80" s="41">
        <f t="shared" si="42"/>
        <v>0</v>
      </c>
      <c r="BF80" s="41">
        <f t="shared" si="42"/>
        <v>0</v>
      </c>
      <c r="BG80" s="41">
        <f t="shared" si="42"/>
        <v>0</v>
      </c>
      <c r="BH80" s="41">
        <f t="shared" si="41"/>
        <v>0</v>
      </c>
      <c r="BI80" s="41">
        <f t="shared" si="41"/>
        <v>0</v>
      </c>
      <c r="BJ80" s="41">
        <f t="shared" si="41"/>
        <v>0</v>
      </c>
      <c r="BK80" s="41">
        <f t="shared" si="41"/>
        <v>0</v>
      </c>
      <c r="BL80" s="41">
        <f t="shared" si="41"/>
        <v>0</v>
      </c>
      <c r="BM80" s="41">
        <f t="shared" si="41"/>
        <v>0</v>
      </c>
      <c r="BN80" s="41">
        <f t="shared" si="27"/>
        <v>0</v>
      </c>
      <c r="BO80" s="41">
        <f t="shared" si="27"/>
        <v>0</v>
      </c>
    </row>
    <row r="81" spans="1:67" x14ac:dyDescent="0.25">
      <c r="A81" s="11">
        <v>79</v>
      </c>
      <c r="B81" t="s">
        <v>238</v>
      </c>
      <c r="C81" t="s">
        <v>375</v>
      </c>
      <c r="D81" s="84" t="s">
        <v>465</v>
      </c>
      <c r="S81" s="53" t="s">
        <v>198</v>
      </c>
      <c r="X81" s="47">
        <v>9</v>
      </c>
      <c r="Y81" s="47">
        <v>7</v>
      </c>
      <c r="Z81" s="47">
        <v>8</v>
      </c>
      <c r="AA81" s="47">
        <v>9</v>
      </c>
      <c r="AF81" s="47">
        <f>SUM(U81:AE81)</f>
        <v>33</v>
      </c>
      <c r="AG81" s="56">
        <f t="shared" si="29"/>
        <v>0</v>
      </c>
      <c r="AH81" s="56">
        <f t="shared" si="30"/>
        <v>0</v>
      </c>
      <c r="AI81" s="56">
        <f t="shared" si="31"/>
        <v>0</v>
      </c>
      <c r="AJ81" s="56">
        <f t="shared" si="32"/>
        <v>-9</v>
      </c>
      <c r="AK81" s="56">
        <f t="shared" si="33"/>
        <v>-7</v>
      </c>
      <c r="AL81" s="56">
        <f t="shared" si="34"/>
        <v>-8</v>
      </c>
      <c r="AM81" s="56">
        <f t="shared" si="35"/>
        <v>-9</v>
      </c>
      <c r="AN81" s="56">
        <f t="shared" si="36"/>
        <v>0</v>
      </c>
      <c r="AO81" s="56">
        <f t="shared" si="37"/>
        <v>0</v>
      </c>
      <c r="AP81" s="56">
        <f t="shared" si="38"/>
        <v>0</v>
      </c>
      <c r="AQ81" s="56">
        <f t="shared" si="39"/>
        <v>0</v>
      </c>
      <c r="AR81" s="56">
        <f t="shared" si="40"/>
        <v>-33</v>
      </c>
      <c r="BE81" s="41">
        <f t="shared" si="42"/>
        <v>0</v>
      </c>
      <c r="BF81" s="41">
        <f t="shared" si="42"/>
        <v>0</v>
      </c>
      <c r="BG81" s="41">
        <f t="shared" si="42"/>
        <v>0</v>
      </c>
      <c r="BH81" s="41">
        <f t="shared" si="41"/>
        <v>9</v>
      </c>
      <c r="BI81" s="41">
        <f t="shared" si="41"/>
        <v>7</v>
      </c>
      <c r="BJ81" s="41">
        <f t="shared" si="41"/>
        <v>8</v>
      </c>
      <c r="BK81" s="41">
        <f t="shared" si="41"/>
        <v>9</v>
      </c>
      <c r="BL81" s="41">
        <f t="shared" si="41"/>
        <v>0</v>
      </c>
      <c r="BM81" s="41">
        <f t="shared" si="41"/>
        <v>0</v>
      </c>
      <c r="BN81" s="41">
        <f t="shared" si="27"/>
        <v>0</v>
      </c>
      <c r="BO81" s="41">
        <f t="shared" si="27"/>
        <v>0</v>
      </c>
    </row>
    <row r="82" spans="1:67" x14ac:dyDescent="0.25">
      <c r="A82" s="11">
        <v>80</v>
      </c>
      <c r="B82" t="s">
        <v>238</v>
      </c>
      <c r="C82" t="s">
        <v>375</v>
      </c>
      <c r="D82" s="84" t="s">
        <v>466</v>
      </c>
      <c r="AG82" s="56">
        <f t="shared" si="29"/>
        <v>0</v>
      </c>
      <c r="AH82" s="56">
        <f t="shared" si="30"/>
        <v>0</v>
      </c>
      <c r="AI82" s="56">
        <f t="shared" si="31"/>
        <v>0</v>
      </c>
      <c r="AJ82" s="56">
        <f t="shared" si="32"/>
        <v>0</v>
      </c>
      <c r="AK82" s="56">
        <f t="shared" si="33"/>
        <v>0</v>
      </c>
      <c r="AL82" s="56">
        <f t="shared" si="34"/>
        <v>0</v>
      </c>
      <c r="AM82" s="56">
        <f t="shared" si="35"/>
        <v>0</v>
      </c>
      <c r="AN82" s="56">
        <f t="shared" si="36"/>
        <v>0</v>
      </c>
      <c r="AO82" s="56">
        <f t="shared" si="37"/>
        <v>0</v>
      </c>
      <c r="AP82" s="56">
        <f t="shared" si="38"/>
        <v>0</v>
      </c>
      <c r="AQ82" s="56">
        <f t="shared" si="39"/>
        <v>0</v>
      </c>
      <c r="AR82" s="56">
        <f t="shared" si="40"/>
        <v>0</v>
      </c>
      <c r="BE82" s="41">
        <f t="shared" si="42"/>
        <v>0</v>
      </c>
      <c r="BF82" s="41">
        <f t="shared" si="42"/>
        <v>0</v>
      </c>
      <c r="BG82" s="41">
        <f t="shared" si="42"/>
        <v>0</v>
      </c>
      <c r="BH82" s="41">
        <f t="shared" si="41"/>
        <v>0</v>
      </c>
      <c r="BI82" s="41">
        <f t="shared" si="41"/>
        <v>0</v>
      </c>
      <c r="BJ82" s="41">
        <f t="shared" si="41"/>
        <v>0</v>
      </c>
      <c r="BK82" s="41">
        <f t="shared" si="41"/>
        <v>0</v>
      </c>
      <c r="BL82" s="41">
        <f t="shared" si="41"/>
        <v>0</v>
      </c>
      <c r="BM82" s="41">
        <f t="shared" si="41"/>
        <v>0</v>
      </c>
      <c r="BN82" s="41">
        <f t="shared" si="27"/>
        <v>0</v>
      </c>
      <c r="BO82" s="41">
        <f t="shared" si="27"/>
        <v>0</v>
      </c>
    </row>
    <row r="83" spans="1:67" x14ac:dyDescent="0.25">
      <c r="A83" s="11">
        <v>81</v>
      </c>
      <c r="B83" t="s">
        <v>354</v>
      </c>
      <c r="C83" t="s">
        <v>371</v>
      </c>
      <c r="D83" s="84" t="s">
        <v>467</v>
      </c>
      <c r="AG83" s="56">
        <f t="shared" si="29"/>
        <v>0</v>
      </c>
      <c r="AH83" s="56">
        <f t="shared" si="30"/>
        <v>0</v>
      </c>
      <c r="AI83" s="56">
        <f t="shared" si="31"/>
        <v>0</v>
      </c>
      <c r="AJ83" s="56">
        <f t="shared" si="32"/>
        <v>0</v>
      </c>
      <c r="AK83" s="56">
        <f t="shared" si="33"/>
        <v>0</v>
      </c>
      <c r="AL83" s="56">
        <f t="shared" si="34"/>
        <v>0</v>
      </c>
      <c r="AM83" s="56">
        <f t="shared" si="35"/>
        <v>0</v>
      </c>
      <c r="AN83" s="56">
        <f t="shared" si="36"/>
        <v>0</v>
      </c>
      <c r="AO83" s="56">
        <f t="shared" si="37"/>
        <v>0</v>
      </c>
      <c r="AP83" s="56">
        <f t="shared" si="38"/>
        <v>0</v>
      </c>
      <c r="AQ83" s="56">
        <f t="shared" si="39"/>
        <v>0</v>
      </c>
      <c r="AR83" s="56">
        <f t="shared" si="40"/>
        <v>0</v>
      </c>
      <c r="BE83" s="41">
        <f t="shared" si="42"/>
        <v>0</v>
      </c>
      <c r="BF83" s="41">
        <f t="shared" si="42"/>
        <v>0</v>
      </c>
      <c r="BG83" s="41">
        <f t="shared" si="42"/>
        <v>0</v>
      </c>
      <c r="BH83" s="41">
        <f t="shared" si="41"/>
        <v>0</v>
      </c>
      <c r="BI83" s="41">
        <f t="shared" si="41"/>
        <v>0</v>
      </c>
      <c r="BJ83" s="41">
        <f t="shared" si="41"/>
        <v>0</v>
      </c>
      <c r="BK83" s="41">
        <f t="shared" si="41"/>
        <v>0</v>
      </c>
      <c r="BL83" s="41">
        <f t="shared" si="41"/>
        <v>0</v>
      </c>
      <c r="BM83" s="41">
        <f t="shared" si="41"/>
        <v>0</v>
      </c>
      <c r="BN83" s="41">
        <f t="shared" si="27"/>
        <v>0</v>
      </c>
      <c r="BO83" s="41">
        <f t="shared" si="27"/>
        <v>0</v>
      </c>
    </row>
    <row r="84" spans="1:67" x14ac:dyDescent="0.25">
      <c r="A84" s="11">
        <v>82</v>
      </c>
      <c r="B84" t="s">
        <v>354</v>
      </c>
      <c r="C84" t="s">
        <v>375</v>
      </c>
      <c r="D84" s="84" t="s">
        <v>468</v>
      </c>
      <c r="AG84" s="56">
        <f t="shared" si="29"/>
        <v>0</v>
      </c>
      <c r="AH84" s="56">
        <f t="shared" si="30"/>
        <v>0</v>
      </c>
      <c r="AI84" s="56">
        <f t="shared" si="31"/>
        <v>0</v>
      </c>
      <c r="AJ84" s="56">
        <f t="shared" si="32"/>
        <v>0</v>
      </c>
      <c r="AK84" s="56">
        <f t="shared" si="33"/>
        <v>0</v>
      </c>
      <c r="AL84" s="56">
        <f t="shared" si="34"/>
        <v>0</v>
      </c>
      <c r="AM84" s="56">
        <f t="shared" si="35"/>
        <v>0</v>
      </c>
      <c r="AN84" s="56">
        <f t="shared" si="36"/>
        <v>0</v>
      </c>
      <c r="AO84" s="56">
        <f t="shared" si="37"/>
        <v>0</v>
      </c>
      <c r="AP84" s="56">
        <f t="shared" si="38"/>
        <v>0</v>
      </c>
      <c r="AQ84" s="56">
        <f t="shared" si="39"/>
        <v>0</v>
      </c>
      <c r="AR84" s="56">
        <f t="shared" si="40"/>
        <v>0</v>
      </c>
      <c r="BE84" s="41">
        <f t="shared" si="42"/>
        <v>0</v>
      </c>
      <c r="BF84" s="41">
        <f t="shared" si="42"/>
        <v>0</v>
      </c>
      <c r="BG84" s="41">
        <f t="shared" si="42"/>
        <v>0</v>
      </c>
      <c r="BH84" s="41">
        <f t="shared" si="41"/>
        <v>0</v>
      </c>
      <c r="BI84" s="41">
        <f t="shared" si="41"/>
        <v>0</v>
      </c>
      <c r="BJ84" s="41">
        <f t="shared" si="41"/>
        <v>0</v>
      </c>
      <c r="BK84" s="41">
        <f t="shared" si="41"/>
        <v>0</v>
      </c>
      <c r="BL84" s="41">
        <f t="shared" si="41"/>
        <v>0</v>
      </c>
      <c r="BM84" s="41">
        <f t="shared" si="41"/>
        <v>0</v>
      </c>
      <c r="BN84" s="41">
        <f t="shared" si="27"/>
        <v>0</v>
      </c>
      <c r="BO84" s="41">
        <f t="shared" si="27"/>
        <v>0</v>
      </c>
    </row>
    <row r="85" spans="1:67" x14ac:dyDescent="0.25">
      <c r="A85" s="11">
        <v>83</v>
      </c>
      <c r="B85" t="s">
        <v>355</v>
      </c>
      <c r="C85" t="s">
        <v>371</v>
      </c>
      <c r="D85" s="84" t="s">
        <v>469</v>
      </c>
      <c r="AG85" s="56">
        <f t="shared" si="29"/>
        <v>0</v>
      </c>
      <c r="AH85" s="56">
        <f t="shared" si="30"/>
        <v>0</v>
      </c>
      <c r="AI85" s="56">
        <f t="shared" si="31"/>
        <v>0</v>
      </c>
      <c r="AJ85" s="56">
        <f t="shared" si="32"/>
        <v>0</v>
      </c>
      <c r="AK85" s="56">
        <f t="shared" si="33"/>
        <v>0</v>
      </c>
      <c r="AL85" s="56">
        <f t="shared" si="34"/>
        <v>0</v>
      </c>
      <c r="AM85" s="56">
        <f t="shared" si="35"/>
        <v>0</v>
      </c>
      <c r="AN85" s="56">
        <f t="shared" si="36"/>
        <v>0</v>
      </c>
      <c r="AO85" s="56">
        <f t="shared" si="37"/>
        <v>0</v>
      </c>
      <c r="AP85" s="56">
        <f t="shared" si="38"/>
        <v>0</v>
      </c>
      <c r="AQ85" s="56">
        <f t="shared" si="39"/>
        <v>0</v>
      </c>
      <c r="AR85" s="56">
        <f t="shared" si="40"/>
        <v>0</v>
      </c>
      <c r="BE85" s="41">
        <f t="shared" si="42"/>
        <v>0</v>
      </c>
      <c r="BF85" s="41">
        <f t="shared" si="42"/>
        <v>0</v>
      </c>
      <c r="BG85" s="41">
        <f t="shared" si="42"/>
        <v>0</v>
      </c>
      <c r="BH85" s="41">
        <f t="shared" si="41"/>
        <v>0</v>
      </c>
      <c r="BI85" s="41">
        <f t="shared" si="41"/>
        <v>0</v>
      </c>
      <c r="BJ85" s="41">
        <f t="shared" si="41"/>
        <v>0</v>
      </c>
      <c r="BK85" s="41">
        <f t="shared" si="41"/>
        <v>0</v>
      </c>
      <c r="BL85" s="41">
        <f t="shared" si="41"/>
        <v>0</v>
      </c>
      <c r="BM85" s="41">
        <f t="shared" si="41"/>
        <v>0</v>
      </c>
      <c r="BN85" s="41">
        <f t="shared" si="27"/>
        <v>0</v>
      </c>
      <c r="BO85" s="41">
        <f t="shared" si="27"/>
        <v>0</v>
      </c>
    </row>
    <row r="86" spans="1:67" x14ac:dyDescent="0.25">
      <c r="A86" s="11">
        <v>84</v>
      </c>
      <c r="B86" t="s">
        <v>355</v>
      </c>
      <c r="C86" t="s">
        <v>375</v>
      </c>
      <c r="D86" s="84" t="s">
        <v>470</v>
      </c>
      <c r="AG86" s="56">
        <f t="shared" si="29"/>
        <v>0</v>
      </c>
      <c r="AH86" s="56">
        <f t="shared" si="30"/>
        <v>0</v>
      </c>
      <c r="AI86" s="56">
        <f t="shared" si="31"/>
        <v>0</v>
      </c>
      <c r="AJ86" s="56">
        <f t="shared" si="32"/>
        <v>0</v>
      </c>
      <c r="AK86" s="56">
        <f t="shared" si="33"/>
        <v>0</v>
      </c>
      <c r="AL86" s="56">
        <f t="shared" si="34"/>
        <v>0</v>
      </c>
      <c r="AM86" s="56">
        <f t="shared" si="35"/>
        <v>0</v>
      </c>
      <c r="AN86" s="56">
        <f t="shared" si="36"/>
        <v>0</v>
      </c>
      <c r="AO86" s="56">
        <f t="shared" si="37"/>
        <v>0</v>
      </c>
      <c r="AP86" s="56">
        <f t="shared" si="38"/>
        <v>0</v>
      </c>
      <c r="AQ86" s="56">
        <f t="shared" si="39"/>
        <v>0</v>
      </c>
      <c r="AR86" s="56">
        <f t="shared" si="40"/>
        <v>0</v>
      </c>
      <c r="BE86" s="41">
        <f t="shared" si="42"/>
        <v>0</v>
      </c>
      <c r="BF86" s="41">
        <f t="shared" si="42"/>
        <v>0</v>
      </c>
      <c r="BG86" s="41">
        <f t="shared" si="42"/>
        <v>0</v>
      </c>
      <c r="BH86" s="41">
        <f t="shared" si="41"/>
        <v>0</v>
      </c>
      <c r="BI86" s="41">
        <f t="shared" si="41"/>
        <v>0</v>
      </c>
      <c r="BJ86" s="41">
        <f t="shared" si="41"/>
        <v>0</v>
      </c>
      <c r="BK86" s="41">
        <f t="shared" si="41"/>
        <v>0</v>
      </c>
      <c r="BL86" s="41">
        <f t="shared" si="41"/>
        <v>0</v>
      </c>
      <c r="BM86" s="41">
        <f t="shared" si="41"/>
        <v>0</v>
      </c>
      <c r="BN86" s="41">
        <f t="shared" si="27"/>
        <v>0</v>
      </c>
      <c r="BO86" s="41">
        <f t="shared" si="27"/>
        <v>0</v>
      </c>
    </row>
    <row r="87" spans="1:67" x14ac:dyDescent="0.25">
      <c r="A87" s="11">
        <v>85</v>
      </c>
      <c r="B87" t="s">
        <v>355</v>
      </c>
      <c r="C87" t="s">
        <v>371</v>
      </c>
      <c r="D87" s="84" t="s">
        <v>471</v>
      </c>
    </row>
    <row r="88" spans="1:67" x14ac:dyDescent="0.25">
      <c r="A88" s="11">
        <v>86</v>
      </c>
      <c r="B88" t="s">
        <v>355</v>
      </c>
      <c r="C88" t="s">
        <v>376</v>
      </c>
      <c r="D88" s="84" t="s">
        <v>472</v>
      </c>
    </row>
    <row r="89" spans="1:67" x14ac:dyDescent="0.25">
      <c r="A89" s="11">
        <v>87</v>
      </c>
      <c r="B89" t="s">
        <v>356</v>
      </c>
      <c r="C89" t="s">
        <v>371</v>
      </c>
      <c r="D89" s="84" t="s">
        <v>473</v>
      </c>
    </row>
    <row r="90" spans="1:67" x14ac:dyDescent="0.25">
      <c r="A90" s="11">
        <v>88</v>
      </c>
      <c r="B90" t="s">
        <v>356</v>
      </c>
      <c r="C90" t="s">
        <v>371</v>
      </c>
      <c r="D90" s="84" t="s">
        <v>474</v>
      </c>
    </row>
    <row r="91" spans="1:67" x14ac:dyDescent="0.25">
      <c r="A91" s="11">
        <v>89</v>
      </c>
      <c r="B91" t="s">
        <v>356</v>
      </c>
      <c r="C91" t="s">
        <v>371</v>
      </c>
      <c r="D91" s="84" t="s">
        <v>475</v>
      </c>
    </row>
    <row r="92" spans="1:67" x14ac:dyDescent="0.25">
      <c r="A92" s="11">
        <v>90</v>
      </c>
      <c r="B92" t="s">
        <v>357</v>
      </c>
      <c r="C92" t="s">
        <v>375</v>
      </c>
      <c r="D92" s="84" t="s">
        <v>476</v>
      </c>
    </row>
    <row r="93" spans="1:67" x14ac:dyDescent="0.25">
      <c r="A93" s="11">
        <v>91</v>
      </c>
      <c r="B93" t="s">
        <v>357</v>
      </c>
      <c r="C93" t="s">
        <v>375</v>
      </c>
      <c r="D93" s="84" t="s">
        <v>477</v>
      </c>
    </row>
    <row r="94" spans="1:67" x14ac:dyDescent="0.25">
      <c r="A94" s="11">
        <v>92</v>
      </c>
      <c r="B94" t="s">
        <v>357</v>
      </c>
      <c r="C94" t="s">
        <v>375</v>
      </c>
      <c r="D94" s="84" t="s">
        <v>478</v>
      </c>
    </row>
    <row r="95" spans="1:67" x14ac:dyDescent="0.25">
      <c r="A95" s="11">
        <v>93</v>
      </c>
      <c r="B95" t="s">
        <v>357</v>
      </c>
      <c r="C95" t="s">
        <v>375</v>
      </c>
      <c r="D95" s="84" t="s">
        <v>479</v>
      </c>
    </row>
    <row r="96" spans="1:67" x14ac:dyDescent="0.25">
      <c r="A96" s="11">
        <v>94</v>
      </c>
      <c r="B96" s="84" t="s">
        <v>358</v>
      </c>
      <c r="C96" s="84" t="s">
        <v>372</v>
      </c>
      <c r="D96" s="84" t="s">
        <v>480</v>
      </c>
    </row>
    <row r="97" spans="1:4" x14ac:dyDescent="0.25">
      <c r="A97" s="11">
        <v>95</v>
      </c>
      <c r="B97" t="s">
        <v>358</v>
      </c>
      <c r="C97" t="s">
        <v>373</v>
      </c>
      <c r="D97" s="84" t="s">
        <v>481</v>
      </c>
    </row>
    <row r="98" spans="1:4" x14ac:dyDescent="0.25">
      <c r="A98" s="11">
        <v>96</v>
      </c>
      <c r="B98" t="s">
        <v>358</v>
      </c>
      <c r="C98" t="s">
        <v>373</v>
      </c>
      <c r="D98" s="84" t="s">
        <v>482</v>
      </c>
    </row>
    <row r="99" spans="1:4" x14ac:dyDescent="0.25">
      <c r="A99" s="11">
        <v>97</v>
      </c>
      <c r="B99" t="s">
        <v>358</v>
      </c>
      <c r="C99" t="s">
        <v>373</v>
      </c>
      <c r="D99" s="84" t="s">
        <v>483</v>
      </c>
    </row>
    <row r="100" spans="1:4" x14ac:dyDescent="0.25">
      <c r="A100" s="11">
        <v>98</v>
      </c>
      <c r="B100" t="s">
        <v>358</v>
      </c>
      <c r="C100" t="s">
        <v>371</v>
      </c>
      <c r="D100" s="84" t="s">
        <v>484</v>
      </c>
    </row>
    <row r="101" spans="1:4" x14ac:dyDescent="0.25">
      <c r="A101" s="11">
        <v>99</v>
      </c>
      <c r="B101" t="s">
        <v>358</v>
      </c>
      <c r="C101" t="s">
        <v>373</v>
      </c>
      <c r="D101" s="84" t="s">
        <v>485</v>
      </c>
    </row>
    <row r="102" spans="1:4" x14ac:dyDescent="0.25">
      <c r="A102" s="11">
        <v>100</v>
      </c>
      <c r="B102" t="s">
        <v>358</v>
      </c>
      <c r="C102" t="s">
        <v>374</v>
      </c>
      <c r="D102" s="84" t="s">
        <v>486</v>
      </c>
    </row>
    <row r="103" spans="1:4" x14ac:dyDescent="0.25">
      <c r="A103" s="11">
        <v>101</v>
      </c>
      <c r="B103" t="s">
        <v>358</v>
      </c>
      <c r="C103" t="s">
        <v>371</v>
      </c>
      <c r="D103" s="84" t="s">
        <v>487</v>
      </c>
    </row>
    <row r="104" spans="1:4" x14ac:dyDescent="0.25">
      <c r="A104" s="11">
        <v>102</v>
      </c>
      <c r="B104" t="s">
        <v>359</v>
      </c>
      <c r="C104" t="s">
        <v>373</v>
      </c>
      <c r="D104" s="84" t="s">
        <v>488</v>
      </c>
    </row>
    <row r="105" spans="1:4" x14ac:dyDescent="0.25">
      <c r="A105" s="11">
        <v>103</v>
      </c>
      <c r="B105" t="s">
        <v>359</v>
      </c>
      <c r="C105" t="s">
        <v>371</v>
      </c>
      <c r="D105" s="84" t="s">
        <v>489</v>
      </c>
    </row>
    <row r="106" spans="1:4" x14ac:dyDescent="0.25">
      <c r="A106" s="11">
        <v>104</v>
      </c>
      <c r="B106" t="s">
        <v>359</v>
      </c>
      <c r="C106" t="s">
        <v>375</v>
      </c>
      <c r="D106" s="84" t="s">
        <v>490</v>
      </c>
    </row>
    <row r="107" spans="1:4" x14ac:dyDescent="0.25">
      <c r="A107" s="11">
        <v>105</v>
      </c>
      <c r="B107" t="s">
        <v>360</v>
      </c>
      <c r="C107" t="s">
        <v>371</v>
      </c>
      <c r="D107" s="84" t="s">
        <v>491</v>
      </c>
    </row>
    <row r="108" spans="1:4" x14ac:dyDescent="0.25">
      <c r="A108" s="11">
        <v>106</v>
      </c>
      <c r="B108" t="s">
        <v>360</v>
      </c>
      <c r="C108" t="s">
        <v>374</v>
      </c>
      <c r="D108" s="84" t="s">
        <v>492</v>
      </c>
    </row>
    <row r="109" spans="1:4" x14ac:dyDescent="0.25">
      <c r="A109" s="11">
        <v>107</v>
      </c>
      <c r="B109" s="84" t="s">
        <v>297</v>
      </c>
      <c r="C109" s="84" t="s">
        <v>372</v>
      </c>
      <c r="D109" s="84" t="s">
        <v>493</v>
      </c>
    </row>
    <row r="110" spans="1:4" x14ac:dyDescent="0.25">
      <c r="A110" s="11">
        <v>108</v>
      </c>
      <c r="B110" s="84" t="s">
        <v>297</v>
      </c>
      <c r="C110" s="84" t="s">
        <v>372</v>
      </c>
      <c r="D110" s="84" t="s">
        <v>494</v>
      </c>
    </row>
    <row r="111" spans="1:4" x14ac:dyDescent="0.25">
      <c r="A111" s="11">
        <v>109</v>
      </c>
      <c r="B111" s="84" t="s">
        <v>297</v>
      </c>
      <c r="C111" s="84" t="s">
        <v>372</v>
      </c>
      <c r="D111" s="84" t="s">
        <v>495</v>
      </c>
    </row>
    <row r="112" spans="1:4" x14ac:dyDescent="0.25">
      <c r="A112" s="11">
        <v>110</v>
      </c>
      <c r="B112" s="84" t="s">
        <v>297</v>
      </c>
      <c r="C112" s="84" t="s">
        <v>378</v>
      </c>
      <c r="D112" s="84" t="s">
        <v>496</v>
      </c>
    </row>
    <row r="113" spans="1:4" x14ac:dyDescent="0.25">
      <c r="A113" s="11">
        <v>111</v>
      </c>
      <c r="B113" s="84" t="s">
        <v>297</v>
      </c>
      <c r="C113" s="84" t="s">
        <v>383</v>
      </c>
      <c r="D113" s="84" t="s">
        <v>497</v>
      </c>
    </row>
    <row r="114" spans="1:4" x14ac:dyDescent="0.25">
      <c r="A114" s="11">
        <v>112</v>
      </c>
      <c r="B114" s="84" t="s">
        <v>297</v>
      </c>
      <c r="C114" s="84" t="s">
        <v>372</v>
      </c>
      <c r="D114" s="84" t="s">
        <v>498</v>
      </c>
    </row>
    <row r="115" spans="1:4" x14ac:dyDescent="0.25">
      <c r="A115" s="11">
        <v>113</v>
      </c>
      <c r="B115" t="s">
        <v>361</v>
      </c>
      <c r="C115" t="s">
        <v>371</v>
      </c>
      <c r="D115" s="84" t="s">
        <v>499</v>
      </c>
    </row>
    <row r="116" spans="1:4" x14ac:dyDescent="0.25">
      <c r="A116" s="11">
        <v>114</v>
      </c>
      <c r="B116" t="s">
        <v>361</v>
      </c>
      <c r="C116" t="s">
        <v>375</v>
      </c>
      <c r="D116" s="84" t="s">
        <v>500</v>
      </c>
    </row>
    <row r="117" spans="1:4" x14ac:dyDescent="0.25">
      <c r="A117" s="11">
        <v>115</v>
      </c>
      <c r="B117" s="84" t="s">
        <v>362</v>
      </c>
      <c r="C117" s="84" t="s">
        <v>379</v>
      </c>
      <c r="D117" s="84" t="s">
        <v>501</v>
      </c>
    </row>
    <row r="118" spans="1:4" x14ac:dyDescent="0.25">
      <c r="A118" s="11">
        <v>116</v>
      </c>
      <c r="B118" t="s">
        <v>362</v>
      </c>
      <c r="C118" t="s">
        <v>375</v>
      </c>
      <c r="D118" s="84" t="s">
        <v>502</v>
      </c>
    </row>
    <row r="119" spans="1:4" x14ac:dyDescent="0.25">
      <c r="A119" s="11">
        <v>117</v>
      </c>
      <c r="B119" t="s">
        <v>363</v>
      </c>
      <c r="C119" t="s">
        <v>373</v>
      </c>
      <c r="D119" s="84" t="s">
        <v>503</v>
      </c>
    </row>
    <row r="120" spans="1:4" x14ac:dyDescent="0.25">
      <c r="A120" s="11">
        <v>118</v>
      </c>
      <c r="B120" s="84" t="s">
        <v>364</v>
      </c>
      <c r="C120" s="84" t="s">
        <v>372</v>
      </c>
      <c r="D120" s="84" t="s">
        <v>504</v>
      </c>
    </row>
    <row r="121" spans="1:4" x14ac:dyDescent="0.25">
      <c r="A121" s="11">
        <v>119</v>
      </c>
      <c r="B121" t="s">
        <v>364</v>
      </c>
      <c r="C121" t="s">
        <v>373</v>
      </c>
      <c r="D121" s="84" t="s">
        <v>505</v>
      </c>
    </row>
    <row r="122" spans="1:4" x14ac:dyDescent="0.25">
      <c r="A122" s="11">
        <v>120</v>
      </c>
      <c r="B122" t="s">
        <v>364</v>
      </c>
      <c r="C122" t="s">
        <v>373</v>
      </c>
      <c r="D122" s="84" t="s">
        <v>506</v>
      </c>
    </row>
    <row r="123" spans="1:4" x14ac:dyDescent="0.25">
      <c r="A123" s="11">
        <v>121</v>
      </c>
      <c r="B123" t="s">
        <v>364</v>
      </c>
      <c r="C123" t="s">
        <v>371</v>
      </c>
      <c r="D123" s="84" t="s">
        <v>507</v>
      </c>
    </row>
    <row r="124" spans="1:4" x14ac:dyDescent="0.25">
      <c r="A124" s="11">
        <v>122</v>
      </c>
      <c r="B124" t="s">
        <v>364</v>
      </c>
      <c r="C124" t="s">
        <v>371</v>
      </c>
      <c r="D124" s="84" t="s">
        <v>508</v>
      </c>
    </row>
    <row r="125" spans="1:4" x14ac:dyDescent="0.25">
      <c r="A125" s="11">
        <v>123</v>
      </c>
      <c r="B125" t="s">
        <v>364</v>
      </c>
      <c r="C125" t="s">
        <v>374</v>
      </c>
      <c r="D125" s="84" t="s">
        <v>509</v>
      </c>
    </row>
    <row r="126" spans="1:4" x14ac:dyDescent="0.25">
      <c r="A126" s="11">
        <v>124</v>
      </c>
      <c r="B126" s="84" t="s">
        <v>365</v>
      </c>
      <c r="C126" s="84" t="s">
        <v>372</v>
      </c>
      <c r="D126" s="84" t="s">
        <v>510</v>
      </c>
    </row>
    <row r="127" spans="1:4" x14ac:dyDescent="0.25">
      <c r="A127" s="11">
        <v>125</v>
      </c>
      <c r="B127" s="84" t="s">
        <v>299</v>
      </c>
      <c r="C127" s="84" t="s">
        <v>372</v>
      </c>
      <c r="D127" s="84" t="s">
        <v>511</v>
      </c>
    </row>
    <row r="128" spans="1:4" x14ac:dyDescent="0.25">
      <c r="A128" s="11">
        <v>126</v>
      </c>
      <c r="B128" s="84" t="s">
        <v>299</v>
      </c>
      <c r="C128" s="84" t="s">
        <v>372</v>
      </c>
      <c r="D128" s="84" t="s">
        <v>512</v>
      </c>
    </row>
    <row r="129" spans="1:4" x14ac:dyDescent="0.25">
      <c r="A129" s="11">
        <v>127</v>
      </c>
      <c r="B129" s="84" t="s">
        <v>299</v>
      </c>
      <c r="C129" s="84" t="s">
        <v>372</v>
      </c>
      <c r="D129" s="84" t="s">
        <v>513</v>
      </c>
    </row>
    <row r="130" spans="1:4" x14ac:dyDescent="0.25">
      <c r="A130" s="11">
        <v>128</v>
      </c>
      <c r="B130" s="84" t="s">
        <v>299</v>
      </c>
      <c r="C130" s="84" t="s">
        <v>372</v>
      </c>
      <c r="D130" s="84" t="s">
        <v>514</v>
      </c>
    </row>
    <row r="131" spans="1:4" x14ac:dyDescent="0.25">
      <c r="A131" s="11">
        <v>129</v>
      </c>
      <c r="B131" s="84" t="s">
        <v>299</v>
      </c>
      <c r="C131" s="84" t="s">
        <v>372</v>
      </c>
      <c r="D131" s="84" t="s">
        <v>515</v>
      </c>
    </row>
    <row r="132" spans="1:4" x14ac:dyDescent="0.25">
      <c r="A132" s="11">
        <v>130</v>
      </c>
      <c r="B132" s="84" t="s">
        <v>299</v>
      </c>
      <c r="C132" s="84" t="s">
        <v>372</v>
      </c>
      <c r="D132" s="84" t="s">
        <v>516</v>
      </c>
    </row>
    <row r="133" spans="1:4" x14ac:dyDescent="0.25">
      <c r="A133" s="11">
        <v>131</v>
      </c>
      <c r="B133" s="84" t="s">
        <v>299</v>
      </c>
      <c r="C133" s="84" t="s">
        <v>372</v>
      </c>
      <c r="D133" s="84" t="s">
        <v>517</v>
      </c>
    </row>
    <row r="134" spans="1:4" x14ac:dyDescent="0.25">
      <c r="A134" s="11">
        <v>132</v>
      </c>
      <c r="B134" s="84" t="s">
        <v>299</v>
      </c>
      <c r="C134" s="84" t="s">
        <v>372</v>
      </c>
      <c r="D134" s="84" t="s">
        <v>518</v>
      </c>
    </row>
    <row r="135" spans="1:4" x14ac:dyDescent="0.25">
      <c r="A135" s="11">
        <v>133</v>
      </c>
      <c r="B135" s="84" t="s">
        <v>299</v>
      </c>
      <c r="C135" s="84" t="s">
        <v>372</v>
      </c>
      <c r="D135" s="84" t="s">
        <v>519</v>
      </c>
    </row>
    <row r="136" spans="1:4" x14ac:dyDescent="0.25">
      <c r="A136" s="11">
        <v>134</v>
      </c>
      <c r="B136" s="84" t="s">
        <v>299</v>
      </c>
      <c r="C136" s="84" t="s">
        <v>372</v>
      </c>
      <c r="D136" s="84" t="s">
        <v>520</v>
      </c>
    </row>
    <row r="137" spans="1:4" x14ac:dyDescent="0.25">
      <c r="A137" s="11">
        <v>135</v>
      </c>
      <c r="B137" s="84" t="s">
        <v>299</v>
      </c>
      <c r="C137" s="84" t="s">
        <v>372</v>
      </c>
      <c r="D137" s="84" t="s">
        <v>521</v>
      </c>
    </row>
    <row r="138" spans="1:4" x14ac:dyDescent="0.25">
      <c r="A138" s="11">
        <v>136</v>
      </c>
      <c r="B138" s="84" t="s">
        <v>299</v>
      </c>
      <c r="C138" s="84" t="s">
        <v>384</v>
      </c>
      <c r="D138" s="84" t="s">
        <v>522</v>
      </c>
    </row>
    <row r="139" spans="1:4" x14ac:dyDescent="0.25">
      <c r="A139" s="11">
        <v>137</v>
      </c>
      <c r="B139" t="s">
        <v>299</v>
      </c>
      <c r="C139" t="s">
        <v>373</v>
      </c>
      <c r="D139" s="84" t="s">
        <v>523</v>
      </c>
    </row>
    <row r="140" spans="1:4" x14ac:dyDescent="0.25">
      <c r="A140" s="11">
        <v>138</v>
      </c>
      <c r="B140" t="s">
        <v>299</v>
      </c>
      <c r="C140" t="s">
        <v>385</v>
      </c>
      <c r="D140" s="84" t="s">
        <v>524</v>
      </c>
    </row>
    <row r="141" spans="1:4" x14ac:dyDescent="0.25">
      <c r="A141" s="11">
        <v>139</v>
      </c>
      <c r="B141" t="s">
        <v>299</v>
      </c>
      <c r="C141" t="s">
        <v>385</v>
      </c>
      <c r="D141" s="84" t="s">
        <v>525</v>
      </c>
    </row>
    <row r="142" spans="1:4" x14ac:dyDescent="0.25">
      <c r="A142" s="11">
        <v>140</v>
      </c>
      <c r="B142" t="s">
        <v>299</v>
      </c>
      <c r="C142" t="s">
        <v>385</v>
      </c>
      <c r="D142" s="84" t="s">
        <v>526</v>
      </c>
    </row>
    <row r="143" spans="1:4" x14ac:dyDescent="0.25">
      <c r="A143" s="11">
        <v>141</v>
      </c>
      <c r="B143" t="s">
        <v>299</v>
      </c>
      <c r="C143" t="s">
        <v>385</v>
      </c>
      <c r="D143" s="84" t="s">
        <v>527</v>
      </c>
    </row>
    <row r="144" spans="1:4" x14ac:dyDescent="0.25">
      <c r="A144" s="11">
        <v>142</v>
      </c>
      <c r="B144" t="s">
        <v>299</v>
      </c>
      <c r="C144" t="s">
        <v>385</v>
      </c>
      <c r="D144" s="84" t="s">
        <v>528</v>
      </c>
    </row>
    <row r="145" spans="1:4" x14ac:dyDescent="0.25">
      <c r="A145" s="11">
        <v>143</v>
      </c>
      <c r="B145" t="s">
        <v>299</v>
      </c>
      <c r="C145" t="s">
        <v>385</v>
      </c>
      <c r="D145" s="84" t="s">
        <v>529</v>
      </c>
    </row>
    <row r="146" spans="1:4" x14ac:dyDescent="0.25">
      <c r="A146" s="11">
        <v>144</v>
      </c>
      <c r="B146" t="s">
        <v>299</v>
      </c>
      <c r="C146" t="s">
        <v>385</v>
      </c>
      <c r="D146" s="84" t="s">
        <v>530</v>
      </c>
    </row>
    <row r="147" spans="1:4" x14ac:dyDescent="0.25">
      <c r="A147" s="11">
        <v>145</v>
      </c>
      <c r="B147" t="s">
        <v>299</v>
      </c>
      <c r="C147" t="s">
        <v>385</v>
      </c>
      <c r="D147" s="84" t="s">
        <v>531</v>
      </c>
    </row>
    <row r="148" spans="1:4" x14ac:dyDescent="0.25">
      <c r="A148" s="11">
        <v>146</v>
      </c>
      <c r="B148" t="s">
        <v>299</v>
      </c>
      <c r="C148" t="s">
        <v>371</v>
      </c>
      <c r="D148" s="84" t="s">
        <v>532</v>
      </c>
    </row>
    <row r="149" spans="1:4" x14ac:dyDescent="0.25">
      <c r="A149" s="11">
        <v>147</v>
      </c>
      <c r="B149" t="s">
        <v>299</v>
      </c>
      <c r="C149" t="s">
        <v>375</v>
      </c>
      <c r="D149" s="84" t="s">
        <v>533</v>
      </c>
    </row>
    <row r="150" spans="1:4" x14ac:dyDescent="0.25">
      <c r="A150" s="11">
        <v>148</v>
      </c>
      <c r="B150" s="84" t="s">
        <v>366</v>
      </c>
      <c r="C150" s="84" t="s">
        <v>379</v>
      </c>
      <c r="D150" s="84" t="s">
        <v>534</v>
      </c>
    </row>
    <row r="151" spans="1:4" x14ac:dyDescent="0.25">
      <c r="A151" s="11">
        <v>149</v>
      </c>
      <c r="B151" s="84" t="s">
        <v>366</v>
      </c>
      <c r="C151" s="84" t="s">
        <v>379</v>
      </c>
      <c r="D151" s="84" t="s">
        <v>535</v>
      </c>
    </row>
    <row r="152" spans="1:4" x14ac:dyDescent="0.25">
      <c r="A152" s="11">
        <v>150</v>
      </c>
      <c r="B152" t="s">
        <v>286</v>
      </c>
      <c r="C152" t="s">
        <v>375</v>
      </c>
      <c r="D152" s="84" t="s">
        <v>536</v>
      </c>
    </row>
    <row r="153" spans="1:4" x14ac:dyDescent="0.25">
      <c r="A153" s="11">
        <v>151</v>
      </c>
      <c r="B153" t="s">
        <v>367</v>
      </c>
      <c r="C153" t="s">
        <v>375</v>
      </c>
      <c r="D153" s="84" t="s">
        <v>537</v>
      </c>
    </row>
    <row r="154" spans="1:4" x14ac:dyDescent="0.25">
      <c r="A154" s="11">
        <v>152</v>
      </c>
      <c r="B154" t="s">
        <v>274</v>
      </c>
      <c r="C154" t="s">
        <v>374</v>
      </c>
      <c r="D154" s="84" t="s">
        <v>538</v>
      </c>
    </row>
    <row r="155" spans="1:4" x14ac:dyDescent="0.25">
      <c r="A155" s="11">
        <v>153</v>
      </c>
      <c r="B155" t="s">
        <v>274</v>
      </c>
      <c r="C155" t="s">
        <v>376</v>
      </c>
      <c r="D155" s="84" t="s">
        <v>539</v>
      </c>
    </row>
    <row r="156" spans="1:4" x14ac:dyDescent="0.25">
      <c r="A156" s="11">
        <v>154</v>
      </c>
      <c r="B156" t="s">
        <v>274</v>
      </c>
      <c r="C156" t="s">
        <v>376</v>
      </c>
      <c r="D156" s="84" t="s">
        <v>540</v>
      </c>
    </row>
    <row r="157" spans="1:4" x14ac:dyDescent="0.25">
      <c r="A157" s="11">
        <v>155</v>
      </c>
      <c r="B157" s="84" t="s">
        <v>368</v>
      </c>
      <c r="C157" s="84" t="s">
        <v>379</v>
      </c>
      <c r="D157" s="84" t="s">
        <v>541</v>
      </c>
    </row>
    <row r="158" spans="1:4" x14ac:dyDescent="0.25">
      <c r="A158" s="11">
        <v>156</v>
      </c>
      <c r="B158" s="84" t="s">
        <v>368</v>
      </c>
      <c r="C158" s="84" t="s">
        <v>379</v>
      </c>
      <c r="D158" s="84" t="s">
        <v>542</v>
      </c>
    </row>
    <row r="159" spans="1:4" x14ac:dyDescent="0.25">
      <c r="A159" s="11">
        <v>157</v>
      </c>
      <c r="B159" t="s">
        <v>369</v>
      </c>
      <c r="C159" t="s">
        <v>371</v>
      </c>
      <c r="D159" s="84" t="s">
        <v>543</v>
      </c>
    </row>
    <row r="160" spans="1:4" x14ac:dyDescent="0.25">
      <c r="A160" s="11">
        <v>158</v>
      </c>
      <c r="B160" t="s">
        <v>369</v>
      </c>
      <c r="C160" t="s">
        <v>374</v>
      </c>
      <c r="D160" s="84" t="s">
        <v>544</v>
      </c>
    </row>
    <row r="161" spans="1:4" x14ac:dyDescent="0.25">
      <c r="A161" s="11">
        <v>159</v>
      </c>
      <c r="B161" t="s">
        <v>223</v>
      </c>
      <c r="C161" t="s">
        <v>386</v>
      </c>
      <c r="D161" s="84" t="s">
        <v>545</v>
      </c>
    </row>
    <row r="162" spans="1:4" x14ac:dyDescent="0.25">
      <c r="A162" s="11">
        <v>160</v>
      </c>
      <c r="B162" s="84" t="s">
        <v>370</v>
      </c>
      <c r="C162" s="84" t="s">
        <v>379</v>
      </c>
      <c r="D162" s="84" t="s">
        <v>546</v>
      </c>
    </row>
    <row r="163" spans="1:4" x14ac:dyDescent="0.25">
      <c r="A163" s="11">
        <v>161</v>
      </c>
      <c r="B163" s="84" t="s">
        <v>370</v>
      </c>
      <c r="C163" s="84" t="s">
        <v>379</v>
      </c>
      <c r="D163" s="84" t="s">
        <v>547</v>
      </c>
    </row>
    <row r="164" spans="1:4" x14ac:dyDescent="0.25">
      <c r="A164" s="11">
        <v>162</v>
      </c>
      <c r="B164" t="s">
        <v>370</v>
      </c>
      <c r="C164" t="s">
        <v>371</v>
      </c>
      <c r="D164" s="84" t="s">
        <v>548</v>
      </c>
    </row>
    <row r="165" spans="1:4" x14ac:dyDescent="0.25">
      <c r="A165" s="11">
        <v>163</v>
      </c>
      <c r="B165" t="s">
        <v>370</v>
      </c>
      <c r="C165" t="s">
        <v>371</v>
      </c>
      <c r="D165" s="84" t="s">
        <v>549</v>
      </c>
    </row>
    <row r="166" spans="1:4" x14ac:dyDescent="0.25">
      <c r="A166" s="11">
        <v>164</v>
      </c>
      <c r="B166" t="s">
        <v>370</v>
      </c>
      <c r="C166" t="s">
        <v>375</v>
      </c>
      <c r="D166" s="84" t="s">
        <v>550</v>
      </c>
    </row>
    <row r="167" spans="1:4" x14ac:dyDescent="0.25">
      <c r="A167" s="11">
        <v>165</v>
      </c>
      <c r="B167" t="s">
        <v>370</v>
      </c>
      <c r="C167" t="s">
        <v>375</v>
      </c>
      <c r="D167" s="84" t="s">
        <v>551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4" priority="2"/>
  </conditionalFormatting>
  <conditionalFormatting sqref="D81:D167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 Supplier</vt:lpstr>
      <vt:lpstr>Sheet2</vt:lpstr>
      <vt:lpstr>PO disetujui owner</vt:lpstr>
      <vt:lpstr>PO FASHION DAN TAS</vt:lpstr>
      <vt:lpstr>Data Supplier </vt:lpstr>
      <vt:lpstr>Sheet1</vt:lpstr>
      <vt:lpstr>PO disetujui cek</vt:lpstr>
      <vt:lpstr>PO fashion</vt:lpstr>
      <vt:lpstr>PO alas kaki</vt:lpstr>
      <vt:lpstr>Scan PO perhalaman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2018-05-26T10:39:25Z</dcterms:modified>
</cp:coreProperties>
</file>