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005" windowWidth="4095" windowHeight="111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Bandros!$L$265:$M$692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ST'!$A$5:$J$250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C8" i="15" l="1"/>
  <c r="L666" i="49" l="1"/>
  <c r="L665" i="49"/>
  <c r="M2" i="49"/>
  <c r="M1" i="49"/>
  <c r="L2" i="49"/>
  <c r="L1" i="49"/>
  <c r="L2" i="35"/>
  <c r="L1" i="35"/>
  <c r="L2" i="54"/>
  <c r="L1" i="54"/>
  <c r="L2" i="2" l="1"/>
  <c r="L1" i="2"/>
  <c r="L1" i="56" l="1"/>
  <c r="L2" i="12" l="1"/>
  <c r="L1" i="12"/>
  <c r="M67" i="57" l="1"/>
  <c r="M66" i="57"/>
  <c r="M65" i="57"/>
  <c r="L15" i="2" l="1"/>
  <c r="L16" i="2"/>
  <c r="L17" i="2"/>
  <c r="L3" i="49" l="1"/>
  <c r="L2" i="53" l="1"/>
  <c r="L1" i="53"/>
  <c r="J137" i="57" l="1"/>
  <c r="J135" i="57"/>
  <c r="J133" i="57"/>
  <c r="J132" i="57"/>
  <c r="G130" i="57"/>
  <c r="F130" i="57"/>
  <c r="C130" i="57"/>
  <c r="J134" i="57" l="1"/>
  <c r="J136" i="57" s="1"/>
  <c r="J138" i="57" s="1"/>
  <c r="I138" i="57" s="1"/>
  <c r="I2" i="57" l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M3" i="49"/>
  <c r="I2" i="55" l="1"/>
  <c r="I507" i="53"/>
  <c r="G507" i="53"/>
  <c r="H507" i="53"/>
  <c r="F507" i="53"/>
  <c r="I42" i="30" l="1"/>
  <c r="I44" i="30"/>
  <c r="I37" i="18" l="1"/>
  <c r="I39" i="18"/>
  <c r="L3" i="12" l="1"/>
  <c r="B18" i="15" l="1"/>
  <c r="B14" i="15"/>
  <c r="J249" i="54" l="1"/>
  <c r="J247" i="54"/>
  <c r="J245" i="54"/>
  <c r="J244" i="54"/>
  <c r="I242" i="54"/>
  <c r="H242" i="54"/>
  <c r="G242" i="54"/>
  <c r="F242" i="54"/>
  <c r="D242" i="54"/>
  <c r="C242" i="54"/>
  <c r="J246" i="54" l="1"/>
  <c r="J248" i="54" s="1"/>
  <c r="J250" i="54" s="1"/>
  <c r="I2" i="54" s="1"/>
  <c r="C5" i="15" s="1"/>
  <c r="L3" i="54"/>
  <c r="I250" i="54" l="1"/>
  <c r="J101" i="35" l="1"/>
  <c r="J105" i="35"/>
  <c r="J103" i="35"/>
  <c r="J100" i="35"/>
  <c r="G98" i="35"/>
  <c r="F98" i="35"/>
  <c r="J102" i="35" l="1"/>
  <c r="J104" i="35" s="1"/>
  <c r="J106" i="35" s="1"/>
  <c r="J514" i="53" l="1"/>
  <c r="J510" i="53"/>
  <c r="J509" i="53"/>
  <c r="J511" i="53" l="1"/>
  <c r="N3" i="49"/>
  <c r="L3" i="53" l="1"/>
  <c r="C507" i="53"/>
  <c r="D507" i="53"/>
  <c r="J512" i="53"/>
  <c r="J513" i="53" s="1"/>
  <c r="J515" i="53" l="1"/>
  <c r="I2" i="53" l="1"/>
  <c r="I515" i="53"/>
  <c r="L3" i="2" l="1"/>
  <c r="C693" i="49" l="1"/>
  <c r="D693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98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700" i="49"/>
  <c r="J698" i="49"/>
  <c r="J696" i="49"/>
  <c r="J695" i="49"/>
  <c r="I693" i="49"/>
  <c r="H693" i="49"/>
  <c r="G693" i="49"/>
  <c r="F693" i="49"/>
  <c r="J697" i="49" l="1"/>
  <c r="J699" i="49" s="1"/>
  <c r="J701" i="49" s="1"/>
  <c r="I2" i="49" s="1"/>
  <c r="I701" i="49" l="1"/>
  <c r="J147" i="2" l="1"/>
  <c r="I142" i="2"/>
  <c r="H142" i="2"/>
  <c r="G142" i="2"/>
  <c r="F142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59" i="12"/>
  <c r="J57" i="12"/>
  <c r="J55" i="12"/>
  <c r="J54" i="12"/>
  <c r="F52" i="12"/>
  <c r="C52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49" i="2"/>
  <c r="J145" i="2"/>
  <c r="J144" i="2"/>
  <c r="D142" i="2"/>
  <c r="C142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46" i="2"/>
  <c r="J148" i="2" s="1"/>
  <c r="J150" i="2" s="1"/>
  <c r="I150" i="2" s="1"/>
  <c r="J55" i="11"/>
  <c r="J57" i="11" s="1"/>
  <c r="J59" i="11" s="1"/>
  <c r="J59" i="34"/>
  <c r="I2" i="21"/>
  <c r="I59" i="21"/>
  <c r="J122" i="20"/>
  <c r="J124" i="20" s="1"/>
  <c r="J126" i="20" s="1"/>
  <c r="I2" i="20" s="1"/>
  <c r="J56" i="12"/>
  <c r="J58" i="12" s="1"/>
  <c r="J60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0" i="12"/>
  <c r="I126" i="20"/>
  <c r="I52" i="18"/>
  <c r="I95" i="4"/>
  <c r="I31" i="32"/>
  <c r="I2" i="32"/>
  <c r="C19" i="15" s="1"/>
  <c r="I2" i="6"/>
  <c r="I2" i="17"/>
  <c r="I2" i="16"/>
  <c r="C15" i="15" s="1"/>
  <c r="I25" i="25"/>
  <c r="I106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charset val="1"/>
          </rPr>
          <t xml:space="preserve"> PEND
TRSF E-BANKING CR
1206/FTSCY/WS95011
17151750.00
Pembayaran Taufik
TAUFIK HIDAYAT
0000
17,151,750.00
CR
62,323,032.70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315000.00
Transfer
Biaya Ekspedisi
WAHYUNI
0000
315,000.00
CR
144,725,908.70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charset val="1"/>
          </rPr>
          <t>11/06/18  TRANSFER IBNK INDRA MASTOTI TO ABDUL RAHMAN
  6.791.575,00  134.482.450,00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charset val="1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charset val="1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charset val="1"/>
          </rPr>
          <t>11/06/2018  MCM InhouseTrf CS-CS
Inficlo Bandros Tgl 9
DARI TIKA KARTIKA SARI
Inficlo Bandros Tgl 9
 0,00  1.786.313,00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charset val="1"/>
          </rPr>
          <t xml:space="preserve"> PEND
TRSF E-BANKING CR
1106/FTSCY/WS95011
2582738.00
Atlantis to INF
Rp.2.582.738
ABDUL RAHIM
0000
2,582,738.00
CR
80,154,907.70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charset val="1"/>
          </rPr>
          <t xml:space="preserve"> PEND
TRSF E-BANKING CR
06/11 95031
ANIP
ANIP SANATA
0000
1,154,866.00
CR
80,473,169.70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charset val="1"/>
          </rPr>
          <t xml:space="preserve"> PEND
TRSF E-BANKING CR
06/10 95031
TRANPER
YAN YAN HERYANA
0000
699,419.00
CR
152,553,965.70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SWITCHING CR
TANGGAL :10/06 TRANSFER DR 002 SURAMIN 9823-RSIA P
0998
3,778,000.00
CR
151,854,546.70</t>
        </r>
      </text>
    </comment>
  </commentList>
</comments>
</file>

<file path=xl/sharedStrings.xml><?xml version="1.0" encoding="utf-8"?>
<sst xmlns="http://schemas.openxmlformats.org/spreadsheetml/2006/main" count="1947" uniqueCount="202">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</sst>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50"/>
  <sheetViews>
    <sheetView zoomScale="85" zoomScaleNormal="85" workbookViewId="0">
      <pane ySplit="7" topLeftCell="A227" activePane="bottomLeft" state="frozen"/>
      <selection pane="bottomLeft" activeCell="I232" sqref="I232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6" t="s">
        <v>22</v>
      </c>
      <c r="G1" s="326"/>
      <c r="H1" s="326"/>
      <c r="I1" s="220" t="s">
        <v>20</v>
      </c>
      <c r="J1" s="218"/>
      <c r="L1" s="277">
        <f>SUM(D225:D235)</f>
        <v>28104739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6" t="s">
        <v>21</v>
      </c>
      <c r="G2" s="326"/>
      <c r="H2" s="326"/>
      <c r="I2" s="220">
        <f>J250*-1</f>
        <v>2099300</v>
      </c>
      <c r="J2" s="218"/>
      <c r="L2" s="278">
        <f>SUM(G225:G235)</f>
        <v>10952989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17151750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7" t="s">
        <v>61</v>
      </c>
      <c r="B5" s="327"/>
      <c r="C5" s="327"/>
      <c r="D5" s="327"/>
      <c r="E5" s="327"/>
      <c r="F5" s="327"/>
      <c r="G5" s="327"/>
      <c r="H5" s="327"/>
      <c r="I5" s="327"/>
      <c r="J5" s="327"/>
      <c r="L5" s="276"/>
      <c r="M5" s="239"/>
      <c r="N5" s="239"/>
      <c r="O5" s="239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5" x14ac:dyDescent="0.25">
      <c r="A7" s="328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29"/>
      <c r="I7" s="330"/>
      <c r="J7" s="331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42">
        <v>43227</v>
      </c>
      <c r="B179" s="243">
        <v>180162832</v>
      </c>
      <c r="C179" s="106">
        <v>18</v>
      </c>
      <c r="D179" s="247">
        <v>1781675</v>
      </c>
      <c r="E179" s="245"/>
      <c r="F179" s="248"/>
      <c r="G179" s="247"/>
      <c r="H179" s="245"/>
      <c r="I179" s="246"/>
      <c r="J179" s="247"/>
    </row>
    <row r="180" spans="1:10" ht="15.75" customHeight="1" x14ac:dyDescent="0.25">
      <c r="A180" s="242">
        <v>43227</v>
      </c>
      <c r="B180" s="243">
        <v>180162894</v>
      </c>
      <c r="C180" s="106">
        <v>11</v>
      </c>
      <c r="D180" s="247">
        <v>1124550</v>
      </c>
      <c r="E180" s="245"/>
      <c r="F180" s="248"/>
      <c r="G180" s="247"/>
      <c r="H180" s="245"/>
      <c r="I180" s="246"/>
      <c r="J180" s="247"/>
    </row>
    <row r="181" spans="1:10" ht="15.75" customHeight="1" x14ac:dyDescent="0.25">
      <c r="A181" s="242">
        <v>43228</v>
      </c>
      <c r="B181" s="243">
        <v>180162967</v>
      </c>
      <c r="C181" s="106">
        <v>16</v>
      </c>
      <c r="D181" s="247">
        <v>2121700</v>
      </c>
      <c r="E181" s="245">
        <v>180042685</v>
      </c>
      <c r="F181" s="248">
        <v>3</v>
      </c>
      <c r="G181" s="247">
        <v>340988</v>
      </c>
      <c r="H181" s="245"/>
      <c r="I181" s="246"/>
      <c r="J181" s="247"/>
    </row>
    <row r="182" spans="1:10" ht="15.75" customHeight="1" x14ac:dyDescent="0.25">
      <c r="A182" s="242">
        <v>43228</v>
      </c>
      <c r="B182" s="243">
        <v>180163019</v>
      </c>
      <c r="C182" s="106">
        <v>1</v>
      </c>
      <c r="D182" s="247">
        <v>105088</v>
      </c>
      <c r="E182" s="245"/>
      <c r="F182" s="248"/>
      <c r="G182" s="247"/>
      <c r="H182" s="245"/>
      <c r="I182" s="246"/>
      <c r="J182" s="247"/>
    </row>
    <row r="183" spans="1:10" ht="15.75" customHeight="1" x14ac:dyDescent="0.25">
      <c r="A183" s="242">
        <v>43229</v>
      </c>
      <c r="B183" s="243">
        <v>180163084</v>
      </c>
      <c r="C183" s="106">
        <v>9</v>
      </c>
      <c r="D183" s="247">
        <v>1205663</v>
      </c>
      <c r="E183" s="245">
        <v>180042711</v>
      </c>
      <c r="F183" s="248">
        <v>2</v>
      </c>
      <c r="G183" s="247">
        <v>306600</v>
      </c>
      <c r="H183" s="245"/>
      <c r="I183" s="246"/>
      <c r="J183" s="247"/>
    </row>
    <row r="184" spans="1:10" ht="15.75" customHeight="1" x14ac:dyDescent="0.25">
      <c r="A184" s="242">
        <v>43231</v>
      </c>
      <c r="B184" s="243">
        <v>180163345</v>
      </c>
      <c r="C184" s="106">
        <v>33</v>
      </c>
      <c r="D184" s="247">
        <v>3661088</v>
      </c>
      <c r="E184" s="245">
        <v>180042801</v>
      </c>
      <c r="F184" s="248">
        <v>12</v>
      </c>
      <c r="G184" s="247">
        <v>1131988</v>
      </c>
      <c r="H184" s="245"/>
      <c r="I184" s="246"/>
      <c r="J184" s="247"/>
    </row>
    <row r="185" spans="1:10" ht="15.75" customHeight="1" x14ac:dyDescent="0.25">
      <c r="A185" s="242">
        <v>43231</v>
      </c>
      <c r="B185" s="243">
        <v>180163378</v>
      </c>
      <c r="C185" s="106">
        <v>5</v>
      </c>
      <c r="D185" s="247">
        <v>498750</v>
      </c>
      <c r="E185" s="245"/>
      <c r="F185" s="248"/>
      <c r="G185" s="247"/>
      <c r="H185" s="245"/>
      <c r="I185" s="246"/>
      <c r="J185" s="247"/>
    </row>
    <row r="186" spans="1:10" ht="15.75" customHeight="1" x14ac:dyDescent="0.25">
      <c r="A186" s="242">
        <v>43232</v>
      </c>
      <c r="B186" s="243">
        <v>180163443</v>
      </c>
      <c r="C186" s="106">
        <v>18</v>
      </c>
      <c r="D186" s="247">
        <v>2106388</v>
      </c>
      <c r="E186" s="245">
        <v>180042830</v>
      </c>
      <c r="F186" s="248">
        <v>2</v>
      </c>
      <c r="G186" s="247">
        <v>223825</v>
      </c>
      <c r="H186" s="245"/>
      <c r="I186" s="246"/>
      <c r="J186" s="247"/>
    </row>
    <row r="187" spans="1:10" ht="15.75" customHeight="1" x14ac:dyDescent="0.25">
      <c r="A187" s="242">
        <v>43232</v>
      </c>
      <c r="B187" s="243">
        <v>180163482</v>
      </c>
      <c r="C187" s="106">
        <v>1</v>
      </c>
      <c r="D187" s="247">
        <v>92575</v>
      </c>
      <c r="E187" s="245"/>
      <c r="F187" s="248"/>
      <c r="G187" s="247"/>
      <c r="H187" s="245"/>
      <c r="I187" s="246">
        <v>10694076</v>
      </c>
      <c r="J187" s="247" t="s">
        <v>17</v>
      </c>
    </row>
    <row r="188" spans="1:10" ht="15.75" customHeight="1" x14ac:dyDescent="0.25">
      <c r="A188" s="242">
        <v>43234</v>
      </c>
      <c r="B188" s="243">
        <v>180163706</v>
      </c>
      <c r="C188" s="106">
        <v>33</v>
      </c>
      <c r="D188" s="247">
        <v>3689088</v>
      </c>
      <c r="E188" s="245"/>
      <c r="F188" s="248"/>
      <c r="G188" s="247"/>
      <c r="H188" s="245"/>
      <c r="I188" s="246"/>
      <c r="J188" s="247"/>
    </row>
    <row r="189" spans="1:10" ht="15.75" customHeight="1" x14ac:dyDescent="0.25">
      <c r="A189" s="242">
        <v>43234</v>
      </c>
      <c r="B189" s="243">
        <v>180163715</v>
      </c>
      <c r="C189" s="106">
        <v>1</v>
      </c>
      <c r="D189" s="247">
        <v>205100</v>
      </c>
      <c r="E189" s="245"/>
      <c r="F189" s="248"/>
      <c r="G189" s="247"/>
      <c r="H189" s="245"/>
      <c r="I189" s="246"/>
      <c r="J189" s="247"/>
    </row>
    <row r="190" spans="1:10" ht="15.75" customHeight="1" x14ac:dyDescent="0.25">
      <c r="A190" s="242">
        <v>43234</v>
      </c>
      <c r="B190" s="243">
        <v>180163754</v>
      </c>
      <c r="C190" s="106">
        <v>21</v>
      </c>
      <c r="D190" s="247">
        <v>2399600</v>
      </c>
      <c r="E190" s="245"/>
      <c r="F190" s="248"/>
      <c r="G190" s="247"/>
      <c r="H190" s="245"/>
      <c r="I190" s="246"/>
      <c r="J190" s="247"/>
    </row>
    <row r="191" spans="1:10" ht="15.75" customHeight="1" x14ac:dyDescent="0.25">
      <c r="A191" s="242">
        <v>43235</v>
      </c>
      <c r="B191" s="243">
        <v>180163825</v>
      </c>
      <c r="C191" s="106">
        <v>13</v>
      </c>
      <c r="D191" s="247">
        <v>1558550</v>
      </c>
      <c r="E191" s="245">
        <v>180042934</v>
      </c>
      <c r="F191" s="248">
        <v>3</v>
      </c>
      <c r="G191" s="247">
        <v>311850</v>
      </c>
      <c r="H191" s="245"/>
      <c r="I191" s="246"/>
      <c r="J191" s="247"/>
    </row>
    <row r="192" spans="1:10" ht="15.75" customHeight="1" x14ac:dyDescent="0.25">
      <c r="A192" s="242">
        <v>43235</v>
      </c>
      <c r="B192" s="243">
        <v>180163892</v>
      </c>
      <c r="C192" s="106">
        <v>2</v>
      </c>
      <c r="D192" s="247">
        <v>219275</v>
      </c>
      <c r="E192" s="245"/>
      <c r="F192" s="248"/>
      <c r="G192" s="247"/>
      <c r="H192" s="245"/>
      <c r="I192" s="246"/>
      <c r="J192" s="247"/>
    </row>
    <row r="193" spans="1:10" ht="15.75" customHeight="1" x14ac:dyDescent="0.25">
      <c r="A193" s="242">
        <v>43235</v>
      </c>
      <c r="B193" s="243">
        <v>180163899</v>
      </c>
      <c r="C193" s="106">
        <v>2</v>
      </c>
      <c r="D193" s="247">
        <v>187775</v>
      </c>
      <c r="E193" s="245"/>
      <c r="F193" s="248"/>
      <c r="G193" s="247"/>
      <c r="H193" s="245"/>
      <c r="I193" s="246"/>
      <c r="J193" s="247"/>
    </row>
    <row r="194" spans="1:10" ht="15.75" customHeight="1" x14ac:dyDescent="0.25">
      <c r="A194" s="242">
        <v>43236</v>
      </c>
      <c r="B194" s="243">
        <v>180163956</v>
      </c>
      <c r="C194" s="106">
        <v>112</v>
      </c>
      <c r="D194" s="247">
        <v>10594325</v>
      </c>
      <c r="E194" s="245">
        <v>180042972</v>
      </c>
      <c r="F194" s="248">
        <v>2</v>
      </c>
      <c r="G194" s="247">
        <v>240100</v>
      </c>
      <c r="H194" s="245"/>
      <c r="I194" s="246"/>
      <c r="J194" s="247"/>
    </row>
    <row r="195" spans="1:10" ht="15.75" customHeight="1" x14ac:dyDescent="0.25">
      <c r="A195" s="242">
        <v>43236</v>
      </c>
      <c r="B195" s="243">
        <v>180164015</v>
      </c>
      <c r="C195" s="106">
        <v>2</v>
      </c>
      <c r="D195" s="247">
        <v>239050</v>
      </c>
      <c r="E195" s="245"/>
      <c r="F195" s="248"/>
      <c r="G195" s="247"/>
      <c r="H195" s="245"/>
      <c r="I195" s="246"/>
      <c r="J195" s="247"/>
    </row>
    <row r="196" spans="1:10" ht="15.75" customHeight="1" x14ac:dyDescent="0.25">
      <c r="A196" s="242">
        <v>43237</v>
      </c>
      <c r="B196" s="243">
        <v>180164075</v>
      </c>
      <c r="C196" s="106">
        <v>11</v>
      </c>
      <c r="D196" s="247">
        <v>1255625</v>
      </c>
      <c r="E196" s="245">
        <v>180043000</v>
      </c>
      <c r="F196" s="248">
        <v>2</v>
      </c>
      <c r="G196" s="247">
        <v>216213</v>
      </c>
      <c r="H196" s="245"/>
      <c r="I196" s="246"/>
      <c r="J196" s="247"/>
    </row>
    <row r="197" spans="1:10" ht="15.75" customHeight="1" x14ac:dyDescent="0.25">
      <c r="A197" s="242">
        <v>43237</v>
      </c>
      <c r="B197" s="243">
        <v>180164121</v>
      </c>
      <c r="C197" s="106">
        <v>3</v>
      </c>
      <c r="D197" s="247">
        <v>284025</v>
      </c>
      <c r="E197" s="245"/>
      <c r="F197" s="248"/>
      <c r="G197" s="247"/>
      <c r="H197" s="245"/>
      <c r="I197" s="246"/>
      <c r="J197" s="247"/>
    </row>
    <row r="198" spans="1:10" ht="15.75" customHeight="1" x14ac:dyDescent="0.25">
      <c r="A198" s="242">
        <v>43238</v>
      </c>
      <c r="B198" s="243">
        <v>180164196</v>
      </c>
      <c r="C198" s="106">
        <v>6</v>
      </c>
      <c r="D198" s="247">
        <v>700788</v>
      </c>
      <c r="E198" s="245">
        <v>180043023</v>
      </c>
      <c r="F198" s="248">
        <v>2</v>
      </c>
      <c r="G198" s="247">
        <v>277200</v>
      </c>
      <c r="H198" s="245"/>
      <c r="I198" s="246"/>
      <c r="J198" s="247"/>
    </row>
    <row r="199" spans="1:10" ht="15.75" customHeight="1" x14ac:dyDescent="0.25">
      <c r="A199" s="242">
        <v>43238</v>
      </c>
      <c r="B199" s="243">
        <v>180164200</v>
      </c>
      <c r="C199" s="106">
        <v>1</v>
      </c>
      <c r="D199" s="247">
        <v>77000</v>
      </c>
      <c r="E199" s="245"/>
      <c r="F199" s="248"/>
      <c r="G199" s="247"/>
      <c r="H199" s="245"/>
      <c r="I199" s="246"/>
      <c r="J199" s="247"/>
    </row>
    <row r="200" spans="1:10" ht="15.75" customHeight="1" x14ac:dyDescent="0.25">
      <c r="A200" s="242">
        <v>43238</v>
      </c>
      <c r="B200" s="243">
        <v>180164241</v>
      </c>
      <c r="C200" s="106">
        <v>4</v>
      </c>
      <c r="D200" s="247">
        <v>386313</v>
      </c>
      <c r="E200" s="245"/>
      <c r="F200" s="248"/>
      <c r="G200" s="247"/>
      <c r="H200" s="245"/>
      <c r="I200" s="246"/>
      <c r="J200" s="247"/>
    </row>
    <row r="201" spans="1:10" ht="15.75" customHeight="1" x14ac:dyDescent="0.25">
      <c r="A201" s="242">
        <v>43239</v>
      </c>
      <c r="B201" s="243">
        <v>180164318</v>
      </c>
      <c r="C201" s="106">
        <v>11</v>
      </c>
      <c r="D201" s="247">
        <v>1240750</v>
      </c>
      <c r="E201" s="245">
        <v>180043068</v>
      </c>
      <c r="F201" s="248">
        <v>15</v>
      </c>
      <c r="G201" s="247">
        <v>1978550</v>
      </c>
      <c r="H201" s="245"/>
      <c r="I201" s="246"/>
      <c r="J201" s="247"/>
    </row>
    <row r="202" spans="1:10" ht="15.75" customHeight="1" x14ac:dyDescent="0.25">
      <c r="A202" s="242">
        <v>43239</v>
      </c>
      <c r="B202" s="243">
        <v>180164381</v>
      </c>
      <c r="C202" s="106">
        <v>6</v>
      </c>
      <c r="D202" s="247">
        <v>740863</v>
      </c>
      <c r="E202" s="245"/>
      <c r="F202" s="248"/>
      <c r="G202" s="247"/>
      <c r="H202" s="245"/>
      <c r="I202" s="246"/>
      <c r="J202" s="247"/>
    </row>
    <row r="203" spans="1:10" ht="15.75" customHeight="1" x14ac:dyDescent="0.25">
      <c r="A203" s="242">
        <v>43239</v>
      </c>
      <c r="B203" s="243">
        <v>180164405</v>
      </c>
      <c r="C203" s="106">
        <v>1</v>
      </c>
      <c r="D203" s="247">
        <v>76038</v>
      </c>
      <c r="E203" s="245"/>
      <c r="F203" s="248"/>
      <c r="G203" s="247"/>
      <c r="H203" s="245"/>
      <c r="I203" s="246">
        <v>20830252</v>
      </c>
      <c r="J203" s="247" t="s">
        <v>17</v>
      </c>
    </row>
    <row r="204" spans="1:10" ht="15.75" customHeight="1" x14ac:dyDescent="0.25">
      <c r="A204" s="242">
        <v>43241</v>
      </c>
      <c r="B204" s="243">
        <v>180164588</v>
      </c>
      <c r="C204" s="106">
        <v>21</v>
      </c>
      <c r="D204" s="247">
        <v>2202463</v>
      </c>
      <c r="E204" s="245">
        <v>180043136</v>
      </c>
      <c r="F204" s="248">
        <v>3</v>
      </c>
      <c r="G204" s="247">
        <v>313338</v>
      </c>
      <c r="H204" s="245"/>
      <c r="I204" s="246"/>
      <c r="J204" s="247"/>
    </row>
    <row r="205" spans="1:10" ht="15.75" customHeight="1" x14ac:dyDescent="0.25">
      <c r="A205" s="242">
        <v>43241</v>
      </c>
      <c r="B205" s="243">
        <v>180164642</v>
      </c>
      <c r="C205" s="106">
        <v>7</v>
      </c>
      <c r="D205" s="247">
        <v>732813</v>
      </c>
      <c r="E205" s="245"/>
      <c r="F205" s="248"/>
      <c r="G205" s="247"/>
      <c r="H205" s="245"/>
      <c r="I205" s="246"/>
      <c r="J205" s="247"/>
    </row>
    <row r="206" spans="1:10" ht="15.75" customHeight="1" x14ac:dyDescent="0.25">
      <c r="A206" s="242">
        <v>43242</v>
      </c>
      <c r="B206" s="243">
        <v>180164700</v>
      </c>
      <c r="C206" s="106">
        <v>15</v>
      </c>
      <c r="D206" s="247">
        <v>1591013</v>
      </c>
      <c r="E206" s="245">
        <v>180043163</v>
      </c>
      <c r="F206" s="248">
        <v>2</v>
      </c>
      <c r="G206" s="247">
        <v>205100</v>
      </c>
      <c r="H206" s="245"/>
      <c r="I206" s="246"/>
      <c r="J206" s="247"/>
    </row>
    <row r="207" spans="1:10" ht="15.75" customHeight="1" x14ac:dyDescent="0.25">
      <c r="A207" s="242">
        <v>43242</v>
      </c>
      <c r="B207" s="243">
        <v>180164764</v>
      </c>
      <c r="C207" s="106">
        <v>10</v>
      </c>
      <c r="D207" s="247">
        <v>1095238</v>
      </c>
      <c r="E207" s="245"/>
      <c r="F207" s="248"/>
      <c r="G207" s="247"/>
      <c r="H207" s="245"/>
      <c r="I207" s="246"/>
      <c r="J207" s="247"/>
    </row>
    <row r="208" spans="1:10" ht="15.75" customHeight="1" x14ac:dyDescent="0.25">
      <c r="A208" s="242">
        <v>43243</v>
      </c>
      <c r="B208" s="243">
        <v>180164830</v>
      </c>
      <c r="C208" s="106">
        <v>24</v>
      </c>
      <c r="D208" s="247">
        <v>2303263</v>
      </c>
      <c r="E208" s="245"/>
      <c r="F208" s="248"/>
      <c r="G208" s="247"/>
      <c r="H208" s="245"/>
      <c r="I208" s="246"/>
      <c r="J208" s="247"/>
    </row>
    <row r="209" spans="1:10" ht="15.75" customHeight="1" x14ac:dyDescent="0.25">
      <c r="A209" s="242">
        <v>43243</v>
      </c>
      <c r="B209" s="243">
        <v>180164905</v>
      </c>
      <c r="C209" s="106">
        <v>46</v>
      </c>
      <c r="D209" s="247">
        <v>4373688</v>
      </c>
      <c r="E209" s="245"/>
      <c r="F209" s="248"/>
      <c r="G209" s="247"/>
      <c r="H209" s="245"/>
      <c r="I209" s="246"/>
      <c r="J209" s="247"/>
    </row>
    <row r="210" spans="1:10" ht="15.75" customHeight="1" x14ac:dyDescent="0.25">
      <c r="A210" s="242">
        <v>43244</v>
      </c>
      <c r="B210" s="243">
        <v>180164949</v>
      </c>
      <c r="C210" s="106">
        <v>14</v>
      </c>
      <c r="D210" s="247">
        <v>1411025</v>
      </c>
      <c r="E210" s="245"/>
      <c r="F210" s="248"/>
      <c r="G210" s="247"/>
      <c r="H210" s="245"/>
      <c r="I210" s="246"/>
      <c r="J210" s="247"/>
    </row>
    <row r="211" spans="1:10" ht="15.75" customHeight="1" x14ac:dyDescent="0.25">
      <c r="A211" s="242">
        <v>43244</v>
      </c>
      <c r="B211" s="243">
        <v>180165024</v>
      </c>
      <c r="C211" s="106">
        <v>13</v>
      </c>
      <c r="D211" s="247">
        <v>1337350</v>
      </c>
      <c r="E211" s="245"/>
      <c r="F211" s="248"/>
      <c r="G211" s="247"/>
      <c r="H211" s="245"/>
      <c r="I211" s="246"/>
      <c r="J211" s="247"/>
    </row>
    <row r="212" spans="1:10" ht="15.75" customHeight="1" x14ac:dyDescent="0.25">
      <c r="A212" s="242">
        <v>43245</v>
      </c>
      <c r="B212" s="243">
        <v>180165106</v>
      </c>
      <c r="C212" s="106">
        <v>33</v>
      </c>
      <c r="D212" s="247">
        <v>3481888</v>
      </c>
      <c r="E212" s="245">
        <v>180043269</v>
      </c>
      <c r="F212" s="248">
        <v>11</v>
      </c>
      <c r="G212" s="247">
        <v>1419950</v>
      </c>
      <c r="H212" s="245"/>
      <c r="I212" s="246"/>
      <c r="J212" s="247"/>
    </row>
    <row r="213" spans="1:10" ht="15.75" customHeight="1" x14ac:dyDescent="0.25">
      <c r="A213" s="242">
        <v>43245</v>
      </c>
      <c r="B213" s="243">
        <v>180165157</v>
      </c>
      <c r="C213" s="106">
        <v>4</v>
      </c>
      <c r="D213" s="247">
        <v>489738</v>
      </c>
      <c r="E213" s="245"/>
      <c r="F213" s="248"/>
      <c r="G213" s="247"/>
      <c r="H213" s="245"/>
      <c r="I213" s="246"/>
      <c r="J213" s="247"/>
    </row>
    <row r="214" spans="1:10" ht="15.75" customHeight="1" x14ac:dyDescent="0.25">
      <c r="A214" s="242">
        <v>43246</v>
      </c>
      <c r="B214" s="243">
        <v>180165235</v>
      </c>
      <c r="C214" s="106">
        <v>15</v>
      </c>
      <c r="D214" s="247">
        <v>1472800</v>
      </c>
      <c r="E214" s="245">
        <v>180043312</v>
      </c>
      <c r="F214" s="248">
        <v>3</v>
      </c>
      <c r="G214" s="247">
        <v>292075</v>
      </c>
      <c r="H214" s="245"/>
      <c r="I214" s="246"/>
      <c r="J214" s="247"/>
    </row>
    <row r="215" spans="1:10" ht="15.75" customHeight="1" x14ac:dyDescent="0.25">
      <c r="A215" s="242">
        <v>43246</v>
      </c>
      <c r="B215" s="243">
        <v>180165316</v>
      </c>
      <c r="C215" s="106">
        <v>8</v>
      </c>
      <c r="D215" s="247">
        <v>823463</v>
      </c>
      <c r="E215" s="245"/>
      <c r="F215" s="248"/>
      <c r="G215" s="247"/>
      <c r="H215" s="245"/>
      <c r="I215" s="246">
        <v>19084279</v>
      </c>
      <c r="J215" s="247" t="s">
        <v>17</v>
      </c>
    </row>
    <row r="216" spans="1:10" ht="15.75" customHeight="1" x14ac:dyDescent="0.25">
      <c r="A216" s="242">
        <v>43248</v>
      </c>
      <c r="B216" s="243">
        <v>180165587</v>
      </c>
      <c r="C216" s="106">
        <v>23</v>
      </c>
      <c r="D216" s="247">
        <v>2562175</v>
      </c>
      <c r="E216" s="245">
        <v>180043389</v>
      </c>
      <c r="F216" s="248">
        <v>4</v>
      </c>
      <c r="G216" s="247">
        <v>437938</v>
      </c>
      <c r="H216" s="245"/>
      <c r="I216" s="246"/>
      <c r="J216" s="247"/>
    </row>
    <row r="217" spans="1:10" ht="15.75" customHeight="1" x14ac:dyDescent="0.25">
      <c r="A217" s="242">
        <v>43248</v>
      </c>
      <c r="B217" s="243">
        <v>180165644</v>
      </c>
      <c r="C217" s="106">
        <v>10</v>
      </c>
      <c r="D217" s="247">
        <v>924088</v>
      </c>
      <c r="E217" s="245"/>
      <c r="F217" s="248"/>
      <c r="G217" s="247"/>
      <c r="H217" s="245"/>
      <c r="I217" s="246"/>
      <c r="J217" s="247"/>
    </row>
    <row r="218" spans="1:10" ht="15.75" customHeight="1" x14ac:dyDescent="0.25">
      <c r="A218" s="242">
        <v>43250</v>
      </c>
      <c r="B218" s="243">
        <v>180165894</v>
      </c>
      <c r="C218" s="106">
        <v>41</v>
      </c>
      <c r="D218" s="247">
        <v>4296950</v>
      </c>
      <c r="E218" s="245">
        <v>180043452</v>
      </c>
      <c r="F218" s="248">
        <v>2</v>
      </c>
      <c r="G218" s="247">
        <v>197663</v>
      </c>
      <c r="H218" s="245"/>
      <c r="I218" s="246"/>
      <c r="J218" s="247"/>
    </row>
    <row r="219" spans="1:10" ht="15.75" customHeight="1" x14ac:dyDescent="0.25">
      <c r="A219" s="242">
        <v>43250</v>
      </c>
      <c r="B219" s="243">
        <v>180165963</v>
      </c>
      <c r="C219" s="106">
        <v>13</v>
      </c>
      <c r="D219" s="247">
        <v>1187550</v>
      </c>
      <c r="E219" s="245"/>
      <c r="F219" s="248"/>
      <c r="G219" s="247"/>
      <c r="H219" s="245"/>
      <c r="I219" s="246"/>
      <c r="J219" s="247"/>
    </row>
    <row r="220" spans="1:10" ht="15.75" customHeight="1" x14ac:dyDescent="0.25">
      <c r="A220" s="242">
        <v>43251</v>
      </c>
      <c r="B220" s="243">
        <v>180166048</v>
      </c>
      <c r="C220" s="106">
        <v>14</v>
      </c>
      <c r="D220" s="247">
        <v>1453200</v>
      </c>
      <c r="E220" s="245">
        <v>180043489</v>
      </c>
      <c r="F220" s="248">
        <v>2</v>
      </c>
      <c r="G220" s="247">
        <v>219800</v>
      </c>
      <c r="H220" s="245"/>
      <c r="I220" s="246"/>
      <c r="J220" s="247"/>
    </row>
    <row r="221" spans="1:10" ht="15.75" customHeight="1" x14ac:dyDescent="0.25">
      <c r="A221" s="242">
        <v>43251</v>
      </c>
      <c r="B221" s="243">
        <v>180166104</v>
      </c>
      <c r="C221" s="106">
        <v>32</v>
      </c>
      <c r="D221" s="247">
        <v>2851100</v>
      </c>
      <c r="E221" s="245"/>
      <c r="F221" s="248"/>
      <c r="G221" s="247"/>
      <c r="H221" s="245"/>
      <c r="I221" s="246"/>
      <c r="J221" s="247"/>
    </row>
    <row r="222" spans="1:10" ht="15.75" customHeight="1" x14ac:dyDescent="0.25">
      <c r="A222" s="242">
        <v>43253</v>
      </c>
      <c r="B222" s="243">
        <v>180166362</v>
      </c>
      <c r="C222" s="106">
        <v>13</v>
      </c>
      <c r="D222" s="247">
        <v>2229763</v>
      </c>
      <c r="E222" s="245">
        <v>180043564</v>
      </c>
      <c r="F222" s="248">
        <v>3</v>
      </c>
      <c r="G222" s="247">
        <v>529550</v>
      </c>
      <c r="H222" s="245"/>
      <c r="I222" s="246"/>
      <c r="J222" s="247"/>
    </row>
    <row r="223" spans="1:10" ht="15.75" customHeight="1" x14ac:dyDescent="0.25">
      <c r="A223" s="242">
        <v>43253</v>
      </c>
      <c r="B223" s="243">
        <v>180166378</v>
      </c>
      <c r="C223" s="106">
        <v>35</v>
      </c>
      <c r="D223" s="247">
        <v>3958150</v>
      </c>
      <c r="E223" s="245"/>
      <c r="F223" s="248"/>
      <c r="G223" s="247"/>
      <c r="H223" s="245"/>
      <c r="I223" s="246"/>
      <c r="J223" s="247"/>
    </row>
    <row r="224" spans="1:10" ht="15.75" customHeight="1" x14ac:dyDescent="0.25">
      <c r="A224" s="242">
        <v>43253</v>
      </c>
      <c r="B224" s="243">
        <v>180166449</v>
      </c>
      <c r="C224" s="106">
        <v>26</v>
      </c>
      <c r="D224" s="247">
        <v>2595688</v>
      </c>
      <c r="E224" s="245"/>
      <c r="F224" s="248"/>
      <c r="G224" s="247"/>
      <c r="H224" s="245"/>
      <c r="I224" s="246">
        <v>20673713</v>
      </c>
      <c r="J224" s="247" t="s">
        <v>17</v>
      </c>
    </row>
    <row r="225" spans="1:10" ht="15.75" customHeight="1" x14ac:dyDescent="0.25">
      <c r="A225" s="242">
        <v>43255</v>
      </c>
      <c r="B225" s="243">
        <v>180166694</v>
      </c>
      <c r="C225" s="106">
        <v>34</v>
      </c>
      <c r="D225" s="247">
        <v>3526250</v>
      </c>
      <c r="E225" s="245">
        <v>180043634</v>
      </c>
      <c r="F225" s="248">
        <v>2</v>
      </c>
      <c r="G225" s="247">
        <v>239313</v>
      </c>
      <c r="H225" s="245"/>
      <c r="I225" s="246"/>
      <c r="J225" s="247"/>
    </row>
    <row r="226" spans="1:10" ht="15.75" customHeight="1" x14ac:dyDescent="0.25">
      <c r="A226" s="242">
        <v>43255</v>
      </c>
      <c r="B226" s="243">
        <v>180166805</v>
      </c>
      <c r="C226" s="106">
        <v>21</v>
      </c>
      <c r="D226" s="247">
        <v>2248575</v>
      </c>
      <c r="E226" s="245"/>
      <c r="F226" s="248"/>
      <c r="G226" s="247"/>
      <c r="H226" s="245"/>
      <c r="I226" s="246"/>
      <c r="J226" s="247"/>
    </row>
    <row r="227" spans="1:10" ht="15.75" customHeight="1" x14ac:dyDescent="0.25">
      <c r="A227" s="242">
        <v>43256</v>
      </c>
      <c r="B227" s="243">
        <v>180166955</v>
      </c>
      <c r="C227" s="106">
        <v>32</v>
      </c>
      <c r="D227" s="247">
        <v>3104325</v>
      </c>
      <c r="E227" s="245">
        <v>180043676</v>
      </c>
      <c r="F227" s="248">
        <v>3</v>
      </c>
      <c r="G227" s="247">
        <v>287700</v>
      </c>
      <c r="H227" s="245"/>
      <c r="I227" s="246"/>
      <c r="J227" s="247"/>
    </row>
    <row r="228" spans="1:10" ht="15.75" customHeight="1" x14ac:dyDescent="0.25">
      <c r="A228" s="242">
        <v>43256</v>
      </c>
      <c r="B228" s="243">
        <v>180167030</v>
      </c>
      <c r="C228" s="106">
        <v>38</v>
      </c>
      <c r="D228" s="247">
        <v>3588288</v>
      </c>
      <c r="E228" s="245">
        <v>180043677</v>
      </c>
      <c r="F228" s="248">
        <v>13</v>
      </c>
      <c r="G228" s="247">
        <v>2229763</v>
      </c>
      <c r="H228" s="245"/>
      <c r="I228" s="246"/>
      <c r="J228" s="247"/>
    </row>
    <row r="229" spans="1:10" ht="15.75" customHeight="1" x14ac:dyDescent="0.25">
      <c r="A229" s="242">
        <v>43257</v>
      </c>
      <c r="B229" s="243">
        <v>180167135</v>
      </c>
      <c r="C229" s="106">
        <v>30</v>
      </c>
      <c r="D229" s="247">
        <v>3155425</v>
      </c>
      <c r="E229" s="245">
        <v>180043734</v>
      </c>
      <c r="F229" s="248">
        <v>7</v>
      </c>
      <c r="G229" s="247">
        <v>763788</v>
      </c>
      <c r="H229" s="245"/>
      <c r="I229" s="246"/>
      <c r="J229" s="247"/>
    </row>
    <row r="230" spans="1:10" ht="15.75" customHeight="1" x14ac:dyDescent="0.25">
      <c r="A230" s="242">
        <v>43257</v>
      </c>
      <c r="B230" s="243">
        <v>180167196</v>
      </c>
      <c r="C230" s="106">
        <v>10</v>
      </c>
      <c r="D230" s="247">
        <v>978950</v>
      </c>
      <c r="E230" s="245"/>
      <c r="F230" s="248"/>
      <c r="G230" s="247"/>
      <c r="H230" s="245"/>
      <c r="I230" s="246"/>
      <c r="J230" s="247"/>
    </row>
    <row r="231" spans="1:10" ht="15.75" customHeight="1" x14ac:dyDescent="0.25">
      <c r="A231" s="242">
        <v>43258</v>
      </c>
      <c r="B231" s="243">
        <v>180167357</v>
      </c>
      <c r="C231" s="106">
        <v>22</v>
      </c>
      <c r="D231" s="247">
        <v>1960525</v>
      </c>
      <c r="E231" s="245">
        <v>180043780</v>
      </c>
      <c r="F231" s="248">
        <v>12</v>
      </c>
      <c r="G231" s="247">
        <v>1246350</v>
      </c>
      <c r="H231" s="245"/>
      <c r="I231" s="246"/>
      <c r="J231" s="247"/>
    </row>
    <row r="232" spans="1:10" ht="15.75" customHeight="1" x14ac:dyDescent="0.25">
      <c r="A232" s="242">
        <v>43258</v>
      </c>
      <c r="B232" s="243">
        <v>180167429</v>
      </c>
      <c r="C232" s="106">
        <v>23</v>
      </c>
      <c r="D232" s="247">
        <v>2286200</v>
      </c>
      <c r="E232" s="245">
        <v>180043787</v>
      </c>
      <c r="F232" s="248">
        <v>8</v>
      </c>
      <c r="G232" s="247">
        <v>853475</v>
      </c>
      <c r="H232" s="245"/>
      <c r="I232" s="246"/>
      <c r="J232" s="247"/>
    </row>
    <row r="233" spans="1:10" ht="15.75" customHeight="1" x14ac:dyDescent="0.25">
      <c r="A233" s="242">
        <v>43259</v>
      </c>
      <c r="B233" s="243">
        <v>180167505</v>
      </c>
      <c r="C233" s="106">
        <v>24</v>
      </c>
      <c r="D233" s="247">
        <v>2857663</v>
      </c>
      <c r="E233" s="245">
        <v>180043812</v>
      </c>
      <c r="F233" s="248">
        <v>16</v>
      </c>
      <c r="G233" s="247">
        <v>1623475</v>
      </c>
      <c r="H233" s="245"/>
      <c r="I233" s="246"/>
      <c r="J233" s="247"/>
    </row>
    <row r="234" spans="1:10" ht="15.75" customHeight="1" x14ac:dyDescent="0.25">
      <c r="A234" s="242">
        <v>43259</v>
      </c>
      <c r="B234" s="243">
        <v>180167950</v>
      </c>
      <c r="C234" s="106">
        <v>21</v>
      </c>
      <c r="D234" s="247">
        <v>2183913</v>
      </c>
      <c r="E234" s="245"/>
      <c r="F234" s="248"/>
      <c r="G234" s="247"/>
      <c r="H234" s="245"/>
      <c r="I234" s="246"/>
      <c r="J234" s="247"/>
    </row>
    <row r="235" spans="1:10" ht="15.75" customHeight="1" x14ac:dyDescent="0.25">
      <c r="A235" s="242">
        <v>43260</v>
      </c>
      <c r="B235" s="243">
        <v>180167671</v>
      </c>
      <c r="C235" s="106">
        <v>24</v>
      </c>
      <c r="D235" s="247">
        <v>2214625</v>
      </c>
      <c r="E235" s="245">
        <v>180043868</v>
      </c>
      <c r="F235" s="248">
        <v>31</v>
      </c>
      <c r="G235" s="247">
        <v>3709125</v>
      </c>
      <c r="H235" s="245"/>
      <c r="I235" s="246">
        <v>17151750</v>
      </c>
      <c r="J235" s="247" t="s">
        <v>17</v>
      </c>
    </row>
    <row r="236" spans="1:10" ht="15.75" customHeight="1" x14ac:dyDescent="0.25">
      <c r="A236" s="210">
        <v>43277</v>
      </c>
      <c r="B236" s="115">
        <v>180168182</v>
      </c>
      <c r="C236" s="308">
        <v>16</v>
      </c>
      <c r="D236" s="117">
        <v>1744400</v>
      </c>
      <c r="E236" s="118"/>
      <c r="F236" s="120"/>
      <c r="G236" s="117"/>
      <c r="H236" s="118"/>
      <c r="I236" s="213"/>
      <c r="J236" s="117"/>
    </row>
    <row r="237" spans="1:10" ht="15.75" customHeight="1" x14ac:dyDescent="0.25">
      <c r="A237" s="210">
        <v>43277</v>
      </c>
      <c r="B237" s="115">
        <v>180168221</v>
      </c>
      <c r="C237" s="308">
        <v>3</v>
      </c>
      <c r="D237" s="117">
        <v>354900</v>
      </c>
      <c r="E237" s="118"/>
      <c r="F237" s="120"/>
      <c r="G237" s="117"/>
      <c r="H237" s="118"/>
      <c r="I237" s="213"/>
      <c r="J237" s="117"/>
    </row>
    <row r="238" spans="1:10" ht="15.75" customHeight="1" x14ac:dyDescent="0.25">
      <c r="A238" s="210"/>
      <c r="B238" s="115"/>
      <c r="C238" s="308"/>
      <c r="D238" s="117"/>
      <c r="E238" s="118"/>
      <c r="F238" s="120"/>
      <c r="G238" s="117"/>
      <c r="H238" s="118"/>
      <c r="I238" s="213"/>
      <c r="J238" s="117"/>
    </row>
    <row r="239" spans="1:10" ht="15.75" customHeight="1" x14ac:dyDescent="0.25">
      <c r="A239" s="210"/>
      <c r="B239" s="115"/>
      <c r="C239" s="308"/>
      <c r="D239" s="117"/>
      <c r="E239" s="118"/>
      <c r="F239" s="120"/>
      <c r="G239" s="117"/>
      <c r="H239" s="118"/>
      <c r="I239" s="213"/>
      <c r="J239" s="117"/>
    </row>
    <row r="240" spans="1:10" ht="15.75" customHeight="1" x14ac:dyDescent="0.25">
      <c r="A240" s="210"/>
      <c r="B240" s="115"/>
      <c r="C240" s="308"/>
      <c r="D240" s="117"/>
      <c r="E240" s="118"/>
      <c r="F240" s="120"/>
      <c r="G240" s="117"/>
      <c r="H240" s="118"/>
      <c r="I240" s="213"/>
      <c r="J240" s="117"/>
    </row>
    <row r="241" spans="1:10" x14ac:dyDescent="0.25">
      <c r="A241" s="236"/>
      <c r="B241" s="235"/>
      <c r="C241" s="12"/>
      <c r="D241" s="237"/>
      <c r="E241" s="238"/>
      <c r="F241" s="241"/>
      <c r="G241" s="237"/>
      <c r="H241" s="238"/>
      <c r="I241" s="240"/>
      <c r="J241" s="237"/>
    </row>
    <row r="242" spans="1:10" x14ac:dyDescent="0.25">
      <c r="A242" s="236"/>
      <c r="B242" s="224" t="s">
        <v>11</v>
      </c>
      <c r="C242" s="230">
        <f>SUM(C8:C241)</f>
        <v>2953</v>
      </c>
      <c r="D242" s="225">
        <f>SUM(D8:D241)</f>
        <v>309882966</v>
      </c>
      <c r="E242" s="224" t="s">
        <v>11</v>
      </c>
      <c r="F242" s="233">
        <f>SUM(F8:F241)</f>
        <v>385</v>
      </c>
      <c r="G242" s="225">
        <f>SUM(G8:G241)</f>
        <v>43307447</v>
      </c>
      <c r="H242" s="233">
        <f>SUM(H8:H241)</f>
        <v>0</v>
      </c>
      <c r="I242" s="233">
        <f>SUM(I8:I241)</f>
        <v>264476219</v>
      </c>
      <c r="J242" s="5"/>
    </row>
    <row r="243" spans="1:10" x14ac:dyDescent="0.25">
      <c r="A243" s="236"/>
      <c r="B243" s="224"/>
      <c r="C243" s="230"/>
      <c r="D243" s="225"/>
      <c r="E243" s="224"/>
      <c r="F243" s="233"/>
      <c r="G243" s="225"/>
      <c r="H243" s="233"/>
      <c r="I243" s="233"/>
      <c r="J243" s="5"/>
    </row>
    <row r="244" spans="1:10" x14ac:dyDescent="0.25">
      <c r="A244" s="226"/>
      <c r="B244" s="227"/>
      <c r="C244" s="12"/>
      <c r="D244" s="237"/>
      <c r="E244" s="224"/>
      <c r="F244" s="241"/>
      <c r="G244" s="332" t="s">
        <v>12</v>
      </c>
      <c r="H244" s="332"/>
      <c r="I244" s="240"/>
      <c r="J244" s="228">
        <f>SUM(D8:D241)</f>
        <v>309882966</v>
      </c>
    </row>
    <row r="245" spans="1:10" x14ac:dyDescent="0.25">
      <c r="A245" s="236"/>
      <c r="B245" s="235"/>
      <c r="C245" s="12"/>
      <c r="D245" s="237"/>
      <c r="E245" s="238"/>
      <c r="F245" s="241"/>
      <c r="G245" s="332" t="s">
        <v>13</v>
      </c>
      <c r="H245" s="332"/>
      <c r="I245" s="240"/>
      <c r="J245" s="228">
        <f>SUM(G8:G241)</f>
        <v>43307447</v>
      </c>
    </row>
    <row r="246" spans="1:10" x14ac:dyDescent="0.25">
      <c r="A246" s="229"/>
      <c r="B246" s="238"/>
      <c r="C246" s="12"/>
      <c r="D246" s="237"/>
      <c r="E246" s="238"/>
      <c r="F246" s="241"/>
      <c r="G246" s="332" t="s">
        <v>14</v>
      </c>
      <c r="H246" s="332"/>
      <c r="I246" s="41"/>
      <c r="J246" s="230">
        <f>J244-J245</f>
        <v>266575519</v>
      </c>
    </row>
    <row r="247" spans="1:10" x14ac:dyDescent="0.25">
      <c r="A247" s="236"/>
      <c r="B247" s="231"/>
      <c r="C247" s="12"/>
      <c r="D247" s="232"/>
      <c r="E247" s="238"/>
      <c r="F247" s="241"/>
      <c r="G247" s="332" t="s">
        <v>15</v>
      </c>
      <c r="H247" s="332"/>
      <c r="I247" s="240"/>
      <c r="J247" s="228">
        <f>SUM(H8:H241)</f>
        <v>0</v>
      </c>
    </row>
    <row r="248" spans="1:10" x14ac:dyDescent="0.25">
      <c r="A248" s="236"/>
      <c r="B248" s="231"/>
      <c r="C248" s="12"/>
      <c r="D248" s="232"/>
      <c r="E248" s="238"/>
      <c r="F248" s="241"/>
      <c r="G248" s="332" t="s">
        <v>16</v>
      </c>
      <c r="H248" s="332"/>
      <c r="I248" s="240"/>
      <c r="J248" s="228">
        <f>J246+J247</f>
        <v>266575519</v>
      </c>
    </row>
    <row r="249" spans="1:10" x14ac:dyDescent="0.25">
      <c r="A249" s="236"/>
      <c r="B249" s="231"/>
      <c r="C249" s="12"/>
      <c r="D249" s="232"/>
      <c r="E249" s="238"/>
      <c r="F249" s="241"/>
      <c r="G249" s="332" t="s">
        <v>5</v>
      </c>
      <c r="H249" s="332"/>
      <c r="I249" s="240"/>
      <c r="J249" s="228">
        <f>SUM(I8:I241)</f>
        <v>264476219</v>
      </c>
    </row>
    <row r="250" spans="1:10" x14ac:dyDescent="0.25">
      <c r="A250" s="236"/>
      <c r="B250" s="231"/>
      <c r="C250" s="12"/>
      <c r="D250" s="232"/>
      <c r="E250" s="238"/>
      <c r="F250" s="241"/>
      <c r="G250" s="332" t="s">
        <v>32</v>
      </c>
      <c r="H250" s="332"/>
      <c r="I250" s="241" t="str">
        <f>IF(J250&gt;0,"SALDO",IF(J250&lt;0,"PIUTANG",IF(J250=0,"LUNAS")))</f>
        <v>PIUTANG</v>
      </c>
      <c r="J250" s="228">
        <f>J249-J248</f>
        <v>-2099300</v>
      </c>
    </row>
  </sheetData>
  <mergeCells count="15">
    <mergeCell ref="G250:H250"/>
    <mergeCell ref="G244:H244"/>
    <mergeCell ref="G245:H245"/>
    <mergeCell ref="G246:H246"/>
    <mergeCell ref="G247:H247"/>
    <mergeCell ref="G248:H248"/>
    <mergeCell ref="G249:H249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44"/>
  <sheetViews>
    <sheetView zoomScale="85" zoomScaleNormal="85" workbookViewId="0">
      <pane ySplit="7" topLeftCell="A119" activePane="bottomLeft" state="frozen"/>
      <selection pane="bottomLeft" activeCell="P135" sqref="P135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2.425781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6" t="s">
        <v>21</v>
      </c>
      <c r="G2" s="326"/>
      <c r="H2" s="326"/>
      <c r="I2" s="220">
        <f>J138*-1</f>
        <v>-4439143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4"/>
      <c r="I7" s="352"/>
      <c r="J7" s="342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180042652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242">
        <v>43232</v>
      </c>
      <c r="B64" s="243">
        <v>180163432</v>
      </c>
      <c r="C64" s="248">
        <v>8</v>
      </c>
      <c r="D64" s="247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3" x14ac:dyDescent="0.25">
      <c r="A65" s="242">
        <v>43234</v>
      </c>
      <c r="B65" s="243">
        <v>180163655</v>
      </c>
      <c r="C65" s="248">
        <v>3</v>
      </c>
      <c r="D65" s="247">
        <v>226538</v>
      </c>
      <c r="E65" s="245"/>
      <c r="F65" s="243"/>
      <c r="G65" s="247"/>
      <c r="H65" s="246"/>
      <c r="I65" s="246"/>
      <c r="J65" s="247"/>
      <c r="M65" s="219">
        <f>SUM(D64:D66)</f>
        <v>2327676</v>
      </c>
    </row>
    <row r="66" spans="1:13" x14ac:dyDescent="0.25">
      <c r="A66" s="242">
        <v>43234</v>
      </c>
      <c r="B66" s="243">
        <v>180163682</v>
      </c>
      <c r="C66" s="248">
        <v>14</v>
      </c>
      <c r="D66" s="247">
        <v>1218525</v>
      </c>
      <c r="E66" s="245"/>
      <c r="F66" s="243"/>
      <c r="G66" s="247"/>
      <c r="H66" s="246"/>
      <c r="I66" s="246"/>
      <c r="J66" s="247"/>
      <c r="M66" s="219">
        <f>SUM(D68:D76)</f>
        <v>6086590</v>
      </c>
    </row>
    <row r="67" spans="1:13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  <c r="M67" s="219">
        <f>SUM(M65:M66)</f>
        <v>8414266</v>
      </c>
    </row>
    <row r="68" spans="1:13" x14ac:dyDescent="0.25">
      <c r="A68" s="242">
        <v>43234</v>
      </c>
      <c r="B68" s="243">
        <v>180163769</v>
      </c>
      <c r="C68" s="248">
        <v>11</v>
      </c>
      <c r="D68" s="247">
        <v>957163</v>
      </c>
      <c r="E68" s="245"/>
      <c r="F68" s="243"/>
      <c r="G68" s="247"/>
      <c r="H68" s="246"/>
      <c r="I68" s="246"/>
      <c r="J68" s="247"/>
    </row>
    <row r="69" spans="1:13" x14ac:dyDescent="0.25">
      <c r="A69" s="242">
        <v>43235</v>
      </c>
      <c r="B69" s="243">
        <v>180163816</v>
      </c>
      <c r="C69" s="248">
        <v>8</v>
      </c>
      <c r="D69" s="247">
        <v>773238</v>
      </c>
      <c r="E69" s="245"/>
      <c r="F69" s="243"/>
      <c r="G69" s="247"/>
      <c r="H69" s="246"/>
      <c r="I69" s="246"/>
      <c r="J69" s="247"/>
    </row>
    <row r="70" spans="1:13" x14ac:dyDescent="0.25">
      <c r="A70" s="242">
        <v>43235</v>
      </c>
      <c r="B70" s="243">
        <v>180163907</v>
      </c>
      <c r="C70" s="248">
        <v>13</v>
      </c>
      <c r="D70" s="247">
        <v>1438850</v>
      </c>
      <c r="E70" s="245"/>
      <c r="F70" s="243"/>
      <c r="G70" s="247"/>
      <c r="H70" s="246"/>
      <c r="I70" s="246"/>
      <c r="J70" s="247"/>
    </row>
    <row r="71" spans="1:13" x14ac:dyDescent="0.25">
      <c r="A71" s="242">
        <v>43236</v>
      </c>
      <c r="B71" s="243">
        <v>180163951</v>
      </c>
      <c r="C71" s="248">
        <v>6</v>
      </c>
      <c r="D71" s="247">
        <v>542325</v>
      </c>
      <c r="E71" s="245"/>
      <c r="F71" s="243"/>
      <c r="G71" s="247"/>
      <c r="H71" s="246"/>
      <c r="I71" s="246"/>
      <c r="J71" s="247"/>
    </row>
    <row r="72" spans="1:13" x14ac:dyDescent="0.25">
      <c r="A72" s="242">
        <v>43236</v>
      </c>
      <c r="B72" s="243">
        <v>180164013</v>
      </c>
      <c r="C72" s="248">
        <v>4</v>
      </c>
      <c r="D72" s="247">
        <v>411075</v>
      </c>
      <c r="E72" s="245"/>
      <c r="F72" s="243"/>
      <c r="G72" s="247"/>
      <c r="H72" s="246"/>
      <c r="I72" s="246"/>
      <c r="J72" s="247"/>
    </row>
    <row r="73" spans="1:13" x14ac:dyDescent="0.25">
      <c r="A73" s="242">
        <v>43236</v>
      </c>
      <c r="B73" s="243">
        <v>180164014</v>
      </c>
      <c r="C73" s="248">
        <v>11</v>
      </c>
      <c r="D73" s="247">
        <v>1033288</v>
      </c>
      <c r="E73" s="245"/>
      <c r="F73" s="243"/>
      <c r="G73" s="247"/>
      <c r="H73" s="246"/>
      <c r="I73" s="246"/>
      <c r="J73" s="247"/>
    </row>
    <row r="74" spans="1:13" x14ac:dyDescent="0.25">
      <c r="A74" s="242">
        <v>43236</v>
      </c>
      <c r="B74" s="243">
        <v>180164017</v>
      </c>
      <c r="C74" s="248">
        <v>1</v>
      </c>
      <c r="D74" s="247">
        <v>100013</v>
      </c>
      <c r="E74" s="245"/>
      <c r="F74" s="243"/>
      <c r="G74" s="247"/>
      <c r="H74" s="246"/>
      <c r="I74" s="246"/>
      <c r="J74" s="247"/>
    </row>
    <row r="75" spans="1:13" x14ac:dyDescent="0.25">
      <c r="A75" s="242">
        <v>43237</v>
      </c>
      <c r="B75" s="243">
        <v>180164063</v>
      </c>
      <c r="C75" s="248">
        <v>7</v>
      </c>
      <c r="D75" s="247">
        <v>485538</v>
      </c>
      <c r="E75" s="245"/>
      <c r="F75" s="243"/>
      <c r="G75" s="247"/>
      <c r="H75" s="246"/>
      <c r="I75" s="246"/>
      <c r="J75" s="247"/>
    </row>
    <row r="76" spans="1:13" x14ac:dyDescent="0.25">
      <c r="A76" s="242">
        <v>43237</v>
      </c>
      <c r="B76" s="243">
        <v>180164126</v>
      </c>
      <c r="C76" s="248">
        <v>4</v>
      </c>
      <c r="D76" s="247">
        <v>345100</v>
      </c>
      <c r="E76" s="245"/>
      <c r="F76" s="243"/>
      <c r="G76" s="247"/>
      <c r="H76" s="246"/>
      <c r="I76" s="246"/>
      <c r="J76" s="247"/>
    </row>
    <row r="77" spans="1:13" x14ac:dyDescent="0.25">
      <c r="A77" s="242">
        <v>43238</v>
      </c>
      <c r="B77" s="243">
        <v>180164176</v>
      </c>
      <c r="C77" s="248">
        <v>6</v>
      </c>
      <c r="D77" s="247">
        <v>711113</v>
      </c>
      <c r="E77" s="245"/>
      <c r="F77" s="243"/>
      <c r="G77" s="247"/>
      <c r="H77" s="246"/>
      <c r="I77" s="246"/>
      <c r="J77" s="247"/>
    </row>
    <row r="78" spans="1:13" x14ac:dyDescent="0.25">
      <c r="A78" s="242">
        <v>43238</v>
      </c>
      <c r="B78" s="243">
        <v>180164249</v>
      </c>
      <c r="C78" s="248">
        <v>5</v>
      </c>
      <c r="D78" s="247">
        <v>426913</v>
      </c>
      <c r="E78" s="245"/>
      <c r="F78" s="243"/>
      <c r="G78" s="247"/>
      <c r="H78" s="246"/>
      <c r="I78" s="246">
        <v>1146166</v>
      </c>
      <c r="J78" s="247" t="s">
        <v>17</v>
      </c>
    </row>
    <row r="79" spans="1:13" x14ac:dyDescent="0.25">
      <c r="A79" s="242">
        <v>43239</v>
      </c>
      <c r="B79" s="243">
        <v>180164268</v>
      </c>
      <c r="C79" s="248">
        <v>34</v>
      </c>
      <c r="D79" s="247">
        <v>3601850</v>
      </c>
      <c r="E79" s="245"/>
      <c r="F79" s="243"/>
      <c r="G79" s="247"/>
      <c r="H79" s="246"/>
      <c r="I79" s="246"/>
      <c r="J79" s="247"/>
    </row>
    <row r="80" spans="1:13" x14ac:dyDescent="0.25">
      <c r="A80" s="242">
        <v>43239</v>
      </c>
      <c r="B80" s="243">
        <v>180164312</v>
      </c>
      <c r="C80" s="248">
        <v>6</v>
      </c>
      <c r="D80" s="247">
        <v>584588</v>
      </c>
      <c r="E80" s="245"/>
      <c r="F80" s="243"/>
      <c r="G80" s="247"/>
      <c r="H80" s="246"/>
      <c r="I80" s="246"/>
      <c r="J80" s="247"/>
    </row>
    <row r="81" spans="1:10" x14ac:dyDescent="0.25">
      <c r="A81" s="242">
        <v>43239</v>
      </c>
      <c r="B81" s="243">
        <v>180164401</v>
      </c>
      <c r="C81" s="248">
        <v>9</v>
      </c>
      <c r="D81" s="247">
        <v>905888</v>
      </c>
      <c r="E81" s="245"/>
      <c r="F81" s="243"/>
      <c r="G81" s="247"/>
      <c r="H81" s="246"/>
      <c r="I81" s="246"/>
      <c r="J81" s="247"/>
    </row>
    <row r="82" spans="1:10" x14ac:dyDescent="0.25">
      <c r="A82" s="242">
        <v>43240</v>
      </c>
      <c r="B82" s="243">
        <v>180164538</v>
      </c>
      <c r="C82" s="248">
        <v>11</v>
      </c>
      <c r="D82" s="247">
        <v>1183963</v>
      </c>
      <c r="E82" s="245"/>
      <c r="F82" s="243"/>
      <c r="G82" s="247"/>
      <c r="H82" s="246"/>
      <c r="I82" s="246"/>
      <c r="J82" s="247"/>
    </row>
    <row r="83" spans="1:10" x14ac:dyDescent="0.25">
      <c r="A83" s="242">
        <v>43241</v>
      </c>
      <c r="B83" s="243">
        <v>180164587</v>
      </c>
      <c r="C83" s="248">
        <v>13</v>
      </c>
      <c r="D83" s="247">
        <v>975013</v>
      </c>
      <c r="E83" s="245"/>
      <c r="F83" s="243"/>
      <c r="G83" s="247"/>
      <c r="H83" s="246"/>
      <c r="I83" s="246"/>
      <c r="J83" s="247"/>
    </row>
    <row r="84" spans="1:10" x14ac:dyDescent="0.25">
      <c r="A84" s="242">
        <v>43241</v>
      </c>
      <c r="B84" s="243">
        <v>180164639</v>
      </c>
      <c r="C84" s="248">
        <v>9</v>
      </c>
      <c r="D84" s="247">
        <v>982625</v>
      </c>
      <c r="E84" s="245"/>
      <c r="F84" s="243"/>
      <c r="G84" s="247"/>
      <c r="H84" s="246"/>
      <c r="I84" s="246"/>
      <c r="J84" s="247"/>
    </row>
    <row r="85" spans="1:10" x14ac:dyDescent="0.25">
      <c r="A85" s="242">
        <v>43242</v>
      </c>
      <c r="B85" s="243">
        <v>180164692</v>
      </c>
      <c r="C85" s="248">
        <v>6</v>
      </c>
      <c r="D85" s="247">
        <v>573388</v>
      </c>
      <c r="E85" s="245"/>
      <c r="F85" s="243"/>
      <c r="G85" s="247"/>
      <c r="H85" s="246"/>
      <c r="I85" s="246"/>
      <c r="J85" s="247"/>
    </row>
    <row r="86" spans="1:10" x14ac:dyDescent="0.25">
      <c r="A86" s="242">
        <v>43242</v>
      </c>
      <c r="B86" s="243">
        <v>180164758</v>
      </c>
      <c r="C86" s="248">
        <v>1</v>
      </c>
      <c r="D86" s="247">
        <v>75513</v>
      </c>
      <c r="E86" s="245"/>
      <c r="F86" s="243"/>
      <c r="G86" s="247"/>
      <c r="H86" s="246"/>
      <c r="I86" s="246"/>
      <c r="J86" s="247"/>
    </row>
    <row r="87" spans="1:10" x14ac:dyDescent="0.25">
      <c r="A87" s="242">
        <v>43243</v>
      </c>
      <c r="B87" s="243">
        <v>180164841</v>
      </c>
      <c r="C87" s="248">
        <v>2</v>
      </c>
      <c r="D87" s="247">
        <v>158025</v>
      </c>
      <c r="E87" s="245"/>
      <c r="F87" s="243"/>
      <c r="G87" s="247"/>
      <c r="H87" s="246"/>
      <c r="I87" s="246"/>
      <c r="J87" s="247"/>
    </row>
    <row r="88" spans="1:10" x14ac:dyDescent="0.25">
      <c r="A88" s="242">
        <v>43243</v>
      </c>
      <c r="B88" s="243">
        <v>180164907</v>
      </c>
      <c r="C88" s="248">
        <v>10</v>
      </c>
      <c r="D88" s="247">
        <v>935900</v>
      </c>
      <c r="E88" s="245"/>
      <c r="F88" s="243"/>
      <c r="G88" s="247"/>
      <c r="H88" s="246"/>
      <c r="I88" s="246"/>
      <c r="J88" s="247"/>
    </row>
    <row r="89" spans="1:10" x14ac:dyDescent="0.25">
      <c r="A89" s="242">
        <v>43244</v>
      </c>
      <c r="B89" s="243">
        <v>180164956</v>
      </c>
      <c r="C89" s="248">
        <v>12</v>
      </c>
      <c r="D89" s="247">
        <v>1311975</v>
      </c>
      <c r="E89" s="245"/>
      <c r="F89" s="243"/>
      <c r="G89" s="247"/>
      <c r="H89" s="246"/>
      <c r="I89" s="246"/>
      <c r="J89" s="247"/>
    </row>
    <row r="90" spans="1:10" x14ac:dyDescent="0.25">
      <c r="A90" s="242">
        <v>43244</v>
      </c>
      <c r="B90" s="243">
        <v>180165023</v>
      </c>
      <c r="C90" s="248">
        <v>3</v>
      </c>
      <c r="D90" s="247">
        <v>248588</v>
      </c>
      <c r="E90" s="245"/>
      <c r="F90" s="243"/>
      <c r="G90" s="247"/>
      <c r="H90" s="246"/>
      <c r="I90" s="246"/>
      <c r="J90" s="247"/>
    </row>
    <row r="91" spans="1:10" x14ac:dyDescent="0.25">
      <c r="A91" s="242">
        <v>43245</v>
      </c>
      <c r="B91" s="243">
        <v>180165094</v>
      </c>
      <c r="C91" s="248">
        <v>32</v>
      </c>
      <c r="D91" s="247">
        <v>3258238</v>
      </c>
      <c r="E91" s="245"/>
      <c r="F91" s="243"/>
      <c r="G91" s="247"/>
      <c r="H91" s="246"/>
      <c r="I91" s="246"/>
      <c r="J91" s="247"/>
    </row>
    <row r="92" spans="1:10" x14ac:dyDescent="0.25">
      <c r="A92" s="242">
        <v>43245</v>
      </c>
      <c r="B92" s="243">
        <v>180165097</v>
      </c>
      <c r="C92" s="248">
        <v>11</v>
      </c>
      <c r="D92" s="247">
        <v>1191313</v>
      </c>
      <c r="E92" s="245"/>
      <c r="F92" s="243"/>
      <c r="G92" s="247"/>
      <c r="H92" s="246"/>
      <c r="I92" s="246"/>
      <c r="J92" s="247"/>
    </row>
    <row r="93" spans="1:10" x14ac:dyDescent="0.25">
      <c r="A93" s="242">
        <v>43245</v>
      </c>
      <c r="B93" s="243">
        <v>180165165</v>
      </c>
      <c r="C93" s="248">
        <v>11</v>
      </c>
      <c r="D93" s="247">
        <v>960925</v>
      </c>
      <c r="E93" s="245"/>
      <c r="F93" s="243"/>
      <c r="G93" s="247"/>
      <c r="H93" s="246"/>
      <c r="I93" s="246">
        <v>16947792</v>
      </c>
      <c r="J93" s="247" t="s">
        <v>17</v>
      </c>
    </row>
    <row r="94" spans="1:10" x14ac:dyDescent="0.25">
      <c r="A94" s="242">
        <v>43246</v>
      </c>
      <c r="B94" s="243">
        <v>180165320</v>
      </c>
      <c r="C94" s="248">
        <v>7</v>
      </c>
      <c r="D94" s="247">
        <v>811125</v>
      </c>
      <c r="E94" s="245">
        <v>180043327</v>
      </c>
      <c r="F94" s="243">
        <v>1</v>
      </c>
      <c r="G94" s="247">
        <v>117863</v>
      </c>
      <c r="H94" s="246"/>
      <c r="I94" s="246"/>
      <c r="J94" s="247"/>
    </row>
    <row r="95" spans="1:10" x14ac:dyDescent="0.25">
      <c r="A95" s="242">
        <v>43246</v>
      </c>
      <c r="B95" s="243">
        <v>180165324</v>
      </c>
      <c r="C95" s="248">
        <v>18</v>
      </c>
      <c r="D95" s="247">
        <v>1763038</v>
      </c>
      <c r="E95" s="245"/>
      <c r="F95" s="243"/>
      <c r="G95" s="247"/>
      <c r="H95" s="246"/>
      <c r="I95" s="246"/>
      <c r="J95" s="247"/>
    </row>
    <row r="96" spans="1:10" x14ac:dyDescent="0.25">
      <c r="A96" s="242">
        <v>43246</v>
      </c>
      <c r="B96" s="243">
        <v>180165326</v>
      </c>
      <c r="C96" s="248">
        <v>5</v>
      </c>
      <c r="D96" s="247">
        <v>500238</v>
      </c>
      <c r="E96" s="245"/>
      <c r="F96" s="243"/>
      <c r="G96" s="247"/>
      <c r="H96" s="246"/>
      <c r="I96" s="246"/>
      <c r="J96" s="247"/>
    </row>
    <row r="97" spans="1:10" x14ac:dyDescent="0.25">
      <c r="A97" s="242">
        <v>43246</v>
      </c>
      <c r="B97" s="243">
        <v>180165334</v>
      </c>
      <c r="C97" s="248">
        <v>1</v>
      </c>
      <c r="D97" s="247">
        <v>98088</v>
      </c>
      <c r="E97" s="245"/>
      <c r="F97" s="243"/>
      <c r="G97" s="247"/>
      <c r="H97" s="246"/>
      <c r="I97" s="246"/>
      <c r="J97" s="247"/>
    </row>
    <row r="98" spans="1:10" x14ac:dyDescent="0.25">
      <c r="A98" s="242">
        <v>43246</v>
      </c>
      <c r="B98" s="243">
        <v>180165337</v>
      </c>
      <c r="C98" s="248">
        <v>1</v>
      </c>
      <c r="D98" s="247">
        <v>84088</v>
      </c>
      <c r="E98" s="245"/>
      <c r="F98" s="243"/>
      <c r="G98" s="247"/>
      <c r="H98" s="246"/>
      <c r="I98" s="246"/>
      <c r="J98" s="247"/>
    </row>
    <row r="99" spans="1:10" x14ac:dyDescent="0.25">
      <c r="A99" s="242">
        <v>43248</v>
      </c>
      <c r="B99" s="243">
        <v>180165586</v>
      </c>
      <c r="C99" s="248">
        <v>25</v>
      </c>
      <c r="D99" s="247">
        <v>2377375</v>
      </c>
      <c r="E99" s="245"/>
      <c r="F99" s="243"/>
      <c r="G99" s="247"/>
      <c r="H99" s="246"/>
      <c r="I99" s="246"/>
      <c r="J99" s="247"/>
    </row>
    <row r="100" spans="1:10" x14ac:dyDescent="0.25">
      <c r="A100" s="242">
        <v>43248</v>
      </c>
      <c r="B100" s="243">
        <v>180165643</v>
      </c>
      <c r="C100" s="248">
        <v>9</v>
      </c>
      <c r="D100" s="247">
        <v>858200</v>
      </c>
      <c r="E100" s="245"/>
      <c r="F100" s="243"/>
      <c r="G100" s="247"/>
      <c r="H100" s="246"/>
      <c r="I100" s="246"/>
      <c r="J100" s="247"/>
    </row>
    <row r="101" spans="1:10" x14ac:dyDescent="0.25">
      <c r="A101" s="242">
        <v>43249</v>
      </c>
      <c r="B101" s="243">
        <v>180165756</v>
      </c>
      <c r="C101" s="248">
        <v>23</v>
      </c>
      <c r="D101" s="247">
        <v>2322163</v>
      </c>
      <c r="E101" s="245"/>
      <c r="F101" s="243"/>
      <c r="G101" s="247"/>
      <c r="H101" s="246"/>
      <c r="I101" s="246"/>
      <c r="J101" s="247"/>
    </row>
    <row r="102" spans="1:10" x14ac:dyDescent="0.25">
      <c r="A102" s="242">
        <v>43249</v>
      </c>
      <c r="B102" s="243">
        <v>180165803</v>
      </c>
      <c r="C102" s="248">
        <v>8</v>
      </c>
      <c r="D102" s="247">
        <v>665525</v>
      </c>
      <c r="E102" s="245"/>
      <c r="F102" s="243"/>
      <c r="G102" s="247"/>
      <c r="H102" s="246"/>
      <c r="I102" s="246"/>
      <c r="J102" s="247"/>
    </row>
    <row r="103" spans="1:10" x14ac:dyDescent="0.25">
      <c r="A103" s="242">
        <v>43250</v>
      </c>
      <c r="B103" s="243">
        <v>180165837</v>
      </c>
      <c r="C103" s="248">
        <v>38</v>
      </c>
      <c r="D103" s="247">
        <v>3631600</v>
      </c>
      <c r="E103" s="245"/>
      <c r="F103" s="243"/>
      <c r="G103" s="247"/>
      <c r="H103" s="246"/>
      <c r="I103" s="246"/>
      <c r="J103" s="247"/>
    </row>
    <row r="104" spans="1:10" x14ac:dyDescent="0.25">
      <c r="A104" s="242">
        <v>43250</v>
      </c>
      <c r="B104" s="243">
        <v>180165839</v>
      </c>
      <c r="C104" s="248">
        <v>32</v>
      </c>
      <c r="D104" s="247">
        <v>3398763</v>
      </c>
      <c r="E104" s="245"/>
      <c r="F104" s="243"/>
      <c r="G104" s="247"/>
      <c r="H104" s="246"/>
      <c r="I104" s="246"/>
      <c r="J104" s="247"/>
    </row>
    <row r="105" spans="1:10" x14ac:dyDescent="0.25">
      <c r="A105" s="242">
        <v>43250</v>
      </c>
      <c r="B105" s="243">
        <v>180165873</v>
      </c>
      <c r="C105" s="248">
        <v>21</v>
      </c>
      <c r="D105" s="247">
        <v>1884400</v>
      </c>
      <c r="E105" s="245"/>
      <c r="F105" s="243"/>
      <c r="G105" s="247"/>
      <c r="H105" s="246"/>
      <c r="I105" s="246"/>
      <c r="J105" s="247"/>
    </row>
    <row r="106" spans="1:10" x14ac:dyDescent="0.25">
      <c r="A106" s="242">
        <v>43250</v>
      </c>
      <c r="B106" s="243">
        <v>180165960</v>
      </c>
      <c r="C106" s="248">
        <v>14</v>
      </c>
      <c r="D106" s="247">
        <v>1579113</v>
      </c>
      <c r="E106" s="245"/>
      <c r="F106" s="243"/>
      <c r="G106" s="247"/>
      <c r="H106" s="246"/>
      <c r="I106" s="246"/>
      <c r="J106" s="247"/>
    </row>
    <row r="107" spans="1:10" x14ac:dyDescent="0.25">
      <c r="A107" s="242">
        <v>43251</v>
      </c>
      <c r="B107" s="243">
        <v>180166011</v>
      </c>
      <c r="C107" s="248">
        <v>10</v>
      </c>
      <c r="D107" s="247">
        <v>1012288</v>
      </c>
      <c r="E107" s="245"/>
      <c r="F107" s="243"/>
      <c r="G107" s="247"/>
      <c r="H107" s="246"/>
      <c r="I107" s="246"/>
      <c r="J107" s="247"/>
    </row>
    <row r="108" spans="1:10" x14ac:dyDescent="0.25">
      <c r="A108" s="242">
        <v>43251</v>
      </c>
      <c r="B108" s="243">
        <v>180166033</v>
      </c>
      <c r="C108" s="248">
        <v>19</v>
      </c>
      <c r="D108" s="247">
        <v>1899625</v>
      </c>
      <c r="E108" s="245"/>
      <c r="F108" s="243"/>
      <c r="G108" s="247"/>
      <c r="H108" s="246"/>
      <c r="I108" s="246"/>
      <c r="J108" s="247"/>
    </row>
    <row r="109" spans="1:10" x14ac:dyDescent="0.25">
      <c r="A109" s="242">
        <v>43251</v>
      </c>
      <c r="B109" s="243">
        <v>180166098</v>
      </c>
      <c r="C109" s="248">
        <v>4</v>
      </c>
      <c r="D109" s="247">
        <v>322525</v>
      </c>
      <c r="E109" s="245"/>
      <c r="F109" s="243"/>
      <c r="G109" s="247"/>
      <c r="H109" s="246"/>
      <c r="I109" s="246"/>
      <c r="J109" s="247"/>
    </row>
    <row r="110" spans="1:10" x14ac:dyDescent="0.25">
      <c r="A110" s="242">
        <v>43252</v>
      </c>
      <c r="B110" s="243">
        <v>180166183</v>
      </c>
      <c r="C110" s="248">
        <v>17</v>
      </c>
      <c r="D110" s="247">
        <v>1547350</v>
      </c>
      <c r="E110" s="245"/>
      <c r="F110" s="243"/>
      <c r="G110" s="247"/>
      <c r="H110" s="246"/>
      <c r="I110" s="246"/>
      <c r="J110" s="247"/>
    </row>
    <row r="111" spans="1:10" x14ac:dyDescent="0.25">
      <c r="A111" s="242">
        <v>43252</v>
      </c>
      <c r="B111" s="243">
        <v>180166254</v>
      </c>
      <c r="C111" s="248">
        <v>10</v>
      </c>
      <c r="D111" s="247">
        <v>994525</v>
      </c>
      <c r="E111" s="245"/>
      <c r="F111" s="243"/>
      <c r="G111" s="247"/>
      <c r="H111" s="246"/>
      <c r="I111" s="246">
        <v>25632171</v>
      </c>
      <c r="J111" s="247" t="s">
        <v>17</v>
      </c>
    </row>
    <row r="112" spans="1:10" x14ac:dyDescent="0.25">
      <c r="A112" s="242">
        <v>43253</v>
      </c>
      <c r="B112" s="243">
        <v>180166373</v>
      </c>
      <c r="C112" s="248">
        <v>17</v>
      </c>
      <c r="D112" s="247">
        <v>1585150</v>
      </c>
      <c r="E112" s="245"/>
      <c r="F112" s="243"/>
      <c r="G112" s="247"/>
      <c r="H112" s="246"/>
      <c r="I112" s="246"/>
      <c r="J112" s="247"/>
    </row>
    <row r="113" spans="1:10" x14ac:dyDescent="0.25">
      <c r="A113" s="242">
        <v>43253</v>
      </c>
      <c r="B113" s="243">
        <v>180166467</v>
      </c>
      <c r="C113" s="248">
        <v>9</v>
      </c>
      <c r="D113" s="247">
        <v>723450</v>
      </c>
      <c r="E113" s="245"/>
      <c r="F113" s="243"/>
      <c r="G113" s="247"/>
      <c r="H113" s="246"/>
      <c r="I113" s="246"/>
      <c r="J113" s="247"/>
    </row>
    <row r="114" spans="1:10" x14ac:dyDescent="0.25">
      <c r="A114" s="242">
        <v>43256</v>
      </c>
      <c r="B114" s="243">
        <v>180166812</v>
      </c>
      <c r="C114" s="248">
        <v>33</v>
      </c>
      <c r="D114" s="247">
        <v>3046138</v>
      </c>
      <c r="E114" s="245">
        <v>180043694</v>
      </c>
      <c r="F114" s="243">
        <v>31</v>
      </c>
      <c r="G114" s="247">
        <v>3021375</v>
      </c>
      <c r="H114" s="246">
        <v>315000</v>
      </c>
      <c r="I114" s="246"/>
      <c r="J114" s="247"/>
    </row>
    <row r="115" spans="1:10" x14ac:dyDescent="0.25">
      <c r="A115" s="242">
        <v>43256</v>
      </c>
      <c r="B115" s="243">
        <v>180166815</v>
      </c>
      <c r="C115" s="248">
        <v>28</v>
      </c>
      <c r="D115" s="247">
        <v>2798688</v>
      </c>
      <c r="E115" s="245"/>
      <c r="F115" s="243"/>
      <c r="G115" s="247"/>
      <c r="H115" s="246"/>
      <c r="I115" s="246"/>
      <c r="J115" s="247"/>
    </row>
    <row r="116" spans="1:10" x14ac:dyDescent="0.25">
      <c r="A116" s="242">
        <v>43256</v>
      </c>
      <c r="B116" s="243">
        <v>180166831</v>
      </c>
      <c r="C116" s="248">
        <v>13</v>
      </c>
      <c r="D116" s="247">
        <v>1043088</v>
      </c>
      <c r="E116" s="245"/>
      <c r="F116" s="243"/>
      <c r="G116" s="247"/>
      <c r="H116" s="246"/>
      <c r="I116" s="246"/>
      <c r="J116" s="247"/>
    </row>
    <row r="117" spans="1:10" x14ac:dyDescent="0.25">
      <c r="A117" s="242">
        <v>43256</v>
      </c>
      <c r="B117" s="243">
        <v>180166902</v>
      </c>
      <c r="C117" s="248">
        <v>6</v>
      </c>
      <c r="D117" s="247">
        <v>490875</v>
      </c>
      <c r="E117" s="245"/>
      <c r="F117" s="243"/>
      <c r="G117" s="247"/>
      <c r="H117" s="246"/>
      <c r="I117" s="246"/>
      <c r="J117" s="247"/>
    </row>
    <row r="118" spans="1:10" x14ac:dyDescent="0.25">
      <c r="A118" s="242">
        <v>43256</v>
      </c>
      <c r="B118" s="243">
        <v>180167010</v>
      </c>
      <c r="C118" s="248">
        <v>18</v>
      </c>
      <c r="D118" s="247">
        <v>1717800</v>
      </c>
      <c r="E118" s="245"/>
      <c r="F118" s="243"/>
      <c r="G118" s="247"/>
      <c r="H118" s="246"/>
      <c r="I118" s="246"/>
      <c r="J118" s="247"/>
    </row>
    <row r="119" spans="1:10" x14ac:dyDescent="0.25">
      <c r="A119" s="242">
        <v>43257</v>
      </c>
      <c r="B119" s="243">
        <v>180167171</v>
      </c>
      <c r="C119" s="248">
        <v>3</v>
      </c>
      <c r="D119" s="247">
        <v>213763</v>
      </c>
      <c r="E119" s="245"/>
      <c r="F119" s="243"/>
      <c r="G119" s="247"/>
      <c r="H119" s="246"/>
      <c r="I119" s="246"/>
      <c r="J119" s="247"/>
    </row>
    <row r="120" spans="1:10" x14ac:dyDescent="0.25">
      <c r="A120" s="242">
        <v>43257</v>
      </c>
      <c r="B120" s="243">
        <v>180167206</v>
      </c>
      <c r="C120" s="248">
        <v>10</v>
      </c>
      <c r="D120" s="247">
        <v>931175</v>
      </c>
      <c r="E120" s="245"/>
      <c r="F120" s="243"/>
      <c r="G120" s="247"/>
      <c r="H120" s="246"/>
      <c r="I120" s="246"/>
      <c r="J120" s="247"/>
    </row>
    <row r="121" spans="1:10" x14ac:dyDescent="0.25">
      <c r="A121" s="242">
        <v>43258</v>
      </c>
      <c r="B121" s="243">
        <v>180167255</v>
      </c>
      <c r="C121" s="248">
        <v>52</v>
      </c>
      <c r="D121" s="247">
        <v>5501388</v>
      </c>
      <c r="E121" s="245"/>
      <c r="F121" s="243"/>
      <c r="G121" s="247"/>
      <c r="H121" s="246"/>
      <c r="I121" s="246"/>
      <c r="J121" s="247"/>
    </row>
    <row r="122" spans="1:10" x14ac:dyDescent="0.25">
      <c r="A122" s="242">
        <v>43258</v>
      </c>
      <c r="B122" s="243">
        <v>180167308</v>
      </c>
      <c r="C122" s="248">
        <v>8</v>
      </c>
      <c r="D122" s="247">
        <v>816813</v>
      </c>
      <c r="E122" s="245"/>
      <c r="F122" s="243"/>
      <c r="G122" s="247"/>
      <c r="H122" s="246"/>
      <c r="I122" s="246"/>
      <c r="J122" s="247"/>
    </row>
    <row r="123" spans="1:10" x14ac:dyDescent="0.25">
      <c r="A123" s="242">
        <v>43258</v>
      </c>
      <c r="B123" s="243">
        <v>180167397</v>
      </c>
      <c r="C123" s="248">
        <v>5</v>
      </c>
      <c r="D123" s="247">
        <v>481950</v>
      </c>
      <c r="E123" s="245"/>
      <c r="F123" s="243"/>
      <c r="G123" s="247"/>
      <c r="H123" s="246"/>
      <c r="I123" s="246">
        <v>17400603</v>
      </c>
      <c r="J123" s="247" t="s">
        <v>17</v>
      </c>
    </row>
    <row r="124" spans="1:10" x14ac:dyDescent="0.25">
      <c r="A124" s="242">
        <v>43259</v>
      </c>
      <c r="B124" s="243">
        <v>180167441</v>
      </c>
      <c r="C124" s="248">
        <v>12</v>
      </c>
      <c r="D124" s="247">
        <v>1071700</v>
      </c>
      <c r="E124" s="245"/>
      <c r="F124" s="243"/>
      <c r="G124" s="247"/>
      <c r="H124" s="246"/>
      <c r="I124" s="246">
        <v>315000</v>
      </c>
      <c r="J124" s="247" t="s">
        <v>17</v>
      </c>
    </row>
    <row r="125" spans="1:10" x14ac:dyDescent="0.25">
      <c r="A125" s="98">
        <v>43260</v>
      </c>
      <c r="B125" s="99">
        <v>180167748</v>
      </c>
      <c r="C125" s="100">
        <v>8</v>
      </c>
      <c r="D125" s="34">
        <v>617400</v>
      </c>
      <c r="E125" s="101">
        <v>180043864</v>
      </c>
      <c r="F125" s="99">
        <v>52</v>
      </c>
      <c r="G125" s="34">
        <v>5501388</v>
      </c>
      <c r="H125" s="102"/>
      <c r="I125" s="102"/>
      <c r="J125" s="34"/>
    </row>
    <row r="126" spans="1:10" x14ac:dyDescent="0.25">
      <c r="A126" s="98">
        <v>43277</v>
      </c>
      <c r="B126" s="99">
        <v>180168199</v>
      </c>
      <c r="C126" s="100">
        <v>5</v>
      </c>
      <c r="D126" s="34">
        <v>444850</v>
      </c>
      <c r="E126" s="101"/>
      <c r="F126" s="99"/>
      <c r="G126" s="34"/>
      <c r="H126" s="102"/>
      <c r="I126" s="102"/>
      <c r="J126" s="34"/>
    </row>
    <row r="127" spans="1:10" x14ac:dyDescent="0.25">
      <c r="A127" s="98"/>
      <c r="B127" s="99"/>
      <c r="C127" s="100"/>
      <c r="D127" s="34"/>
      <c r="E127" s="101"/>
      <c r="F127" s="99"/>
      <c r="G127" s="34"/>
      <c r="H127" s="102"/>
      <c r="I127" s="102"/>
      <c r="J127" s="34"/>
    </row>
    <row r="128" spans="1:10" x14ac:dyDescent="0.25">
      <c r="A128" s="98"/>
      <c r="B128" s="99"/>
      <c r="C128" s="100"/>
      <c r="D128" s="34"/>
      <c r="E128" s="101"/>
      <c r="F128" s="99"/>
      <c r="G128" s="34"/>
      <c r="H128" s="102"/>
      <c r="I128" s="102"/>
      <c r="J128" s="34"/>
    </row>
    <row r="129" spans="1:16" x14ac:dyDescent="0.25">
      <c r="A129" s="236"/>
      <c r="B129" s="235"/>
      <c r="C129" s="241"/>
      <c r="D129" s="237"/>
      <c r="E129" s="238"/>
      <c r="F129" s="235"/>
      <c r="G129" s="237"/>
      <c r="H129" s="240"/>
      <c r="I129" s="240"/>
      <c r="J129" s="237"/>
    </row>
    <row r="130" spans="1:16" x14ac:dyDescent="0.25">
      <c r="A130" s="236"/>
      <c r="B130" s="224" t="s">
        <v>11</v>
      </c>
      <c r="C130" s="233">
        <f>SUM(C8:C129)</f>
        <v>1127</v>
      </c>
      <c r="D130" s="225"/>
      <c r="E130" s="224" t="s">
        <v>11</v>
      </c>
      <c r="F130" s="224">
        <f>SUM(F8:F129)</f>
        <v>155</v>
      </c>
      <c r="G130" s="225">
        <f>SUM(G8:G129)</f>
        <v>17046752</v>
      </c>
      <c r="H130" s="240"/>
      <c r="I130" s="240"/>
      <c r="J130" s="237"/>
    </row>
    <row r="131" spans="1:16" x14ac:dyDescent="0.25">
      <c r="A131" s="236"/>
      <c r="B131" s="224"/>
      <c r="C131" s="233"/>
      <c r="D131" s="225"/>
      <c r="E131" s="238"/>
      <c r="F131" s="235"/>
      <c r="G131" s="237"/>
      <c r="H131" s="240"/>
      <c r="I131" s="240"/>
      <c r="J131" s="237"/>
    </row>
    <row r="132" spans="1:16" x14ac:dyDescent="0.25">
      <c r="A132" s="226"/>
      <c r="B132" s="227"/>
      <c r="C132" s="241"/>
      <c r="D132" s="237"/>
      <c r="E132" s="224"/>
      <c r="F132" s="235"/>
      <c r="G132" s="332" t="s">
        <v>12</v>
      </c>
      <c r="H132" s="332"/>
      <c r="I132" s="240"/>
      <c r="J132" s="228">
        <f>SUM(D8:D129)</f>
        <v>109449236</v>
      </c>
    </row>
    <row r="133" spans="1:16" x14ac:dyDescent="0.25">
      <c r="A133" s="236"/>
      <c r="B133" s="235"/>
      <c r="C133" s="241"/>
      <c r="D133" s="237"/>
      <c r="E133" s="224"/>
      <c r="F133" s="235"/>
      <c r="G133" s="332" t="s">
        <v>13</v>
      </c>
      <c r="H133" s="332"/>
      <c r="I133" s="240"/>
      <c r="J133" s="228">
        <f>SUM(G8:G129)</f>
        <v>17046752</v>
      </c>
    </row>
    <row r="134" spans="1:16" x14ac:dyDescent="0.25">
      <c r="A134" s="229"/>
      <c r="B134" s="238"/>
      <c r="C134" s="241"/>
      <c r="D134" s="237"/>
      <c r="E134" s="238"/>
      <c r="F134" s="235"/>
      <c r="G134" s="332" t="s">
        <v>14</v>
      </c>
      <c r="H134" s="332"/>
      <c r="I134" s="41"/>
      <c r="J134" s="230">
        <f>J132-J133</f>
        <v>92402484</v>
      </c>
    </row>
    <row r="135" spans="1:16" x14ac:dyDescent="0.25">
      <c r="A135" s="236"/>
      <c r="B135" s="231"/>
      <c r="C135" s="241"/>
      <c r="D135" s="232"/>
      <c r="E135" s="238"/>
      <c r="F135" s="224"/>
      <c r="G135" s="332" t="s">
        <v>15</v>
      </c>
      <c r="H135" s="332"/>
      <c r="I135" s="240"/>
      <c r="J135" s="228">
        <f>SUM(H8:H131)</f>
        <v>315000</v>
      </c>
    </row>
    <row r="136" spans="1:16" x14ac:dyDescent="0.25">
      <c r="A136" s="236"/>
      <c r="B136" s="231"/>
      <c r="C136" s="241"/>
      <c r="D136" s="232"/>
      <c r="E136" s="238"/>
      <c r="F136" s="224"/>
      <c r="G136" s="332" t="s">
        <v>16</v>
      </c>
      <c r="H136" s="332"/>
      <c r="I136" s="240"/>
      <c r="J136" s="228">
        <f>J134+J135</f>
        <v>92717484</v>
      </c>
    </row>
    <row r="137" spans="1:16" x14ac:dyDescent="0.25">
      <c r="A137" s="236"/>
      <c r="B137" s="231"/>
      <c r="C137" s="241"/>
      <c r="D137" s="232"/>
      <c r="E137" s="238"/>
      <c r="F137" s="235"/>
      <c r="G137" s="332" t="s">
        <v>5</v>
      </c>
      <c r="H137" s="332"/>
      <c r="I137" s="240"/>
      <c r="J137" s="228">
        <f>SUM(I8:I131)</f>
        <v>97156627</v>
      </c>
    </row>
    <row r="138" spans="1:16" x14ac:dyDescent="0.25">
      <c r="A138" s="236"/>
      <c r="B138" s="231"/>
      <c r="C138" s="241"/>
      <c r="D138" s="232"/>
      <c r="E138" s="238"/>
      <c r="F138" s="235"/>
      <c r="G138" s="332" t="s">
        <v>32</v>
      </c>
      <c r="H138" s="332"/>
      <c r="I138" s="241" t="str">
        <f>IF(J138&gt;0,"SALDO",IF(J138&lt;0,"PIUTANG",IF(J138=0,"LUNAS")))</f>
        <v>SALDO</v>
      </c>
      <c r="J138" s="228">
        <f>J137-J136</f>
        <v>4439143</v>
      </c>
    </row>
    <row r="139" spans="1:16" x14ac:dyDescent="0.25">
      <c r="F139" s="219"/>
      <c r="G139" s="219"/>
      <c r="J139" s="219"/>
    </row>
    <row r="140" spans="1:16" x14ac:dyDescent="0.25">
      <c r="C140" s="219"/>
      <c r="D140" s="219"/>
      <c r="F140" s="219"/>
      <c r="G140" s="219"/>
      <c r="J140" s="219"/>
      <c r="L140" s="234"/>
      <c r="M140" s="234"/>
      <c r="N140" s="234"/>
      <c r="O140" s="234"/>
      <c r="P140" s="234"/>
    </row>
    <row r="141" spans="1:16" x14ac:dyDescent="0.25">
      <c r="C141" s="219"/>
      <c r="D141" s="219"/>
      <c r="F141" s="219"/>
      <c r="G141" s="219"/>
      <c r="J141" s="219"/>
      <c r="L141" s="234"/>
      <c r="M141" s="234"/>
      <c r="N141" s="234"/>
      <c r="O141" s="234"/>
      <c r="P141" s="234"/>
    </row>
    <row r="142" spans="1:16" x14ac:dyDescent="0.25">
      <c r="C142" s="219"/>
      <c r="D142" s="219"/>
      <c r="F142" s="219"/>
      <c r="G142" s="219"/>
      <c r="J142" s="219"/>
      <c r="L142" s="234"/>
      <c r="M142" s="234"/>
      <c r="N142" s="234"/>
      <c r="O142" s="234"/>
      <c r="P142" s="234"/>
    </row>
    <row r="143" spans="1:16" x14ac:dyDescent="0.25">
      <c r="C143" s="219"/>
      <c r="D143" s="219"/>
      <c r="F143" s="219"/>
      <c r="G143" s="219"/>
      <c r="J143" s="219"/>
      <c r="L143" s="234"/>
      <c r="M143" s="234"/>
      <c r="N143" s="234"/>
      <c r="O143" s="234"/>
      <c r="P143" s="234"/>
    </row>
    <row r="144" spans="1:16" x14ac:dyDescent="0.25">
      <c r="C144" s="219"/>
      <c r="D144" s="219"/>
      <c r="L144" s="234"/>
      <c r="M144" s="234"/>
      <c r="N144" s="234"/>
      <c r="O144" s="234"/>
      <c r="P144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38:H138"/>
    <mergeCell ref="G132:H132"/>
    <mergeCell ref="G133:H133"/>
    <mergeCell ref="G134:H134"/>
    <mergeCell ref="G135:H135"/>
    <mergeCell ref="G136:H136"/>
    <mergeCell ref="G137:H13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J40" sqref="J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6" t="s">
        <v>21</v>
      </c>
      <c r="G2" s="326"/>
      <c r="H2" s="326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32" t="s">
        <v>12</v>
      </c>
      <c r="H46" s="332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32" t="s">
        <v>13</v>
      </c>
      <c r="H47" s="332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32" t="s">
        <v>14</v>
      </c>
      <c r="H48" s="332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32" t="s">
        <v>15</v>
      </c>
      <c r="H49" s="332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32" t="s">
        <v>16</v>
      </c>
      <c r="H50" s="332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32" t="s">
        <v>5</v>
      </c>
      <c r="H51" s="332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32" t="s">
        <v>32</v>
      </c>
      <c r="H52" s="332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32" t="s">
        <v>12</v>
      </c>
      <c r="H69" s="332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32" t="s">
        <v>13</v>
      </c>
      <c r="H70" s="332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32" t="s">
        <v>14</v>
      </c>
      <c r="H71" s="332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32" t="s">
        <v>15</v>
      </c>
      <c r="H72" s="332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32" t="s">
        <v>16</v>
      </c>
      <c r="H73" s="332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32" t="s">
        <v>5</v>
      </c>
      <c r="H74" s="332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32" t="s">
        <v>32</v>
      </c>
      <c r="H75" s="332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I41" sqref="I4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8"/>
      <c r="I7" s="352"/>
      <c r="J7" s="34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32" t="s">
        <v>12</v>
      </c>
      <c r="H44" s="332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32" t="s">
        <v>13</v>
      </c>
      <c r="H45" s="332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32" t="s">
        <v>14</v>
      </c>
      <c r="H46" s="332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32" t="s">
        <v>15</v>
      </c>
      <c r="H47" s="332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32" t="s">
        <v>16</v>
      </c>
      <c r="H48" s="332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32" t="s">
        <v>5</v>
      </c>
      <c r="H49" s="332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32" t="s">
        <v>32</v>
      </c>
      <c r="H50" s="332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8"/>
      <c r="I7" s="352"/>
      <c r="J7" s="34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32" t="s">
        <v>12</v>
      </c>
      <c r="H49" s="332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32" t="s">
        <v>13</v>
      </c>
      <c r="H50" s="332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32" t="s">
        <v>14</v>
      </c>
      <c r="H51" s="332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32" t="s">
        <v>15</v>
      </c>
      <c r="H52" s="332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32" t="s">
        <v>16</v>
      </c>
      <c r="H53" s="332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32" t="s">
        <v>5</v>
      </c>
      <c r="H54" s="332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32" t="s">
        <v>32</v>
      </c>
      <c r="H55" s="332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K117" sqref="K117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6" t="s">
        <v>22</v>
      </c>
      <c r="G1" s="326"/>
      <c r="H1" s="326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8"/>
      <c r="I7" s="352"/>
      <c r="J7" s="34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32" t="s">
        <v>12</v>
      </c>
      <c r="H120" s="332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32" t="s">
        <v>13</v>
      </c>
      <c r="H121" s="332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32" t="s">
        <v>14</v>
      </c>
      <c r="H122" s="332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32" t="s">
        <v>15</v>
      </c>
      <c r="H123" s="332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32" t="s">
        <v>16</v>
      </c>
      <c r="H124" s="332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32" t="s">
        <v>5</v>
      </c>
      <c r="H125" s="332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32" t="s">
        <v>32</v>
      </c>
      <c r="H126" s="332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4" activePane="bottomLeft" state="frozen"/>
      <selection pane="bottomLeft" activeCell="E24" sqref="E24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43277</v>
      </c>
      <c r="C5" s="283">
        <f>'Taufik ST'!I2</f>
        <v>2099300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43277</v>
      </c>
      <c r="C6" s="283">
        <f>'Indra Fashion'!I2</f>
        <v>898511</v>
      </c>
      <c r="E6" s="291" t="s">
        <v>161</v>
      </c>
    </row>
    <row r="7" spans="1:5" s="269" customFormat="1" ht="18.75" customHeight="1" x14ac:dyDescent="0.25">
      <c r="A7" s="185" t="s">
        <v>67</v>
      </c>
      <c r="B7" s="184" t="s">
        <v>40</v>
      </c>
      <c r="C7" s="283">
        <v>0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43277</v>
      </c>
      <c r="C8" s="283">
        <f>Bandros!I2</f>
        <v>10483462</v>
      </c>
      <c r="E8" s="291" t="s">
        <v>162</v>
      </c>
    </row>
    <row r="9" spans="1:5" s="269" customFormat="1" ht="18.75" customHeight="1" x14ac:dyDescent="0.25">
      <c r="A9" s="185" t="s">
        <v>195</v>
      </c>
      <c r="B9" s="184" t="s">
        <v>40</v>
      </c>
      <c r="C9" s="283">
        <v>0</v>
      </c>
      <c r="E9" s="291" t="s">
        <v>196</v>
      </c>
    </row>
    <row r="10" spans="1:5" s="269" customFormat="1" ht="18.75" customHeight="1" x14ac:dyDescent="0.25">
      <c r="A10" s="185" t="s">
        <v>198</v>
      </c>
      <c r="B10" s="184" t="s">
        <v>40</v>
      </c>
      <c r="C10" s="283">
        <v>0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 t="s">
        <v>40</v>
      </c>
      <c r="C11" s="283">
        <v>0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>
        <v>43251</v>
      </c>
      <c r="C13" s="283">
        <f>Yanyan!I2</f>
        <v>38325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-350</v>
      </c>
      <c r="E19" s="291" t="s">
        <v>166</v>
      </c>
    </row>
    <row r="20" spans="1:5" s="269" customFormat="1" ht="18.75" customHeight="1" x14ac:dyDescent="0.25">
      <c r="A20" s="185" t="s">
        <v>89</v>
      </c>
      <c r="B20" s="184" t="s">
        <v>40</v>
      </c>
      <c r="C20" s="283">
        <f>AnipAssunah!I2</f>
        <v>0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9" t="s">
        <v>11</v>
      </c>
      <c r="B23" s="360"/>
      <c r="C23" s="357">
        <f>SUM(C5:C22)</f>
        <v>23393400.5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6" t="s">
        <v>22</v>
      </c>
      <c r="G1" s="326"/>
      <c r="H1" s="326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6" t="s">
        <v>21</v>
      </c>
      <c r="G2" s="326"/>
      <c r="H2" s="32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32" t="s">
        <v>12</v>
      </c>
      <c r="H121" s="332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32" t="s">
        <v>13</v>
      </c>
      <c r="H122" s="332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32" t="s">
        <v>14</v>
      </c>
      <c r="H123" s="332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32" t="s">
        <v>15</v>
      </c>
      <c r="H124" s="332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32" t="s">
        <v>16</v>
      </c>
      <c r="H125" s="332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32" t="s">
        <v>5</v>
      </c>
      <c r="H126" s="332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32" t="s">
        <v>32</v>
      </c>
      <c r="H127" s="332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6" t="s">
        <v>22</v>
      </c>
      <c r="G1" s="326"/>
      <c r="H1" s="32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6" t="s">
        <v>21</v>
      </c>
      <c r="G2" s="326"/>
      <c r="H2" s="32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29" t="s">
        <v>4</v>
      </c>
      <c r="I5" s="372" t="s">
        <v>5</v>
      </c>
      <c r="J5" s="331" t="s">
        <v>6</v>
      </c>
      <c r="L5" s="37"/>
      <c r="M5" s="37"/>
      <c r="N5" s="37"/>
      <c r="O5" s="37"/>
      <c r="P5" s="37"/>
      <c r="Q5" s="37"/>
    </row>
    <row r="6" spans="1:17" x14ac:dyDescent="0.25">
      <c r="A6" s="32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9"/>
      <c r="I6" s="372"/>
      <c r="J6" s="33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32" t="s">
        <v>12</v>
      </c>
      <c r="H31" s="332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32" t="s">
        <v>13</v>
      </c>
      <c r="H32" s="332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32" t="s">
        <v>14</v>
      </c>
      <c r="H33" s="332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32" t="s">
        <v>15</v>
      </c>
      <c r="H34" s="332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32" t="s">
        <v>16</v>
      </c>
      <c r="H35" s="332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32" t="s">
        <v>5</v>
      </c>
      <c r="H36" s="332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32" t="s">
        <v>32</v>
      </c>
      <c r="H37" s="332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50"/>
  <sheetViews>
    <sheetView workbookViewId="0">
      <pane ySplit="7" topLeftCell="A128" activePane="bottomLeft" state="frozen"/>
      <selection pane="bottomLeft" activeCell="B138" sqref="B13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6" t="s">
        <v>22</v>
      </c>
      <c r="G1" s="326"/>
      <c r="H1" s="326"/>
      <c r="I1" s="42" t="s">
        <v>20</v>
      </c>
      <c r="J1" s="20"/>
      <c r="L1" s="279">
        <f>SUM(D129:D137)</f>
        <v>7606027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J150*-1</f>
        <v>898511</v>
      </c>
      <c r="J2" s="20"/>
      <c r="L2" s="279">
        <f>SUM(G129:G137)</f>
        <v>814452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6791575</v>
      </c>
      <c r="M3" s="219"/>
      <c r="N3" s="219">
        <f>I2-L3</f>
        <v>-5893064</v>
      </c>
      <c r="O3" s="219"/>
      <c r="P3" s="219"/>
      <c r="Q3" s="219"/>
      <c r="R3" s="219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34" t="s">
        <v>4</v>
      </c>
      <c r="I6" s="330" t="s">
        <v>5</v>
      </c>
      <c r="J6" s="331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0"/>
      <c r="J7" s="331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1">
        <v>43227</v>
      </c>
      <c r="B104" s="243">
        <v>180162884</v>
      </c>
      <c r="C104" s="248">
        <v>9</v>
      </c>
      <c r="D104" s="247">
        <v>1047988</v>
      </c>
      <c r="E104" s="245"/>
      <c r="F104" s="248"/>
      <c r="G104" s="247"/>
      <c r="H104" s="246"/>
      <c r="I104" s="246"/>
      <c r="J104" s="24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1">
        <v>43228</v>
      </c>
      <c r="B105" s="243">
        <v>180163001</v>
      </c>
      <c r="C105" s="248">
        <v>4</v>
      </c>
      <c r="D105" s="247">
        <v>380625</v>
      </c>
      <c r="E105" s="245"/>
      <c r="F105" s="248"/>
      <c r="G105" s="247"/>
      <c r="H105" s="246"/>
      <c r="I105" s="246"/>
      <c r="J105" s="24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1">
        <v>43229</v>
      </c>
      <c r="B106" s="243">
        <v>180163122</v>
      </c>
      <c r="C106" s="248">
        <v>7</v>
      </c>
      <c r="D106" s="247">
        <v>795463</v>
      </c>
      <c r="E106" s="245"/>
      <c r="F106" s="248"/>
      <c r="G106" s="247"/>
      <c r="H106" s="246"/>
      <c r="I106" s="246"/>
      <c r="J106" s="24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1">
        <v>43230</v>
      </c>
      <c r="B107" s="243">
        <v>180163263</v>
      </c>
      <c r="C107" s="248">
        <v>3</v>
      </c>
      <c r="D107" s="247">
        <v>448875</v>
      </c>
      <c r="E107" s="245"/>
      <c r="F107" s="248"/>
      <c r="G107" s="247"/>
      <c r="H107" s="246"/>
      <c r="I107" s="246"/>
      <c r="J107" s="24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1">
        <v>43231</v>
      </c>
      <c r="B108" s="243">
        <v>180163382</v>
      </c>
      <c r="C108" s="248">
        <v>3</v>
      </c>
      <c r="D108" s="247">
        <v>291550</v>
      </c>
      <c r="E108" s="245"/>
      <c r="F108" s="248"/>
      <c r="G108" s="247"/>
      <c r="H108" s="246"/>
      <c r="I108" s="246"/>
      <c r="J108" s="24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1">
        <v>43232</v>
      </c>
      <c r="B109" s="243">
        <v>180163503</v>
      </c>
      <c r="C109" s="248">
        <v>1</v>
      </c>
      <c r="D109" s="247">
        <v>81113</v>
      </c>
      <c r="E109" s="245">
        <v>180042839</v>
      </c>
      <c r="F109" s="248">
        <v>2</v>
      </c>
      <c r="G109" s="247">
        <v>195563</v>
      </c>
      <c r="H109" s="246"/>
      <c r="I109" s="246">
        <v>2850051</v>
      </c>
      <c r="J109" s="247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1">
        <v>43234</v>
      </c>
      <c r="B110" s="243">
        <v>180163746</v>
      </c>
      <c r="C110" s="248">
        <v>11</v>
      </c>
      <c r="D110" s="247">
        <v>1168650</v>
      </c>
      <c r="E110" s="245"/>
      <c r="F110" s="248"/>
      <c r="G110" s="247"/>
      <c r="H110" s="246"/>
      <c r="I110" s="246"/>
      <c r="J110" s="24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1">
        <v>43235</v>
      </c>
      <c r="B111" s="243">
        <v>180163905</v>
      </c>
      <c r="C111" s="248">
        <v>2</v>
      </c>
      <c r="D111" s="247">
        <v>342650</v>
      </c>
      <c r="E111" s="245">
        <v>180042956</v>
      </c>
      <c r="F111" s="248">
        <v>1</v>
      </c>
      <c r="G111" s="247">
        <v>179725</v>
      </c>
      <c r="H111" s="246"/>
      <c r="I111" s="246"/>
      <c r="J111" s="24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1">
        <v>43236</v>
      </c>
      <c r="B112" s="243">
        <v>180163974</v>
      </c>
      <c r="C112" s="248">
        <v>5</v>
      </c>
      <c r="D112" s="247">
        <v>567088</v>
      </c>
      <c r="E112" s="245"/>
      <c r="F112" s="248"/>
      <c r="G112" s="247"/>
      <c r="H112" s="246"/>
      <c r="I112" s="246"/>
      <c r="J112" s="247"/>
      <c r="K112" s="219"/>
      <c r="L112" s="219"/>
      <c r="M112" s="219"/>
      <c r="N112" s="219"/>
      <c r="O112" s="219"/>
      <c r="P112" s="219"/>
      <c r="Q112" s="219"/>
      <c r="R112" s="219"/>
    </row>
    <row r="113" spans="1:18" s="234" customFormat="1" ht="15.75" customHeight="1" x14ac:dyDescent="0.25">
      <c r="A113" s="161">
        <v>43237</v>
      </c>
      <c r="B113" s="243">
        <v>180164096</v>
      </c>
      <c r="C113" s="248">
        <v>2</v>
      </c>
      <c r="D113" s="247">
        <v>257338</v>
      </c>
      <c r="E113" s="245"/>
      <c r="F113" s="248"/>
      <c r="G113" s="247"/>
      <c r="H113" s="246"/>
      <c r="I113" s="246"/>
      <c r="J113" s="247"/>
      <c r="K113" s="219"/>
      <c r="L113" s="219"/>
      <c r="M113" s="219"/>
      <c r="N113" s="219"/>
      <c r="O113" s="219"/>
      <c r="P113" s="219"/>
      <c r="Q113" s="219"/>
      <c r="R113" s="219"/>
    </row>
    <row r="114" spans="1:18" s="234" customFormat="1" ht="15.75" customHeight="1" x14ac:dyDescent="0.25">
      <c r="A114" s="161">
        <v>43238</v>
      </c>
      <c r="B114" s="243">
        <v>180164213</v>
      </c>
      <c r="C114" s="248">
        <v>3</v>
      </c>
      <c r="D114" s="247">
        <v>242375</v>
      </c>
      <c r="E114" s="245"/>
      <c r="F114" s="248"/>
      <c r="G114" s="247"/>
      <c r="H114" s="246"/>
      <c r="I114" s="246"/>
      <c r="J114" s="247"/>
      <c r="K114" s="219"/>
      <c r="L114" s="219"/>
      <c r="M114" s="219"/>
      <c r="N114" s="219"/>
      <c r="O114" s="219"/>
      <c r="P114" s="219"/>
      <c r="Q114" s="219"/>
      <c r="R114" s="219"/>
    </row>
    <row r="115" spans="1:18" s="234" customFormat="1" ht="15.75" customHeight="1" x14ac:dyDescent="0.25">
      <c r="A115" s="161">
        <v>43239</v>
      </c>
      <c r="B115" s="243">
        <v>180164367</v>
      </c>
      <c r="C115" s="248">
        <v>3</v>
      </c>
      <c r="D115" s="247">
        <v>315963</v>
      </c>
      <c r="E115" s="245"/>
      <c r="F115" s="248"/>
      <c r="G115" s="247"/>
      <c r="H115" s="246"/>
      <c r="I115" s="246">
        <v>2714339</v>
      </c>
      <c r="J115" s="247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4" customFormat="1" ht="15.75" customHeight="1" x14ac:dyDescent="0.25">
      <c r="A116" s="161">
        <v>43241</v>
      </c>
      <c r="B116" s="243">
        <v>180164620</v>
      </c>
      <c r="C116" s="248">
        <v>14</v>
      </c>
      <c r="D116" s="247">
        <v>1480413</v>
      </c>
      <c r="E116" s="245"/>
      <c r="F116" s="248"/>
      <c r="G116" s="247"/>
      <c r="H116" s="246"/>
      <c r="I116" s="246"/>
      <c r="J116" s="247"/>
      <c r="K116" s="219"/>
      <c r="L116" s="219"/>
      <c r="M116" s="219"/>
      <c r="N116" s="219"/>
      <c r="O116" s="219"/>
      <c r="P116" s="219"/>
      <c r="Q116" s="219"/>
      <c r="R116" s="219"/>
    </row>
    <row r="117" spans="1:18" s="234" customFormat="1" ht="15.75" customHeight="1" x14ac:dyDescent="0.25">
      <c r="A117" s="161">
        <v>43242</v>
      </c>
      <c r="B117" s="243">
        <v>180164730</v>
      </c>
      <c r="C117" s="248">
        <v>6</v>
      </c>
      <c r="D117" s="247">
        <v>612675</v>
      </c>
      <c r="E117" s="245">
        <v>180043166</v>
      </c>
      <c r="F117" s="248">
        <v>1</v>
      </c>
      <c r="G117" s="247">
        <v>85050</v>
      </c>
      <c r="H117" s="246"/>
      <c r="I117" s="246"/>
      <c r="J117" s="247"/>
      <c r="K117" s="219"/>
      <c r="L117" s="219"/>
      <c r="M117" s="219"/>
      <c r="N117" s="219"/>
      <c r="O117" s="219"/>
      <c r="P117" s="219"/>
      <c r="Q117" s="219"/>
      <c r="R117" s="219"/>
    </row>
    <row r="118" spans="1:18" s="234" customFormat="1" ht="15.75" customHeight="1" x14ac:dyDescent="0.25">
      <c r="A118" s="161">
        <v>43243</v>
      </c>
      <c r="B118" s="243">
        <v>180164884</v>
      </c>
      <c r="C118" s="248">
        <v>14</v>
      </c>
      <c r="D118" s="247">
        <v>1295263</v>
      </c>
      <c r="E118" s="245"/>
      <c r="F118" s="248"/>
      <c r="G118" s="247"/>
      <c r="H118" s="246"/>
      <c r="I118" s="246"/>
      <c r="J118" s="247"/>
      <c r="K118" s="219"/>
      <c r="L118" s="219"/>
      <c r="M118" s="219"/>
      <c r="N118" s="219"/>
      <c r="O118" s="219"/>
      <c r="P118" s="219"/>
      <c r="Q118" s="219"/>
      <c r="R118" s="219"/>
    </row>
    <row r="119" spans="1:18" s="234" customFormat="1" ht="15.75" customHeight="1" x14ac:dyDescent="0.25">
      <c r="A119" s="161">
        <v>43243</v>
      </c>
      <c r="B119" s="243">
        <v>180164904</v>
      </c>
      <c r="C119" s="248">
        <v>2</v>
      </c>
      <c r="D119" s="247">
        <v>225750</v>
      </c>
      <c r="E119" s="245"/>
      <c r="F119" s="248"/>
      <c r="G119" s="247"/>
      <c r="H119" s="246"/>
      <c r="I119" s="246"/>
      <c r="J119" s="247"/>
      <c r="K119" s="219"/>
      <c r="L119" s="219"/>
      <c r="M119" s="219"/>
      <c r="N119" s="219"/>
      <c r="O119" s="219"/>
      <c r="P119" s="219"/>
      <c r="Q119" s="219"/>
      <c r="R119" s="219"/>
    </row>
    <row r="120" spans="1:18" s="234" customFormat="1" ht="15.75" customHeight="1" x14ac:dyDescent="0.25">
      <c r="A120" s="161">
        <v>43244</v>
      </c>
      <c r="B120" s="243">
        <v>180164998</v>
      </c>
      <c r="C120" s="248">
        <v>3</v>
      </c>
      <c r="D120" s="247">
        <v>472675</v>
      </c>
      <c r="E120" s="245">
        <v>180043237</v>
      </c>
      <c r="F120" s="248">
        <v>2</v>
      </c>
      <c r="G120" s="247">
        <v>152250</v>
      </c>
      <c r="H120" s="246"/>
      <c r="I120" s="246"/>
      <c r="J120" s="247"/>
      <c r="K120" s="219"/>
      <c r="L120" s="219"/>
      <c r="M120" s="219"/>
      <c r="N120" s="219"/>
      <c r="O120" s="219"/>
      <c r="P120" s="219"/>
      <c r="Q120" s="219"/>
      <c r="R120" s="219"/>
    </row>
    <row r="121" spans="1:18" s="234" customFormat="1" ht="15.75" customHeight="1" x14ac:dyDescent="0.25">
      <c r="A121" s="161">
        <v>43245</v>
      </c>
      <c r="B121" s="243">
        <v>180165133</v>
      </c>
      <c r="C121" s="248">
        <v>5</v>
      </c>
      <c r="D121" s="247">
        <v>705163</v>
      </c>
      <c r="E121" s="245"/>
      <c r="F121" s="248"/>
      <c r="G121" s="247"/>
      <c r="H121" s="246"/>
      <c r="I121" s="246"/>
      <c r="J121" s="247"/>
      <c r="K121" s="219"/>
      <c r="L121" s="219"/>
      <c r="M121" s="219"/>
      <c r="N121" s="219"/>
      <c r="O121" s="219"/>
      <c r="P121" s="219"/>
      <c r="Q121" s="219"/>
      <c r="R121" s="219"/>
    </row>
    <row r="122" spans="1:18" s="234" customFormat="1" ht="15.75" customHeight="1" x14ac:dyDescent="0.25">
      <c r="A122" s="161">
        <v>43246</v>
      </c>
      <c r="B122" s="243">
        <v>180165322</v>
      </c>
      <c r="C122" s="248">
        <v>3</v>
      </c>
      <c r="D122" s="247">
        <v>286913</v>
      </c>
      <c r="E122" s="245"/>
      <c r="F122" s="248"/>
      <c r="G122" s="247"/>
      <c r="H122" s="246"/>
      <c r="I122" s="246">
        <v>4841554</v>
      </c>
      <c r="J122" s="247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4" customFormat="1" ht="15.75" customHeight="1" x14ac:dyDescent="0.25">
      <c r="A123" s="161">
        <v>43248</v>
      </c>
      <c r="B123" s="243">
        <v>180165592</v>
      </c>
      <c r="C123" s="248">
        <v>12</v>
      </c>
      <c r="D123" s="247">
        <v>1193850</v>
      </c>
      <c r="E123" s="245"/>
      <c r="F123" s="248"/>
      <c r="G123" s="247"/>
      <c r="H123" s="246"/>
      <c r="I123" s="246"/>
      <c r="J123" s="247"/>
      <c r="K123" s="219"/>
      <c r="L123" s="219"/>
      <c r="M123" s="219"/>
      <c r="N123" s="219"/>
      <c r="O123" s="219"/>
      <c r="P123" s="219"/>
      <c r="Q123" s="219"/>
      <c r="R123" s="219"/>
    </row>
    <row r="124" spans="1:18" s="234" customFormat="1" ht="15.75" customHeight="1" x14ac:dyDescent="0.25">
      <c r="A124" s="161">
        <v>43250</v>
      </c>
      <c r="B124" s="243">
        <v>180165912</v>
      </c>
      <c r="C124" s="248">
        <v>9</v>
      </c>
      <c r="D124" s="247">
        <v>1176875</v>
      </c>
      <c r="E124" s="245">
        <v>180043458</v>
      </c>
      <c r="F124" s="248">
        <v>2</v>
      </c>
      <c r="G124" s="247">
        <v>172900</v>
      </c>
      <c r="H124" s="246"/>
      <c r="I124" s="246"/>
      <c r="J124" s="247"/>
      <c r="K124" s="219"/>
      <c r="L124" s="219"/>
      <c r="M124" s="219"/>
      <c r="N124" s="219"/>
      <c r="O124" s="219"/>
      <c r="P124" s="219"/>
      <c r="Q124" s="219"/>
      <c r="R124" s="219"/>
    </row>
    <row r="125" spans="1:18" s="234" customFormat="1" ht="15.75" customHeight="1" x14ac:dyDescent="0.25">
      <c r="A125" s="161">
        <v>43251</v>
      </c>
      <c r="B125" s="243">
        <v>180166080</v>
      </c>
      <c r="C125" s="248">
        <v>8</v>
      </c>
      <c r="D125" s="247">
        <v>924350</v>
      </c>
      <c r="E125" s="245"/>
      <c r="F125" s="248"/>
      <c r="G125" s="247"/>
      <c r="H125" s="246"/>
      <c r="I125" s="246"/>
      <c r="J125" s="247"/>
      <c r="K125" s="219"/>
      <c r="L125" s="219"/>
      <c r="M125" s="219"/>
      <c r="N125" s="219"/>
      <c r="O125" s="219"/>
      <c r="P125" s="219"/>
      <c r="Q125" s="219"/>
      <c r="R125" s="219"/>
    </row>
    <row r="126" spans="1:18" s="234" customFormat="1" ht="15.75" customHeight="1" x14ac:dyDescent="0.25">
      <c r="A126" s="161">
        <v>43252</v>
      </c>
      <c r="B126" s="243">
        <v>180166236</v>
      </c>
      <c r="C126" s="248">
        <v>13</v>
      </c>
      <c r="D126" s="247">
        <v>1387400</v>
      </c>
      <c r="E126" s="245"/>
      <c r="F126" s="248"/>
      <c r="G126" s="247"/>
      <c r="H126" s="246"/>
      <c r="I126" s="246"/>
      <c r="J126" s="247"/>
      <c r="K126" s="219"/>
      <c r="L126" s="219"/>
      <c r="M126" s="219"/>
      <c r="N126" s="219"/>
      <c r="O126" s="219"/>
      <c r="P126" s="219"/>
      <c r="Q126" s="219"/>
      <c r="R126" s="219"/>
    </row>
    <row r="127" spans="1:18" s="234" customFormat="1" ht="15.75" customHeight="1" x14ac:dyDescent="0.25">
      <c r="A127" s="161">
        <v>43253</v>
      </c>
      <c r="B127" s="243">
        <v>180166415</v>
      </c>
      <c r="C127" s="248">
        <v>7</v>
      </c>
      <c r="D127" s="247">
        <v>636300</v>
      </c>
      <c r="E127" s="245"/>
      <c r="F127" s="248"/>
      <c r="G127" s="247"/>
      <c r="H127" s="246"/>
      <c r="I127" s="246"/>
      <c r="J127" s="247"/>
      <c r="K127" s="219"/>
      <c r="L127" s="219"/>
      <c r="M127" s="219"/>
      <c r="N127" s="219"/>
      <c r="O127" s="219"/>
      <c r="P127" s="219"/>
      <c r="Q127" s="219"/>
      <c r="R127" s="219"/>
    </row>
    <row r="128" spans="1:18" s="234" customFormat="1" ht="15.75" customHeight="1" x14ac:dyDescent="0.25">
      <c r="A128" s="161">
        <v>43253</v>
      </c>
      <c r="B128" s="243">
        <v>180166444</v>
      </c>
      <c r="C128" s="248">
        <v>1</v>
      </c>
      <c r="D128" s="247">
        <v>179725</v>
      </c>
      <c r="E128" s="245"/>
      <c r="F128" s="248"/>
      <c r="G128" s="247"/>
      <c r="H128" s="246"/>
      <c r="I128" s="246">
        <v>5325600</v>
      </c>
      <c r="J128" s="247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4" customFormat="1" ht="15.75" customHeight="1" x14ac:dyDescent="0.25">
      <c r="A129" s="161">
        <v>43255</v>
      </c>
      <c r="B129" s="243">
        <v>180166724</v>
      </c>
      <c r="C129" s="248">
        <v>23</v>
      </c>
      <c r="D129" s="247">
        <v>2732275</v>
      </c>
      <c r="E129" s="245"/>
      <c r="F129" s="248"/>
      <c r="G129" s="247"/>
      <c r="H129" s="246"/>
      <c r="I129" s="246"/>
      <c r="J129" s="247"/>
      <c r="K129" s="219"/>
      <c r="L129" s="219"/>
      <c r="M129" s="219"/>
      <c r="N129" s="219"/>
      <c r="O129" s="219"/>
      <c r="P129" s="219"/>
      <c r="Q129" s="219"/>
      <c r="R129" s="219"/>
    </row>
    <row r="130" spans="1:18" s="234" customFormat="1" ht="15.75" customHeight="1" x14ac:dyDescent="0.25">
      <c r="A130" s="161">
        <v>43256</v>
      </c>
      <c r="B130" s="243">
        <v>180166840</v>
      </c>
      <c r="C130" s="248">
        <v>4</v>
      </c>
      <c r="D130" s="247">
        <v>494375</v>
      </c>
      <c r="E130" s="245"/>
      <c r="F130" s="248"/>
      <c r="G130" s="247"/>
      <c r="H130" s="246"/>
      <c r="I130" s="246"/>
      <c r="J130" s="247"/>
      <c r="K130" s="219"/>
      <c r="L130" s="219"/>
      <c r="M130" s="219"/>
      <c r="N130" s="219"/>
      <c r="O130" s="219"/>
      <c r="P130" s="219"/>
      <c r="Q130" s="219"/>
      <c r="R130" s="219"/>
    </row>
    <row r="131" spans="1:18" s="234" customFormat="1" ht="15.75" customHeight="1" x14ac:dyDescent="0.25">
      <c r="A131" s="161">
        <v>43256</v>
      </c>
      <c r="B131" s="243">
        <v>180166979</v>
      </c>
      <c r="C131" s="248">
        <v>8</v>
      </c>
      <c r="D131" s="247">
        <v>864063</v>
      </c>
      <c r="E131" s="245">
        <v>180043687</v>
      </c>
      <c r="F131" s="248">
        <v>2</v>
      </c>
      <c r="G131" s="247">
        <v>388763</v>
      </c>
      <c r="H131" s="246"/>
      <c r="I131" s="246"/>
      <c r="J131" s="247"/>
      <c r="K131" s="219"/>
      <c r="L131" s="219"/>
      <c r="M131" s="219"/>
      <c r="N131" s="219"/>
      <c r="O131" s="219"/>
      <c r="P131" s="219"/>
      <c r="Q131" s="219"/>
      <c r="R131" s="219"/>
    </row>
    <row r="132" spans="1:18" s="234" customFormat="1" ht="15.75" customHeight="1" x14ac:dyDescent="0.25">
      <c r="A132" s="161">
        <v>43257</v>
      </c>
      <c r="B132" s="243">
        <v>180167165</v>
      </c>
      <c r="C132" s="248">
        <v>16</v>
      </c>
      <c r="D132" s="247">
        <v>1574213</v>
      </c>
      <c r="E132" s="245">
        <v>180043738</v>
      </c>
      <c r="F132" s="248">
        <v>1</v>
      </c>
      <c r="G132" s="247">
        <v>91438</v>
      </c>
      <c r="H132" s="246"/>
      <c r="I132" s="246"/>
      <c r="J132" s="247"/>
      <c r="K132" s="219"/>
      <c r="L132" s="219"/>
      <c r="M132" s="219"/>
      <c r="N132" s="219"/>
      <c r="O132" s="219"/>
      <c r="P132" s="219"/>
      <c r="Q132" s="219"/>
      <c r="R132" s="219"/>
    </row>
    <row r="133" spans="1:18" s="234" customFormat="1" ht="15.75" customHeight="1" x14ac:dyDescent="0.25">
      <c r="A133" s="161">
        <v>43258</v>
      </c>
      <c r="B133" s="243">
        <v>180167377</v>
      </c>
      <c r="C133" s="248">
        <v>10</v>
      </c>
      <c r="D133" s="247">
        <v>953575</v>
      </c>
      <c r="E133" s="245"/>
      <c r="F133" s="248"/>
      <c r="G133" s="247"/>
      <c r="H133" s="246"/>
      <c r="I133" s="246"/>
      <c r="J133" s="247"/>
      <c r="K133" s="219"/>
      <c r="L133" s="219"/>
      <c r="M133" s="219"/>
      <c r="N133" s="219"/>
      <c r="O133" s="219"/>
      <c r="P133" s="219"/>
      <c r="Q133" s="219"/>
      <c r="R133" s="219"/>
    </row>
    <row r="134" spans="1:18" s="234" customFormat="1" ht="15.75" customHeight="1" x14ac:dyDescent="0.25">
      <c r="A134" s="161">
        <v>43258</v>
      </c>
      <c r="B134" s="243">
        <v>180167386</v>
      </c>
      <c r="C134" s="248">
        <v>1</v>
      </c>
      <c r="D134" s="247">
        <v>201513</v>
      </c>
      <c r="E134" s="245"/>
      <c r="F134" s="248"/>
      <c r="G134" s="247"/>
      <c r="H134" s="246"/>
      <c r="I134" s="246"/>
      <c r="J134" s="247"/>
      <c r="K134" s="219"/>
      <c r="L134" s="219"/>
      <c r="M134" s="219"/>
      <c r="N134" s="219"/>
      <c r="O134" s="219"/>
      <c r="P134" s="219"/>
      <c r="Q134" s="219"/>
      <c r="R134" s="219"/>
    </row>
    <row r="135" spans="1:18" s="234" customFormat="1" ht="15.75" customHeight="1" x14ac:dyDescent="0.25">
      <c r="A135" s="161">
        <v>43259</v>
      </c>
      <c r="B135" s="243">
        <v>180167503</v>
      </c>
      <c r="C135" s="248">
        <v>4</v>
      </c>
      <c r="D135" s="247">
        <v>489300</v>
      </c>
      <c r="E135" s="245">
        <v>180043809</v>
      </c>
      <c r="F135" s="248">
        <v>1</v>
      </c>
      <c r="G135" s="247">
        <v>115063</v>
      </c>
      <c r="H135" s="246"/>
      <c r="I135" s="246"/>
      <c r="J135" s="247"/>
      <c r="K135" s="219"/>
      <c r="L135" s="219"/>
      <c r="M135" s="219"/>
      <c r="N135" s="219"/>
      <c r="O135" s="219"/>
      <c r="P135" s="219"/>
      <c r="Q135" s="219"/>
      <c r="R135" s="219"/>
    </row>
    <row r="136" spans="1:18" s="234" customFormat="1" ht="15.75" customHeight="1" x14ac:dyDescent="0.25">
      <c r="A136" s="161">
        <v>43259</v>
      </c>
      <c r="B136" s="243">
        <v>180167529</v>
      </c>
      <c r="C136" s="248">
        <v>1</v>
      </c>
      <c r="D136" s="247">
        <v>102025</v>
      </c>
      <c r="E136" s="245">
        <v>180043823</v>
      </c>
      <c r="F136" s="248">
        <v>1</v>
      </c>
      <c r="G136" s="247">
        <v>102025</v>
      </c>
      <c r="H136" s="246"/>
      <c r="I136" s="246"/>
      <c r="J136" s="247"/>
      <c r="K136" s="219"/>
      <c r="L136" s="219"/>
      <c r="M136" s="219"/>
      <c r="N136" s="219"/>
      <c r="O136" s="219"/>
      <c r="P136" s="219"/>
      <c r="Q136" s="219"/>
      <c r="R136" s="219"/>
    </row>
    <row r="137" spans="1:18" s="234" customFormat="1" ht="15.75" customHeight="1" x14ac:dyDescent="0.25">
      <c r="A137" s="161">
        <v>43260</v>
      </c>
      <c r="B137" s="243">
        <v>180167220</v>
      </c>
      <c r="C137" s="248">
        <v>2</v>
      </c>
      <c r="D137" s="247">
        <v>194688</v>
      </c>
      <c r="E137" s="245">
        <v>180043880</v>
      </c>
      <c r="F137" s="248">
        <v>1</v>
      </c>
      <c r="G137" s="247">
        <v>117163</v>
      </c>
      <c r="H137" s="246"/>
      <c r="I137" s="246">
        <v>6791575</v>
      </c>
      <c r="J137" s="247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4" customFormat="1" ht="15.75" customHeight="1" x14ac:dyDescent="0.25">
      <c r="A138" s="162">
        <v>43277</v>
      </c>
      <c r="B138" s="235">
        <v>180168200</v>
      </c>
      <c r="C138" s="241">
        <v>7</v>
      </c>
      <c r="D138" s="237">
        <v>901513</v>
      </c>
      <c r="E138" s="238"/>
      <c r="F138" s="241"/>
      <c r="G138" s="237"/>
      <c r="H138" s="240"/>
      <c r="I138" s="240"/>
      <c r="J138" s="237"/>
      <c r="K138" s="219"/>
      <c r="L138" s="219"/>
      <c r="M138" s="219"/>
      <c r="N138" s="219"/>
      <c r="O138" s="219"/>
      <c r="P138" s="219"/>
      <c r="Q138" s="219"/>
      <c r="R138" s="219"/>
    </row>
    <row r="139" spans="1:18" s="234" customFormat="1" ht="15.75" customHeight="1" x14ac:dyDescent="0.25">
      <c r="A139" s="162"/>
      <c r="B139" s="235"/>
      <c r="C139" s="241"/>
      <c r="D139" s="237"/>
      <c r="E139" s="238"/>
      <c r="F139" s="241"/>
      <c r="G139" s="237"/>
      <c r="H139" s="240"/>
      <c r="I139" s="240"/>
      <c r="J139" s="237"/>
      <c r="K139" s="219"/>
      <c r="L139" s="219"/>
      <c r="M139" s="219"/>
      <c r="N139" s="219"/>
      <c r="O139" s="219"/>
      <c r="P139" s="219"/>
      <c r="Q139" s="219"/>
      <c r="R139" s="219"/>
    </row>
    <row r="140" spans="1:18" s="234" customFormat="1" ht="15.75" customHeight="1" x14ac:dyDescent="0.25">
      <c r="A140" s="162"/>
      <c r="B140" s="235"/>
      <c r="C140" s="241"/>
      <c r="D140" s="237"/>
      <c r="E140" s="238"/>
      <c r="F140" s="241"/>
      <c r="G140" s="237"/>
      <c r="H140" s="240"/>
      <c r="I140" s="240"/>
      <c r="J140" s="237"/>
      <c r="K140" s="219"/>
      <c r="L140" s="219"/>
      <c r="M140" s="219"/>
      <c r="N140" s="219"/>
      <c r="O140" s="219"/>
      <c r="P140" s="219"/>
      <c r="Q140" s="219"/>
      <c r="R140" s="219"/>
    </row>
    <row r="141" spans="1:18" x14ac:dyDescent="0.25">
      <c r="A141" s="162"/>
      <c r="B141" s="3"/>
      <c r="C141" s="40"/>
      <c r="D141" s="6"/>
      <c r="E141" s="7"/>
      <c r="F141" s="40"/>
      <c r="G141" s="6"/>
      <c r="H141" s="39"/>
      <c r="I141" s="39"/>
      <c r="J141" s="6"/>
    </row>
    <row r="142" spans="1:18" x14ac:dyDescent="0.25">
      <c r="A142" s="162"/>
      <c r="B142" s="8" t="s">
        <v>11</v>
      </c>
      <c r="C142" s="77">
        <f>SUM(C8:C141)</f>
        <v>855</v>
      </c>
      <c r="D142" s="9">
        <f>SUM(D8:D141)</f>
        <v>92993718</v>
      </c>
      <c r="E142" s="8" t="s">
        <v>11</v>
      </c>
      <c r="F142" s="77">
        <f>SUM(F8:F141)</f>
        <v>67</v>
      </c>
      <c r="G142" s="5">
        <f>SUM(G8:G141)</f>
        <v>16955623</v>
      </c>
      <c r="H142" s="40">
        <f>SUM(H8:H141)</f>
        <v>0</v>
      </c>
      <c r="I142" s="40">
        <f>SUM(I8:I141)</f>
        <v>75139584</v>
      </c>
      <c r="J142" s="5"/>
    </row>
    <row r="143" spans="1:18" x14ac:dyDescent="0.25">
      <c r="A143" s="162"/>
      <c r="B143" s="8"/>
      <c r="C143" s="77"/>
      <c r="D143" s="9"/>
      <c r="E143" s="8"/>
      <c r="F143" s="77"/>
      <c r="G143" s="5"/>
      <c r="H143" s="40"/>
      <c r="I143" s="40"/>
      <c r="J143" s="5"/>
    </row>
    <row r="144" spans="1:18" x14ac:dyDescent="0.25">
      <c r="A144" s="163"/>
      <c r="B144" s="11"/>
      <c r="C144" s="40"/>
      <c r="D144" s="6"/>
      <c r="E144" s="8"/>
      <c r="F144" s="40"/>
      <c r="G144" s="332" t="s">
        <v>12</v>
      </c>
      <c r="H144" s="332"/>
      <c r="I144" s="39"/>
      <c r="J144" s="13">
        <f>SUM(D8:D141)</f>
        <v>92993718</v>
      </c>
    </row>
    <row r="145" spans="1:10" x14ac:dyDescent="0.25">
      <c r="A145" s="162"/>
      <c r="B145" s="3"/>
      <c r="C145" s="40"/>
      <c r="D145" s="6"/>
      <c r="E145" s="7"/>
      <c r="F145" s="40"/>
      <c r="G145" s="332" t="s">
        <v>13</v>
      </c>
      <c r="H145" s="332"/>
      <c r="I145" s="39"/>
      <c r="J145" s="13">
        <f>SUM(G8:G141)</f>
        <v>16955623</v>
      </c>
    </row>
    <row r="146" spans="1:10" x14ac:dyDescent="0.25">
      <c r="A146" s="164"/>
      <c r="B146" s="7"/>
      <c r="C146" s="40"/>
      <c r="D146" s="6"/>
      <c r="E146" s="7"/>
      <c r="F146" s="40"/>
      <c r="G146" s="332" t="s">
        <v>14</v>
      </c>
      <c r="H146" s="332"/>
      <c r="I146" s="41"/>
      <c r="J146" s="15">
        <f>J144-J145</f>
        <v>76038095</v>
      </c>
    </row>
    <row r="147" spans="1:10" x14ac:dyDescent="0.25">
      <c r="A147" s="162"/>
      <c r="B147" s="16"/>
      <c r="C147" s="40"/>
      <c r="D147" s="17"/>
      <c r="E147" s="7"/>
      <c r="F147" s="40"/>
      <c r="G147" s="332" t="s">
        <v>15</v>
      </c>
      <c r="H147" s="332"/>
      <c r="I147" s="39"/>
      <c r="J147" s="13">
        <f>SUM(H8:H141)</f>
        <v>0</v>
      </c>
    </row>
    <row r="148" spans="1:10" x14ac:dyDescent="0.25">
      <c r="A148" s="162"/>
      <c r="B148" s="16"/>
      <c r="C148" s="40"/>
      <c r="D148" s="17"/>
      <c r="E148" s="7"/>
      <c r="F148" s="40"/>
      <c r="G148" s="332" t="s">
        <v>16</v>
      </c>
      <c r="H148" s="332"/>
      <c r="I148" s="39"/>
      <c r="J148" s="13">
        <f>J146+J147</f>
        <v>76038095</v>
      </c>
    </row>
    <row r="149" spans="1:10" x14ac:dyDescent="0.25">
      <c r="A149" s="162"/>
      <c r="B149" s="16"/>
      <c r="C149" s="40"/>
      <c r="D149" s="17"/>
      <c r="E149" s="7"/>
      <c r="F149" s="40"/>
      <c r="G149" s="332" t="s">
        <v>5</v>
      </c>
      <c r="H149" s="332"/>
      <c r="I149" s="39"/>
      <c r="J149" s="13">
        <f>SUM(I8:I141)</f>
        <v>75139584</v>
      </c>
    </row>
    <row r="150" spans="1:10" x14ac:dyDescent="0.25">
      <c r="A150" s="162"/>
      <c r="B150" s="16"/>
      <c r="C150" s="40"/>
      <c r="D150" s="17"/>
      <c r="E150" s="7"/>
      <c r="F150" s="40"/>
      <c r="G150" s="332" t="s">
        <v>32</v>
      </c>
      <c r="H150" s="332"/>
      <c r="I150" s="40" t="str">
        <f>IF(J150&gt;0,"SALDO",IF(J150&lt;0,"PIUTANG",IF(J150=0,"LUNAS")))</f>
        <v>PIUTANG</v>
      </c>
      <c r="J150" s="13">
        <f>J149-J148</f>
        <v>-898511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49:H149"/>
    <mergeCell ref="G150:H150"/>
    <mergeCell ref="G144:H144"/>
    <mergeCell ref="G145:H145"/>
    <mergeCell ref="G146:H146"/>
    <mergeCell ref="G147:H147"/>
    <mergeCell ref="G148:H148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6" t="s">
        <v>21</v>
      </c>
      <c r="G2" s="326"/>
      <c r="H2" s="326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32" t="s">
        <v>12</v>
      </c>
      <c r="H53" s="332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32" t="s">
        <v>13</v>
      </c>
      <c r="H54" s="332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32" t="s">
        <v>14</v>
      </c>
      <c r="H55" s="332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32" t="s">
        <v>15</v>
      </c>
      <c r="H56" s="332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32" t="s">
        <v>16</v>
      </c>
      <c r="H57" s="332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32" t="s">
        <v>5</v>
      </c>
      <c r="H58" s="332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32" t="s">
        <v>32</v>
      </c>
      <c r="H59" s="332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29"/>
      <c r="I7" s="372"/>
      <c r="J7" s="331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6" t="s">
        <v>22</v>
      </c>
      <c r="G1" s="326"/>
      <c r="H1" s="32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7" t="s">
        <v>63</v>
      </c>
      <c r="B5" s="327"/>
      <c r="C5" s="327"/>
      <c r="D5" s="327"/>
      <c r="E5" s="327"/>
      <c r="F5" s="327"/>
      <c r="G5" s="327"/>
      <c r="H5" s="327"/>
      <c r="I5" s="327"/>
      <c r="J5" s="327"/>
    </row>
    <row r="6" spans="1:19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9"/>
      <c r="I7" s="330"/>
      <c r="J7" s="331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32" t="s">
        <v>12</v>
      </c>
      <c r="H32" s="332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32" t="s">
        <v>13</v>
      </c>
      <c r="H33" s="332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32" t="s">
        <v>14</v>
      </c>
      <c r="H34" s="332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32" t="s">
        <v>15</v>
      </c>
      <c r="H35" s="332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32" t="s">
        <v>16</v>
      </c>
      <c r="H36" s="332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32" t="s">
        <v>5</v>
      </c>
      <c r="H37" s="332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32" t="s">
        <v>32</v>
      </c>
      <c r="H38" s="332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6" t="s">
        <v>21</v>
      </c>
      <c r="G2" s="326"/>
      <c r="H2" s="326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8"/>
      <c r="I7" s="352"/>
      <c r="J7" s="34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32" t="s">
        <v>12</v>
      </c>
      <c r="H73" s="332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32" t="s">
        <v>13</v>
      </c>
      <c r="H74" s="332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32" t="s">
        <v>14</v>
      </c>
      <c r="H75" s="332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32" t="s">
        <v>15</v>
      </c>
      <c r="H76" s="332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32" t="s">
        <v>16</v>
      </c>
      <c r="H77" s="332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32" t="s">
        <v>5</v>
      </c>
      <c r="H78" s="332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32" t="s">
        <v>32</v>
      </c>
      <c r="H79" s="332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6" t="s">
        <v>127</v>
      </c>
      <c r="G2" s="326"/>
      <c r="H2" s="326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18"/>
      <c r="N5" s="18"/>
      <c r="O5" s="37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75" t="s">
        <v>4</v>
      </c>
      <c r="I6" s="377" t="s">
        <v>5</v>
      </c>
      <c r="J6" s="378" t="s">
        <v>6</v>
      </c>
      <c r="L6" s="18"/>
      <c r="N6" s="18"/>
      <c r="O6" s="37"/>
    </row>
    <row r="7" spans="1:15" x14ac:dyDescent="0.25">
      <c r="A7" s="32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6"/>
      <c r="I7" s="377"/>
      <c r="J7" s="378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9" t="s">
        <v>12</v>
      </c>
      <c r="H19" s="3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9" t="s">
        <v>13</v>
      </c>
      <c r="H20" s="3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9" t="s">
        <v>14</v>
      </c>
      <c r="H21" s="3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9" t="s">
        <v>15</v>
      </c>
      <c r="H22" s="3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9" t="s">
        <v>16</v>
      </c>
      <c r="H23" s="3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9" t="s">
        <v>5</v>
      </c>
      <c r="H24" s="3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9" t="s">
        <v>32</v>
      </c>
      <c r="H25" s="3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6" t="s">
        <v>22</v>
      </c>
      <c r="G1" s="326"/>
      <c r="H1" s="32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8"/>
      <c r="I7" s="352"/>
      <c r="J7" s="34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6" t="s">
        <v>22</v>
      </c>
      <c r="G1" s="326"/>
      <c r="H1" s="326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6" t="s">
        <v>21</v>
      </c>
      <c r="G2" s="326"/>
      <c r="H2" s="326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8"/>
      <c r="I7" s="352"/>
      <c r="J7" s="34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32" t="s">
        <v>12</v>
      </c>
      <c r="H35" s="332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32" t="s">
        <v>13</v>
      </c>
      <c r="H36" s="332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32" t="s">
        <v>14</v>
      </c>
      <c r="H37" s="332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32" t="s">
        <v>15</v>
      </c>
      <c r="H38" s="332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32" t="s">
        <v>16</v>
      </c>
      <c r="H39" s="332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32" t="s">
        <v>5</v>
      </c>
      <c r="H40" s="332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32" t="s">
        <v>32</v>
      </c>
      <c r="H41" s="332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6" t="s">
        <v>22</v>
      </c>
      <c r="G1" s="326"/>
      <c r="H1" s="326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6" t="s">
        <v>21</v>
      </c>
      <c r="G2" s="326"/>
      <c r="H2" s="326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8"/>
      <c r="I7" s="352"/>
      <c r="J7" s="34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701"/>
  <sheetViews>
    <sheetView workbookViewId="0">
      <pane ySplit="7" topLeftCell="A672" activePane="bottomLeft" state="frozen"/>
      <selection pane="bottomLeft" activeCell="E683" sqref="E683"/>
    </sheetView>
  </sheetViews>
  <sheetFormatPr defaultRowHeight="15" x14ac:dyDescent="0.25"/>
  <cols>
    <col min="1" max="1" width="9.42578125" style="234" customWidth="1"/>
    <col min="2" max="2" width="11.85546875" style="234" customWidth="1"/>
    <col min="3" max="3" width="8" style="223" customWidth="1"/>
    <col min="4" max="4" width="15.140625" style="234" customWidth="1"/>
    <col min="5" max="5" width="10.28515625" style="269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2"/>
      <c r="F1" s="72" t="s">
        <v>123</v>
      </c>
      <c r="G1" s="72"/>
      <c r="H1" s="72" t="s">
        <v>122</v>
      </c>
      <c r="I1" s="221" t="s">
        <v>27</v>
      </c>
      <c r="J1" s="218"/>
      <c r="L1" s="219">
        <f>SUM(D666:D674)</f>
        <v>7107889</v>
      </c>
      <c r="M1" s="219">
        <f>SUM(D675:D678)</f>
        <v>970288</v>
      </c>
    </row>
    <row r="2" spans="1:18" x14ac:dyDescent="0.25">
      <c r="A2" s="218" t="s">
        <v>1</v>
      </c>
      <c r="B2" s="218"/>
      <c r="C2" s="222" t="s">
        <v>19</v>
      </c>
      <c r="D2" s="218"/>
      <c r="E2" s="22"/>
      <c r="F2" s="72" t="s">
        <v>124</v>
      </c>
      <c r="G2" s="72"/>
      <c r="H2" s="72" t="s">
        <v>122</v>
      </c>
      <c r="I2" s="220">
        <f>J701*-1</f>
        <v>10483462</v>
      </c>
      <c r="J2" s="218"/>
      <c r="L2" s="219">
        <f>SUM(G666:G674)</f>
        <v>5321576</v>
      </c>
      <c r="M2" s="219">
        <f>SUM(G675:G678)</f>
        <v>3622064</v>
      </c>
    </row>
    <row r="3" spans="1:18" x14ac:dyDescent="0.25">
      <c r="A3" s="218" t="s">
        <v>118</v>
      </c>
      <c r="B3" s="218"/>
      <c r="C3" s="222" t="s">
        <v>120</v>
      </c>
      <c r="D3" s="218"/>
      <c r="E3" s="22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1786313</v>
      </c>
      <c r="M3" s="219">
        <f>M1-M2</f>
        <v>-2651776</v>
      </c>
      <c r="N3" s="219">
        <f>L3+M3</f>
        <v>-865463</v>
      </c>
    </row>
    <row r="4" spans="1:18" x14ac:dyDescent="0.25">
      <c r="L4" s="234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37" t="s">
        <v>4</v>
      </c>
      <c r="I6" s="339" t="s">
        <v>5</v>
      </c>
      <c r="J6" s="341" t="s">
        <v>6</v>
      </c>
    </row>
    <row r="7" spans="1:18" x14ac:dyDescent="0.25">
      <c r="A7" s="328"/>
      <c r="B7" s="267" t="s">
        <v>7</v>
      </c>
      <c r="C7" s="270" t="s">
        <v>8</v>
      </c>
      <c r="D7" s="268" t="s">
        <v>9</v>
      </c>
      <c r="E7" s="325" t="s">
        <v>10</v>
      </c>
      <c r="F7" s="270" t="s">
        <v>8</v>
      </c>
      <c r="G7" s="268" t="s">
        <v>9</v>
      </c>
      <c r="H7" s="338"/>
      <c r="I7" s="340"/>
      <c r="J7" s="34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3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3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3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3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3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3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3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3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3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3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3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3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3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3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3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3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3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3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3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3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3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3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3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3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3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3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3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3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3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3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3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3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3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3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3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3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3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3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3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3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3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3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3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3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3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3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3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3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3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3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3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3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3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3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3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3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3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3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3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3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3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3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3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3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3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3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3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3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3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3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3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3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3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3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3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3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3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3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3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3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3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3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3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3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3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3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3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3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3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3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3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3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3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3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3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3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3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3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3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3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3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3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3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3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3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3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3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3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3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3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3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3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3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3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3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3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3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3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3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3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3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3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3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3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3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3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3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3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3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3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3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3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3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3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3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3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3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3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3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3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3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3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3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3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3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3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3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3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3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3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3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3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3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3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3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3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3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3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3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3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3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3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3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3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3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3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3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3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3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3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3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3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3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3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3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3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3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3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3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3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3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3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3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3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3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3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3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3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3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3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3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3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3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3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3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3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3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3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3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3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3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3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3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3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3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3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3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3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3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3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3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3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3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3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3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3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3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3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3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3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3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3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3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3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3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3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3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3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3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3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3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3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3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3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3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3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3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3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3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3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3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3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3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3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3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3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3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3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3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3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3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3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3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3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3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3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3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3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3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3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3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3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3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3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3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3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3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3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3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3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3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3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3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3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3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3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3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3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3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3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3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3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3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3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3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3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3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3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3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3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3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3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3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3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3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3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3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3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3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3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3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3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3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3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3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3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3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3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3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3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3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3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3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3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3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3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3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3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3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3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3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3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3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3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3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3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3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3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3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3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3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3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3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3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3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3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3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3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3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3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3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3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3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3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3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3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3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3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3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3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3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3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3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3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3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3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3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3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3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3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3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3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3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3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3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3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3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3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3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3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3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3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3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3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3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3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3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3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3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3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3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3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3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3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3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3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3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3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3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3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3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3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3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3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3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3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3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3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3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3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3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3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3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3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3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3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3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3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3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3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3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3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3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3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3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3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3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3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3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3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3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3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3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3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3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3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3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3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3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3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3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3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3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3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3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3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3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3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3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3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3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3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3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3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3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3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3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3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3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3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3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3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3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3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3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3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3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3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3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3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3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3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3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3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3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3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3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3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3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3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3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3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3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3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3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3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3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3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3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3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3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3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3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3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3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3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3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3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3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3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3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3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3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3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3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3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3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3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3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3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3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3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3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3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3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3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2">
        <v>43234</v>
      </c>
      <c r="B514" s="243">
        <v>180163658</v>
      </c>
      <c r="C514" s="248">
        <v>10</v>
      </c>
      <c r="D514" s="247">
        <v>1092700</v>
      </c>
      <c r="E514" s="243">
        <v>180042891</v>
      </c>
      <c r="F514" s="248">
        <v>1</v>
      </c>
      <c r="G514" s="247">
        <v>87150</v>
      </c>
      <c r="H514" s="246"/>
      <c r="I514" s="246"/>
      <c r="J514" s="247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2">
        <v>43234</v>
      </c>
      <c r="B515" s="243">
        <v>180163661</v>
      </c>
      <c r="C515" s="248">
        <v>49</v>
      </c>
      <c r="D515" s="247">
        <v>4875763</v>
      </c>
      <c r="E515" s="243">
        <v>180042892</v>
      </c>
      <c r="F515" s="248">
        <v>1</v>
      </c>
      <c r="G515" s="247">
        <v>52938</v>
      </c>
      <c r="H515" s="246"/>
      <c r="I515" s="246"/>
      <c r="J515" s="247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2">
        <v>43234</v>
      </c>
      <c r="B516" s="243">
        <v>180163676</v>
      </c>
      <c r="C516" s="248">
        <v>5</v>
      </c>
      <c r="D516" s="247">
        <v>653275</v>
      </c>
      <c r="E516" s="243">
        <v>180042900</v>
      </c>
      <c r="F516" s="248">
        <v>2</v>
      </c>
      <c r="G516" s="247">
        <v>174300</v>
      </c>
      <c r="H516" s="246"/>
      <c r="I516" s="246"/>
      <c r="J516" s="247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2">
        <v>43234</v>
      </c>
      <c r="B517" s="243">
        <v>180163729</v>
      </c>
      <c r="C517" s="248">
        <v>21</v>
      </c>
      <c r="D517" s="247">
        <v>2254088</v>
      </c>
      <c r="E517" s="243"/>
      <c r="F517" s="248"/>
      <c r="G517" s="247"/>
      <c r="H517" s="246"/>
      <c r="I517" s="246"/>
      <c r="J517" s="247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2">
        <v>43234</v>
      </c>
      <c r="B518" s="243">
        <v>180163732</v>
      </c>
      <c r="C518" s="248">
        <v>4</v>
      </c>
      <c r="D518" s="247">
        <v>454300</v>
      </c>
      <c r="E518" s="243"/>
      <c r="F518" s="248"/>
      <c r="G518" s="247"/>
      <c r="H518" s="246"/>
      <c r="I518" s="246"/>
      <c r="J518" s="247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2">
        <v>43234</v>
      </c>
      <c r="B519" s="243">
        <v>180163745</v>
      </c>
      <c r="C519" s="248">
        <v>6</v>
      </c>
      <c r="D519" s="247">
        <v>665963</v>
      </c>
      <c r="E519" s="243"/>
      <c r="F519" s="248"/>
      <c r="G519" s="247"/>
      <c r="H519" s="246"/>
      <c r="I519" s="246">
        <v>9681701</v>
      </c>
      <c r="J519" s="247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2">
        <v>43235</v>
      </c>
      <c r="B520" s="243">
        <v>180163786</v>
      </c>
      <c r="C520" s="248">
        <v>26</v>
      </c>
      <c r="D520" s="247">
        <v>2951550</v>
      </c>
      <c r="E520" s="243">
        <v>180042925</v>
      </c>
      <c r="F520" s="248">
        <v>1</v>
      </c>
      <c r="G520" s="247">
        <v>115063</v>
      </c>
      <c r="H520" s="246"/>
      <c r="I520" s="246"/>
      <c r="J520" s="247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2">
        <v>43235</v>
      </c>
      <c r="B521" s="243">
        <v>180163802</v>
      </c>
      <c r="C521" s="248">
        <v>3</v>
      </c>
      <c r="D521" s="247">
        <v>220325</v>
      </c>
      <c r="E521" s="243">
        <v>180042930</v>
      </c>
      <c r="F521" s="248">
        <v>16</v>
      </c>
      <c r="G521" s="247">
        <v>690463</v>
      </c>
      <c r="H521" s="246"/>
      <c r="I521" s="246"/>
      <c r="J521" s="247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2">
        <v>43235</v>
      </c>
      <c r="B522" s="243">
        <v>180163803</v>
      </c>
      <c r="C522" s="248">
        <v>1</v>
      </c>
      <c r="D522" s="247">
        <v>79013</v>
      </c>
      <c r="E522" s="243"/>
      <c r="F522" s="248"/>
      <c r="G522" s="247"/>
      <c r="H522" s="246"/>
      <c r="I522" s="246"/>
      <c r="J522" s="247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2">
        <v>43235</v>
      </c>
      <c r="B523" s="243">
        <v>180163806</v>
      </c>
      <c r="C523" s="248">
        <v>5</v>
      </c>
      <c r="D523" s="247">
        <v>468825</v>
      </c>
      <c r="E523" s="243"/>
      <c r="F523" s="248"/>
      <c r="G523" s="247"/>
      <c r="H523" s="246"/>
      <c r="I523" s="246"/>
      <c r="J523" s="247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2">
        <v>43235</v>
      </c>
      <c r="B524" s="243">
        <v>180163807</v>
      </c>
      <c r="C524" s="248">
        <v>7</v>
      </c>
      <c r="D524" s="247">
        <v>603313</v>
      </c>
      <c r="E524" s="243"/>
      <c r="F524" s="248"/>
      <c r="G524" s="247"/>
      <c r="H524" s="246"/>
      <c r="I524" s="246"/>
      <c r="J524" s="247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2">
        <v>43235</v>
      </c>
      <c r="B525" s="243">
        <v>180163814</v>
      </c>
      <c r="C525" s="248">
        <v>5</v>
      </c>
      <c r="D525" s="247">
        <v>410813</v>
      </c>
      <c r="E525" s="243"/>
      <c r="F525" s="248"/>
      <c r="G525" s="247"/>
      <c r="H525" s="246"/>
      <c r="I525" s="246"/>
      <c r="J525" s="247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2">
        <v>43235</v>
      </c>
      <c r="B526" s="243">
        <v>180163850</v>
      </c>
      <c r="C526" s="248">
        <v>13</v>
      </c>
      <c r="D526" s="247">
        <v>1266738</v>
      </c>
      <c r="E526" s="243"/>
      <c r="F526" s="248"/>
      <c r="G526" s="247"/>
      <c r="H526" s="246"/>
      <c r="I526" s="246"/>
      <c r="J526" s="247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2">
        <v>43235</v>
      </c>
      <c r="B527" s="243">
        <v>180163859</v>
      </c>
      <c r="C527" s="248">
        <v>5</v>
      </c>
      <c r="D527" s="247">
        <v>466288</v>
      </c>
      <c r="E527" s="243"/>
      <c r="F527" s="248"/>
      <c r="G527" s="247"/>
      <c r="H527" s="246"/>
      <c r="I527" s="246"/>
      <c r="J527" s="247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2">
        <v>43235</v>
      </c>
      <c r="B528" s="243">
        <v>180163874</v>
      </c>
      <c r="C528" s="248">
        <v>4</v>
      </c>
      <c r="D528" s="247">
        <v>517038</v>
      </c>
      <c r="E528" s="243"/>
      <c r="F528" s="248"/>
      <c r="G528" s="247"/>
      <c r="H528" s="246"/>
      <c r="I528" s="246"/>
      <c r="J528" s="247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2">
        <v>43235</v>
      </c>
      <c r="B529" s="243">
        <v>180163893</v>
      </c>
      <c r="C529" s="248">
        <v>2</v>
      </c>
      <c r="D529" s="247">
        <v>249288</v>
      </c>
      <c r="E529" s="243"/>
      <c r="F529" s="248"/>
      <c r="G529" s="247"/>
      <c r="H529" s="246"/>
      <c r="I529" s="246">
        <v>6427665</v>
      </c>
      <c r="J529" s="247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2">
        <v>43236</v>
      </c>
      <c r="B530" s="243">
        <v>180163931</v>
      </c>
      <c r="C530" s="248">
        <v>25</v>
      </c>
      <c r="D530" s="247">
        <v>2580025</v>
      </c>
      <c r="E530" s="243">
        <v>180042971</v>
      </c>
      <c r="F530" s="248">
        <v>1</v>
      </c>
      <c r="G530" s="247">
        <v>56963</v>
      </c>
      <c r="H530" s="246"/>
      <c r="I530" s="246"/>
      <c r="J530" s="247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2">
        <v>43236</v>
      </c>
      <c r="B531" s="243">
        <v>180163933</v>
      </c>
      <c r="C531" s="248">
        <v>2</v>
      </c>
      <c r="D531" s="247">
        <v>206500</v>
      </c>
      <c r="E531" s="243"/>
      <c r="F531" s="248"/>
      <c r="G531" s="247"/>
      <c r="H531" s="246"/>
      <c r="I531" s="246"/>
      <c r="J531" s="247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2">
        <v>43236</v>
      </c>
      <c r="B532" s="243">
        <v>180163942</v>
      </c>
      <c r="C532" s="248">
        <v>7</v>
      </c>
      <c r="D532" s="247">
        <v>625450</v>
      </c>
      <c r="E532" s="243"/>
      <c r="F532" s="248"/>
      <c r="G532" s="247"/>
      <c r="H532" s="246"/>
      <c r="I532" s="246"/>
      <c r="J532" s="247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2">
        <v>43236</v>
      </c>
      <c r="B533" s="243">
        <v>180163968</v>
      </c>
      <c r="C533" s="248">
        <v>12</v>
      </c>
      <c r="D533" s="247">
        <v>1284675</v>
      </c>
      <c r="E533" s="243"/>
      <c r="F533" s="248"/>
      <c r="G533" s="247"/>
      <c r="H533" s="246"/>
      <c r="I533" s="246"/>
      <c r="J533" s="247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2">
        <v>43236</v>
      </c>
      <c r="B534" s="243">
        <v>180163973</v>
      </c>
      <c r="C534" s="248">
        <v>6</v>
      </c>
      <c r="D534" s="247">
        <v>525000</v>
      </c>
      <c r="E534" s="243"/>
      <c r="F534" s="248"/>
      <c r="G534" s="247"/>
      <c r="H534" s="246"/>
      <c r="I534" s="246"/>
      <c r="J534" s="247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2">
        <v>43236</v>
      </c>
      <c r="B535" s="243">
        <v>180163989</v>
      </c>
      <c r="C535" s="248">
        <v>2</v>
      </c>
      <c r="D535" s="247">
        <v>184100</v>
      </c>
      <c r="E535" s="243"/>
      <c r="F535" s="248"/>
      <c r="G535" s="247"/>
      <c r="H535" s="246"/>
      <c r="I535" s="246"/>
      <c r="J535" s="247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2">
        <v>43236</v>
      </c>
      <c r="B536" s="243">
        <v>180164000</v>
      </c>
      <c r="C536" s="248">
        <v>1</v>
      </c>
      <c r="D536" s="247">
        <v>126000</v>
      </c>
      <c r="E536" s="243"/>
      <c r="F536" s="248"/>
      <c r="G536" s="247"/>
      <c r="H536" s="246"/>
      <c r="I536" s="246"/>
      <c r="J536" s="247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2">
        <v>43236</v>
      </c>
      <c r="B537" s="243">
        <v>180164018</v>
      </c>
      <c r="C537" s="248">
        <v>1</v>
      </c>
      <c r="D537" s="247">
        <v>95725</v>
      </c>
      <c r="E537" s="243"/>
      <c r="F537" s="248"/>
      <c r="G537" s="247"/>
      <c r="H537" s="246"/>
      <c r="I537" s="246">
        <v>5570512</v>
      </c>
      <c r="J537" s="247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2">
        <v>43237</v>
      </c>
      <c r="B538" s="243">
        <v>180164032</v>
      </c>
      <c r="C538" s="248">
        <v>25</v>
      </c>
      <c r="D538" s="247">
        <v>2451138</v>
      </c>
      <c r="E538" s="243">
        <v>180042991</v>
      </c>
      <c r="F538" s="248">
        <v>3</v>
      </c>
      <c r="G538" s="247">
        <v>355513</v>
      </c>
      <c r="H538" s="246"/>
      <c r="I538" s="246"/>
      <c r="J538" s="247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2">
        <v>43237</v>
      </c>
      <c r="B539" s="243">
        <v>180164040</v>
      </c>
      <c r="C539" s="248">
        <v>4</v>
      </c>
      <c r="D539" s="247">
        <v>440300</v>
      </c>
      <c r="E539" s="243"/>
      <c r="F539" s="248"/>
      <c r="G539" s="247"/>
      <c r="H539" s="246"/>
      <c r="I539" s="246"/>
      <c r="J539" s="247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2">
        <v>43237</v>
      </c>
      <c r="B540" s="243">
        <v>180164043</v>
      </c>
      <c r="C540" s="248">
        <v>1</v>
      </c>
      <c r="D540" s="247">
        <v>99225</v>
      </c>
      <c r="E540" s="243"/>
      <c r="F540" s="248"/>
      <c r="G540" s="247"/>
      <c r="H540" s="246"/>
      <c r="I540" s="246"/>
      <c r="J540" s="247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2">
        <v>43237</v>
      </c>
      <c r="B541" s="243">
        <v>180164052</v>
      </c>
      <c r="C541" s="248">
        <v>2</v>
      </c>
      <c r="D541" s="247">
        <v>117163</v>
      </c>
      <c r="E541" s="243"/>
      <c r="F541" s="248"/>
      <c r="G541" s="247"/>
      <c r="H541" s="246"/>
      <c r="I541" s="246"/>
      <c r="J541" s="247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2">
        <v>43237</v>
      </c>
      <c r="B542" s="243">
        <v>180164057</v>
      </c>
      <c r="C542" s="248">
        <v>3</v>
      </c>
      <c r="D542" s="247">
        <v>231000</v>
      </c>
      <c r="E542" s="243"/>
      <c r="F542" s="248"/>
      <c r="G542" s="247"/>
      <c r="H542" s="246"/>
      <c r="I542" s="246"/>
      <c r="J542" s="247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2">
        <v>43237</v>
      </c>
      <c r="B543" s="243">
        <v>180164073</v>
      </c>
      <c r="C543" s="248">
        <v>3</v>
      </c>
      <c r="D543" s="247">
        <v>333638</v>
      </c>
      <c r="E543" s="243"/>
      <c r="F543" s="248"/>
      <c r="G543" s="247"/>
      <c r="H543" s="246"/>
      <c r="I543" s="246"/>
      <c r="J543" s="247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2">
        <v>43237</v>
      </c>
      <c r="B544" s="243">
        <v>180164090</v>
      </c>
      <c r="C544" s="248">
        <v>6</v>
      </c>
      <c r="D544" s="247">
        <v>580563</v>
      </c>
      <c r="E544" s="243"/>
      <c r="F544" s="248"/>
      <c r="G544" s="247"/>
      <c r="H544" s="246"/>
      <c r="I544" s="246"/>
      <c r="J544" s="247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2">
        <v>43237</v>
      </c>
      <c r="B545" s="243">
        <v>180164098</v>
      </c>
      <c r="C545" s="248">
        <v>2</v>
      </c>
      <c r="D545" s="247">
        <v>222338</v>
      </c>
      <c r="E545" s="243"/>
      <c r="F545" s="248"/>
      <c r="G545" s="247"/>
      <c r="H545" s="246"/>
      <c r="I545" s="246"/>
      <c r="J545" s="247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2">
        <v>43237</v>
      </c>
      <c r="B546" s="243">
        <v>180164113</v>
      </c>
      <c r="C546" s="248">
        <v>3</v>
      </c>
      <c r="D546" s="247">
        <v>322175</v>
      </c>
      <c r="E546" s="243"/>
      <c r="F546" s="248"/>
      <c r="G546" s="247"/>
      <c r="H546" s="246"/>
      <c r="I546" s="246">
        <v>4442027</v>
      </c>
      <c r="J546" s="247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2">
        <v>43238</v>
      </c>
      <c r="B547" s="243">
        <v>180164151</v>
      </c>
      <c r="C547" s="248">
        <v>20</v>
      </c>
      <c r="D547" s="247">
        <v>2113738</v>
      </c>
      <c r="E547" s="243">
        <v>180043034</v>
      </c>
      <c r="F547" s="248">
        <v>11</v>
      </c>
      <c r="G547" s="247">
        <v>1244425</v>
      </c>
      <c r="H547" s="246"/>
      <c r="I547" s="246"/>
      <c r="J547" s="247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2">
        <v>43238</v>
      </c>
      <c r="B548" s="243">
        <v>180164162</v>
      </c>
      <c r="C548" s="248">
        <v>13</v>
      </c>
      <c r="D548" s="247">
        <v>1452150</v>
      </c>
      <c r="E548" s="243"/>
      <c r="F548" s="248"/>
      <c r="G548" s="247"/>
      <c r="H548" s="246"/>
      <c r="I548" s="246"/>
      <c r="J548" s="247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2">
        <v>43238</v>
      </c>
      <c r="B549" s="243">
        <v>180164172</v>
      </c>
      <c r="C549" s="248">
        <v>4</v>
      </c>
      <c r="D549" s="247">
        <v>462788</v>
      </c>
      <c r="E549" s="243"/>
      <c r="F549" s="248"/>
      <c r="G549" s="247"/>
      <c r="H549" s="246"/>
      <c r="I549" s="246"/>
      <c r="J549" s="247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2">
        <v>43238</v>
      </c>
      <c r="B550" s="243">
        <v>180164195</v>
      </c>
      <c r="C550" s="248">
        <v>12</v>
      </c>
      <c r="D550" s="247">
        <v>1246263</v>
      </c>
      <c r="E550" s="243"/>
      <c r="F550" s="248"/>
      <c r="G550" s="247"/>
      <c r="H550" s="246"/>
      <c r="I550" s="246"/>
      <c r="J550" s="247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2">
        <v>43238</v>
      </c>
      <c r="B551" s="243">
        <v>180164219</v>
      </c>
      <c r="C551" s="248">
        <v>6</v>
      </c>
      <c r="D551" s="247">
        <v>593425</v>
      </c>
      <c r="E551" s="243"/>
      <c r="F551" s="248"/>
      <c r="G551" s="247"/>
      <c r="H551" s="246"/>
      <c r="I551" s="246"/>
      <c r="J551" s="247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2">
        <v>43238</v>
      </c>
      <c r="B552" s="243">
        <v>180164230</v>
      </c>
      <c r="C552" s="248">
        <v>2</v>
      </c>
      <c r="D552" s="247">
        <v>124950</v>
      </c>
      <c r="E552" s="243"/>
      <c r="F552" s="248"/>
      <c r="G552" s="247"/>
      <c r="H552" s="246"/>
      <c r="I552" s="246"/>
      <c r="J552" s="247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2">
        <v>43238</v>
      </c>
      <c r="B553" s="243">
        <v>180164248</v>
      </c>
      <c r="C553" s="248">
        <v>4</v>
      </c>
      <c r="D553" s="247">
        <v>487025</v>
      </c>
      <c r="E553" s="243"/>
      <c r="F553" s="248"/>
      <c r="G553" s="247"/>
      <c r="H553" s="246"/>
      <c r="I553" s="246"/>
      <c r="J553" s="247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2">
        <v>43238</v>
      </c>
      <c r="B554" s="243">
        <v>180164252</v>
      </c>
      <c r="C554" s="248">
        <v>6</v>
      </c>
      <c r="D554" s="247">
        <v>955413</v>
      </c>
      <c r="E554" s="243"/>
      <c r="F554" s="248"/>
      <c r="G554" s="247"/>
      <c r="H554" s="246"/>
      <c r="I554" s="246">
        <v>6191327</v>
      </c>
      <c r="J554" s="247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2">
        <v>43239</v>
      </c>
      <c r="B555" s="243">
        <v>180164302</v>
      </c>
      <c r="C555" s="248">
        <v>21</v>
      </c>
      <c r="D555" s="247">
        <v>2312625</v>
      </c>
      <c r="E555" s="243">
        <v>180043058</v>
      </c>
      <c r="F555" s="248">
        <v>3</v>
      </c>
      <c r="G555" s="247">
        <v>327863</v>
      </c>
      <c r="H555" s="246"/>
      <c r="I555" s="246"/>
      <c r="J555" s="247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2">
        <v>43239</v>
      </c>
      <c r="B556" s="243">
        <v>180164305</v>
      </c>
      <c r="C556" s="248">
        <v>4</v>
      </c>
      <c r="D556" s="247">
        <v>335825</v>
      </c>
      <c r="E556" s="243"/>
      <c r="F556" s="248"/>
      <c r="G556" s="247"/>
      <c r="H556" s="246"/>
      <c r="I556" s="246"/>
      <c r="J556" s="247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2">
        <v>43239</v>
      </c>
      <c r="B557" s="243">
        <v>180164333</v>
      </c>
      <c r="C557" s="248">
        <v>10</v>
      </c>
      <c r="D557" s="247">
        <v>1004325</v>
      </c>
      <c r="E557" s="243"/>
      <c r="F557" s="248"/>
      <c r="G557" s="247"/>
      <c r="H557" s="246"/>
      <c r="I557" s="246"/>
      <c r="J557" s="247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2">
        <v>43239</v>
      </c>
      <c r="B558" s="243">
        <v>180164363</v>
      </c>
      <c r="C558" s="248">
        <v>14</v>
      </c>
      <c r="D558" s="247">
        <v>1281350</v>
      </c>
      <c r="E558" s="243"/>
      <c r="F558" s="248"/>
      <c r="G558" s="247"/>
      <c r="H558" s="246"/>
      <c r="I558" s="246"/>
      <c r="J558" s="247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2">
        <v>43239</v>
      </c>
      <c r="B559" s="243">
        <v>180164407</v>
      </c>
      <c r="C559" s="248">
        <v>8</v>
      </c>
      <c r="D559" s="247">
        <v>812000</v>
      </c>
      <c r="E559" s="243"/>
      <c r="F559" s="248"/>
      <c r="G559" s="247"/>
      <c r="H559" s="246"/>
      <c r="I559" s="246">
        <v>5418262</v>
      </c>
      <c r="J559" s="247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2">
        <v>43240</v>
      </c>
      <c r="B560" s="243">
        <v>180164427</v>
      </c>
      <c r="C560" s="248">
        <v>31</v>
      </c>
      <c r="D560" s="247">
        <v>3425625</v>
      </c>
      <c r="E560" s="243">
        <v>180043088</v>
      </c>
      <c r="F560" s="248">
        <v>4</v>
      </c>
      <c r="G560" s="247">
        <v>399788</v>
      </c>
      <c r="H560" s="246"/>
      <c r="I560" s="246"/>
      <c r="J560" s="247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2">
        <v>43240</v>
      </c>
      <c r="B561" s="243">
        <v>180164430</v>
      </c>
      <c r="C561" s="248">
        <v>2</v>
      </c>
      <c r="D561" s="247">
        <v>209738</v>
      </c>
      <c r="E561" s="243"/>
      <c r="F561" s="248"/>
      <c r="G561" s="247"/>
      <c r="H561" s="246"/>
      <c r="I561" s="246"/>
      <c r="J561" s="247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2">
        <v>43240</v>
      </c>
      <c r="B562" s="243">
        <v>180164442</v>
      </c>
      <c r="C562" s="248">
        <v>2</v>
      </c>
      <c r="D562" s="247">
        <v>201513</v>
      </c>
      <c r="E562" s="243"/>
      <c r="F562" s="248"/>
      <c r="G562" s="247"/>
      <c r="H562" s="246"/>
      <c r="I562" s="246"/>
      <c r="J562" s="247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2">
        <v>43240</v>
      </c>
      <c r="B563" s="243">
        <v>180164460</v>
      </c>
      <c r="C563" s="248">
        <v>4</v>
      </c>
      <c r="D563" s="247">
        <v>425688</v>
      </c>
      <c r="E563" s="243"/>
      <c r="F563" s="248"/>
      <c r="G563" s="247"/>
      <c r="H563" s="246"/>
      <c r="I563" s="246"/>
      <c r="J563" s="247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2">
        <v>43240</v>
      </c>
      <c r="B564" s="243">
        <v>180164470</v>
      </c>
      <c r="C564" s="248">
        <v>1</v>
      </c>
      <c r="D564" s="247">
        <v>57750</v>
      </c>
      <c r="E564" s="243"/>
      <c r="F564" s="248"/>
      <c r="G564" s="247"/>
      <c r="H564" s="246"/>
      <c r="I564" s="246"/>
      <c r="J564" s="247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2">
        <v>43240</v>
      </c>
      <c r="B565" s="243">
        <v>180164497</v>
      </c>
      <c r="C565" s="248">
        <v>2</v>
      </c>
      <c r="D565" s="247">
        <v>227238</v>
      </c>
      <c r="E565" s="243"/>
      <c r="F565" s="248"/>
      <c r="G565" s="247"/>
      <c r="H565" s="246"/>
      <c r="I565" s="246"/>
      <c r="J565" s="247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2">
        <v>43240</v>
      </c>
      <c r="B566" s="243">
        <v>180164513</v>
      </c>
      <c r="C566" s="248">
        <v>2</v>
      </c>
      <c r="D566" s="247">
        <v>245613</v>
      </c>
      <c r="E566" s="243"/>
      <c r="F566" s="248"/>
      <c r="G566" s="247"/>
      <c r="H566" s="246"/>
      <c r="I566" s="246"/>
      <c r="J566" s="247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2">
        <v>43240</v>
      </c>
      <c r="B567" s="243">
        <v>180164527</v>
      </c>
      <c r="C567" s="248">
        <v>2</v>
      </c>
      <c r="D567" s="247">
        <v>145950</v>
      </c>
      <c r="E567" s="243"/>
      <c r="F567" s="248"/>
      <c r="G567" s="247"/>
      <c r="H567" s="246"/>
      <c r="I567" s="246"/>
      <c r="J567" s="247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2">
        <v>43240</v>
      </c>
      <c r="B568" s="243">
        <v>180164535</v>
      </c>
      <c r="C568" s="248">
        <v>4</v>
      </c>
      <c r="D568" s="247">
        <v>338363</v>
      </c>
      <c r="E568" s="243"/>
      <c r="F568" s="248"/>
      <c r="G568" s="247"/>
      <c r="H568" s="246"/>
      <c r="I568" s="246">
        <v>4877690</v>
      </c>
      <c r="J568" s="247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2">
        <v>43241</v>
      </c>
      <c r="B569" s="243">
        <v>180164548</v>
      </c>
      <c r="C569" s="248">
        <v>30</v>
      </c>
      <c r="D569" s="247">
        <v>3561600</v>
      </c>
      <c r="E569" s="243">
        <v>180043131</v>
      </c>
      <c r="F569" s="248">
        <v>2</v>
      </c>
      <c r="G569" s="247">
        <v>238350</v>
      </c>
      <c r="H569" s="246"/>
      <c r="I569" s="246"/>
      <c r="J569" s="247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2">
        <v>43241</v>
      </c>
      <c r="B570" s="243">
        <v>180164564</v>
      </c>
      <c r="C570" s="248">
        <v>10</v>
      </c>
      <c r="D570" s="247">
        <v>1035300</v>
      </c>
      <c r="E570" s="243"/>
      <c r="F570" s="248"/>
      <c r="G570" s="247"/>
      <c r="H570" s="246"/>
      <c r="I570" s="246"/>
      <c r="J570" s="247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2">
        <v>43241</v>
      </c>
      <c r="B571" s="243">
        <v>180164574</v>
      </c>
      <c r="C571" s="248">
        <v>6</v>
      </c>
      <c r="D571" s="247">
        <v>612150</v>
      </c>
      <c r="E571" s="243"/>
      <c r="F571" s="248"/>
      <c r="G571" s="247"/>
      <c r="H571" s="246"/>
      <c r="I571" s="246"/>
      <c r="J571" s="247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2">
        <v>43241</v>
      </c>
      <c r="B572" s="243">
        <v>180164579</v>
      </c>
      <c r="C572" s="248">
        <v>6</v>
      </c>
      <c r="D572" s="247">
        <v>544425</v>
      </c>
      <c r="E572" s="243"/>
      <c r="F572" s="248"/>
      <c r="G572" s="247"/>
      <c r="H572" s="246"/>
      <c r="I572" s="246"/>
      <c r="J572" s="247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2">
        <v>43241</v>
      </c>
      <c r="B573" s="243">
        <v>180164603</v>
      </c>
      <c r="C573" s="248">
        <v>10</v>
      </c>
      <c r="D573" s="247">
        <v>965300</v>
      </c>
      <c r="E573" s="243"/>
      <c r="F573" s="248"/>
      <c r="G573" s="247"/>
      <c r="H573" s="246"/>
      <c r="I573" s="246"/>
      <c r="J573" s="247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2">
        <v>43241</v>
      </c>
      <c r="B574" s="243">
        <v>180164621</v>
      </c>
      <c r="C574" s="248">
        <v>15</v>
      </c>
      <c r="D574" s="247">
        <v>1616913</v>
      </c>
      <c r="E574" s="243"/>
      <c r="F574" s="248"/>
      <c r="G574" s="247"/>
      <c r="H574" s="246"/>
      <c r="I574" s="246"/>
      <c r="J574" s="247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2">
        <v>43241</v>
      </c>
      <c r="B575" s="243">
        <v>180164641</v>
      </c>
      <c r="C575" s="248">
        <v>5</v>
      </c>
      <c r="D575" s="247">
        <v>753988</v>
      </c>
      <c r="E575" s="243"/>
      <c r="F575" s="248"/>
      <c r="G575" s="247"/>
      <c r="H575" s="246"/>
      <c r="I575" s="246"/>
      <c r="J575" s="247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2">
        <v>43241</v>
      </c>
      <c r="B576" s="243">
        <v>180164650</v>
      </c>
      <c r="C576" s="248">
        <v>13</v>
      </c>
      <c r="D576" s="247">
        <v>1299813</v>
      </c>
      <c r="E576" s="243"/>
      <c r="F576" s="248"/>
      <c r="G576" s="247"/>
      <c r="H576" s="246"/>
      <c r="I576" s="246">
        <v>10151139</v>
      </c>
      <c r="J576" s="247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2">
        <v>43242</v>
      </c>
      <c r="B577" s="243">
        <v>180164663</v>
      </c>
      <c r="C577" s="248">
        <v>30</v>
      </c>
      <c r="D577" s="247">
        <v>3089538</v>
      </c>
      <c r="E577" s="243">
        <v>180043164</v>
      </c>
      <c r="F577" s="248">
        <v>4</v>
      </c>
      <c r="G577" s="247">
        <v>402588</v>
      </c>
      <c r="H577" s="246"/>
      <c r="I577" s="246"/>
      <c r="J577" s="247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2">
        <v>43242</v>
      </c>
      <c r="B578" s="243">
        <v>180164697</v>
      </c>
      <c r="C578" s="248">
        <v>18</v>
      </c>
      <c r="D578" s="247">
        <v>2058000</v>
      </c>
      <c r="E578" s="243"/>
      <c r="F578" s="248"/>
      <c r="G578" s="247"/>
      <c r="H578" s="246"/>
      <c r="I578" s="246"/>
      <c r="J578" s="247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2">
        <v>43242</v>
      </c>
      <c r="B579" s="243">
        <v>180164714</v>
      </c>
      <c r="C579" s="248">
        <v>9</v>
      </c>
      <c r="D579" s="247">
        <v>969063</v>
      </c>
      <c r="E579" s="243"/>
      <c r="F579" s="248"/>
      <c r="G579" s="247"/>
      <c r="H579" s="246"/>
      <c r="I579" s="246"/>
      <c r="J579" s="247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2">
        <v>43242</v>
      </c>
      <c r="B580" s="243">
        <v>180164727</v>
      </c>
      <c r="C580" s="248">
        <v>5</v>
      </c>
      <c r="D580" s="247">
        <v>587738</v>
      </c>
      <c r="E580" s="243"/>
      <c r="F580" s="248"/>
      <c r="G580" s="247"/>
      <c r="H580" s="246"/>
      <c r="I580" s="246"/>
      <c r="J580" s="247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2">
        <v>43242</v>
      </c>
      <c r="B581" s="243">
        <v>180164743</v>
      </c>
      <c r="C581" s="248">
        <v>2</v>
      </c>
      <c r="D581" s="247">
        <v>171063</v>
      </c>
      <c r="E581" s="243"/>
      <c r="F581" s="248"/>
      <c r="G581" s="247"/>
      <c r="H581" s="246"/>
      <c r="I581" s="246"/>
      <c r="J581" s="247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2">
        <v>43242</v>
      </c>
      <c r="B582" s="243">
        <v>180164762</v>
      </c>
      <c r="C582" s="248">
        <v>4</v>
      </c>
      <c r="D582" s="247">
        <v>452288</v>
      </c>
      <c r="E582" s="243"/>
      <c r="F582" s="248"/>
      <c r="G582" s="247"/>
      <c r="H582" s="246"/>
      <c r="I582" s="246"/>
      <c r="J582" s="247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2">
        <v>43242</v>
      </c>
      <c r="B583" s="243">
        <v>180164770</v>
      </c>
      <c r="C583" s="248">
        <v>1</v>
      </c>
      <c r="D583" s="247">
        <v>100100</v>
      </c>
      <c r="E583" s="243"/>
      <c r="F583" s="248"/>
      <c r="G583" s="247"/>
      <c r="H583" s="246"/>
      <c r="I583" s="246"/>
      <c r="J583" s="247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2">
        <v>43242</v>
      </c>
      <c r="B584" s="243">
        <v>180164772</v>
      </c>
      <c r="C584" s="248">
        <v>1</v>
      </c>
      <c r="D584" s="247">
        <v>120575</v>
      </c>
      <c r="E584" s="243"/>
      <c r="F584" s="248"/>
      <c r="G584" s="247"/>
      <c r="H584" s="246"/>
      <c r="I584" s="246">
        <v>7145777</v>
      </c>
      <c r="J584" s="247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2">
        <v>43243</v>
      </c>
      <c r="B585" s="243">
        <v>180164798</v>
      </c>
      <c r="C585" s="248">
        <v>23</v>
      </c>
      <c r="D585" s="247">
        <v>2282000</v>
      </c>
      <c r="E585" s="243">
        <v>180043192</v>
      </c>
      <c r="F585" s="248">
        <v>9</v>
      </c>
      <c r="G585" s="247">
        <v>1147475</v>
      </c>
      <c r="H585" s="246"/>
      <c r="I585" s="246"/>
      <c r="J585" s="247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2">
        <v>43243</v>
      </c>
      <c r="B586" s="243">
        <v>180164823</v>
      </c>
      <c r="C586" s="248">
        <v>5</v>
      </c>
      <c r="D586" s="247">
        <v>522288</v>
      </c>
      <c r="E586" s="243">
        <v>180043212</v>
      </c>
      <c r="F586" s="248">
        <v>3</v>
      </c>
      <c r="G586" s="247">
        <v>304150</v>
      </c>
      <c r="H586" s="246"/>
      <c r="I586" s="246"/>
      <c r="J586" s="247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2">
        <v>43243</v>
      </c>
      <c r="B587" s="243">
        <v>180164831</v>
      </c>
      <c r="C587" s="248">
        <v>7</v>
      </c>
      <c r="D587" s="247">
        <v>615388</v>
      </c>
      <c r="E587" s="243"/>
      <c r="F587" s="248"/>
      <c r="G587" s="247"/>
      <c r="H587" s="246"/>
      <c r="I587" s="246"/>
      <c r="J587" s="247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2">
        <v>43243</v>
      </c>
      <c r="B588" s="243">
        <v>180164853</v>
      </c>
      <c r="C588" s="248">
        <v>12</v>
      </c>
      <c r="D588" s="247">
        <v>1304275</v>
      </c>
      <c r="E588" s="243"/>
      <c r="F588" s="248"/>
      <c r="G588" s="247"/>
      <c r="H588" s="246"/>
      <c r="I588" s="246"/>
      <c r="J588" s="247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2">
        <v>43243</v>
      </c>
      <c r="B589" s="243">
        <v>180164868</v>
      </c>
      <c r="C589" s="248">
        <v>6</v>
      </c>
      <c r="D589" s="247">
        <v>683900</v>
      </c>
      <c r="E589" s="243"/>
      <c r="F589" s="248"/>
      <c r="G589" s="247"/>
      <c r="H589" s="246"/>
      <c r="I589" s="246"/>
      <c r="J589" s="247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2">
        <v>43243</v>
      </c>
      <c r="B590" s="243">
        <v>180164902</v>
      </c>
      <c r="C590" s="248">
        <v>6</v>
      </c>
      <c r="D590" s="247">
        <v>599025</v>
      </c>
      <c r="E590" s="243"/>
      <c r="F590" s="248"/>
      <c r="G590" s="247"/>
      <c r="H590" s="246"/>
      <c r="I590" s="246"/>
      <c r="J590" s="247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2">
        <v>43243</v>
      </c>
      <c r="B591" s="243">
        <v>180164903</v>
      </c>
      <c r="C591" s="248">
        <v>4</v>
      </c>
      <c r="D591" s="247">
        <v>468388</v>
      </c>
      <c r="E591" s="243"/>
      <c r="F591" s="248"/>
      <c r="G591" s="247"/>
      <c r="H591" s="246"/>
      <c r="I591" s="246">
        <v>5023639</v>
      </c>
      <c r="J591" s="247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2">
        <v>43244</v>
      </c>
      <c r="B592" s="243">
        <v>180164925</v>
      </c>
      <c r="C592" s="248">
        <v>35</v>
      </c>
      <c r="D592" s="247">
        <v>4101738</v>
      </c>
      <c r="E592" s="243">
        <v>180043227</v>
      </c>
      <c r="F592" s="248">
        <v>3</v>
      </c>
      <c r="G592" s="247">
        <v>389200</v>
      </c>
      <c r="H592" s="246"/>
      <c r="I592" s="246"/>
      <c r="J592" s="247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2">
        <v>43244</v>
      </c>
      <c r="B593" s="243">
        <v>180164937</v>
      </c>
      <c r="C593" s="248">
        <v>8</v>
      </c>
      <c r="D593" s="247">
        <v>1010713</v>
      </c>
      <c r="E593" s="243">
        <v>180043236</v>
      </c>
      <c r="F593" s="248">
        <v>7</v>
      </c>
      <c r="G593" s="247">
        <v>865638</v>
      </c>
      <c r="H593" s="246"/>
      <c r="I593" s="246"/>
      <c r="J593" s="247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2">
        <v>43244</v>
      </c>
      <c r="B594" s="243">
        <v>180164942</v>
      </c>
      <c r="C594" s="248">
        <v>3</v>
      </c>
      <c r="D594" s="247">
        <v>223213</v>
      </c>
      <c r="E594" s="243"/>
      <c r="F594" s="248"/>
      <c r="G594" s="247"/>
      <c r="H594" s="246"/>
      <c r="I594" s="246"/>
      <c r="J594" s="247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2">
        <v>43244</v>
      </c>
      <c r="B595" s="243">
        <v>180164953</v>
      </c>
      <c r="C595" s="248">
        <v>2</v>
      </c>
      <c r="D595" s="247">
        <v>140525</v>
      </c>
      <c r="E595" s="243"/>
      <c r="F595" s="248"/>
      <c r="G595" s="247"/>
      <c r="H595" s="246"/>
      <c r="I595" s="246"/>
      <c r="J595" s="247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2">
        <v>43244</v>
      </c>
      <c r="B596" s="243">
        <v>180164972</v>
      </c>
      <c r="C596" s="248">
        <v>5</v>
      </c>
      <c r="D596" s="247">
        <v>527888</v>
      </c>
      <c r="E596" s="243"/>
      <c r="F596" s="248"/>
      <c r="G596" s="247"/>
      <c r="H596" s="246"/>
      <c r="I596" s="246"/>
      <c r="J596" s="247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2">
        <v>43244</v>
      </c>
      <c r="B597" s="243">
        <v>180164994</v>
      </c>
      <c r="C597" s="248">
        <v>8</v>
      </c>
      <c r="D597" s="247">
        <v>996450</v>
      </c>
      <c r="E597" s="243"/>
      <c r="F597" s="248"/>
      <c r="G597" s="247"/>
      <c r="H597" s="246"/>
      <c r="I597" s="246"/>
      <c r="J597" s="247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2">
        <v>43244</v>
      </c>
      <c r="B598" s="243">
        <v>180165016</v>
      </c>
      <c r="C598" s="248">
        <v>5</v>
      </c>
      <c r="D598" s="247">
        <v>537513</v>
      </c>
      <c r="E598" s="243"/>
      <c r="F598" s="248"/>
      <c r="G598" s="247"/>
      <c r="H598" s="246"/>
      <c r="I598" s="246"/>
      <c r="J598" s="247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2">
        <v>43244</v>
      </c>
      <c r="B599" s="243">
        <v>180165027</v>
      </c>
      <c r="C599" s="248">
        <v>5</v>
      </c>
      <c r="D599" s="247">
        <v>491050</v>
      </c>
      <c r="E599" s="243"/>
      <c r="F599" s="248"/>
      <c r="G599" s="247"/>
      <c r="H599" s="246"/>
      <c r="I599" s="246">
        <v>6774252</v>
      </c>
      <c r="J599" s="247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2">
        <v>43245</v>
      </c>
      <c r="B600" s="243">
        <v>180165055</v>
      </c>
      <c r="C600" s="248">
        <v>7</v>
      </c>
      <c r="D600" s="247">
        <v>759500</v>
      </c>
      <c r="E600" s="243">
        <v>180043263</v>
      </c>
      <c r="F600" s="248">
        <v>4</v>
      </c>
      <c r="G600" s="247">
        <v>370038</v>
      </c>
      <c r="H600" s="246"/>
      <c r="I600" s="246"/>
      <c r="J600" s="247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2">
        <v>43245</v>
      </c>
      <c r="B601" s="243">
        <v>180165056</v>
      </c>
      <c r="C601" s="248">
        <v>41</v>
      </c>
      <c r="D601" s="247">
        <v>4078113</v>
      </c>
      <c r="E601" s="243">
        <v>180043268</v>
      </c>
      <c r="F601" s="248">
        <v>5</v>
      </c>
      <c r="G601" s="247">
        <v>638750</v>
      </c>
      <c r="H601" s="246"/>
      <c r="I601" s="246"/>
      <c r="J601" s="247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2">
        <v>43245</v>
      </c>
      <c r="B602" s="243">
        <v>180165081</v>
      </c>
      <c r="C602" s="248">
        <v>10</v>
      </c>
      <c r="D602" s="247">
        <v>977988</v>
      </c>
      <c r="E602" s="243"/>
      <c r="F602" s="248"/>
      <c r="G602" s="247"/>
      <c r="H602" s="246"/>
      <c r="I602" s="246"/>
      <c r="J602" s="247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2">
        <v>43245</v>
      </c>
      <c r="B603" s="243">
        <v>180165099</v>
      </c>
      <c r="C603" s="248">
        <v>24</v>
      </c>
      <c r="D603" s="247">
        <v>2362938</v>
      </c>
      <c r="E603" s="243"/>
      <c r="F603" s="248"/>
      <c r="G603" s="247"/>
      <c r="H603" s="246"/>
      <c r="I603" s="246"/>
      <c r="J603" s="247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2">
        <v>43245</v>
      </c>
      <c r="B604" s="243">
        <v>180165109</v>
      </c>
      <c r="C604" s="248">
        <v>7</v>
      </c>
      <c r="D604" s="247">
        <v>803513</v>
      </c>
      <c r="E604" s="243"/>
      <c r="F604" s="248"/>
      <c r="G604" s="247"/>
      <c r="H604" s="246"/>
      <c r="I604" s="246"/>
      <c r="J604" s="247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2">
        <v>43245</v>
      </c>
      <c r="B605" s="243">
        <v>180165414</v>
      </c>
      <c r="C605" s="248">
        <v>7</v>
      </c>
      <c r="D605" s="247">
        <v>796863</v>
      </c>
      <c r="E605" s="243"/>
      <c r="F605" s="248"/>
      <c r="G605" s="247"/>
      <c r="H605" s="246"/>
      <c r="I605" s="246"/>
      <c r="J605" s="247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2">
        <v>43245</v>
      </c>
      <c r="B606" s="243">
        <v>180165160</v>
      </c>
      <c r="C606" s="248">
        <v>4</v>
      </c>
      <c r="D606" s="247">
        <v>335388</v>
      </c>
      <c r="E606" s="243"/>
      <c r="F606" s="248"/>
      <c r="G606" s="247"/>
      <c r="H606" s="246"/>
      <c r="I606" s="246">
        <v>9105515</v>
      </c>
      <c r="J606" s="247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2">
        <v>43246</v>
      </c>
      <c r="B607" s="243">
        <v>180165201</v>
      </c>
      <c r="C607" s="248">
        <v>45</v>
      </c>
      <c r="D607" s="247">
        <v>5473475</v>
      </c>
      <c r="E607" s="243"/>
      <c r="F607" s="248"/>
      <c r="G607" s="247"/>
      <c r="H607" s="246"/>
      <c r="I607" s="246"/>
      <c r="J607" s="247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2">
        <v>43246</v>
      </c>
      <c r="B608" s="243">
        <v>180165236</v>
      </c>
      <c r="C608" s="248">
        <v>8</v>
      </c>
      <c r="D608" s="247">
        <v>912450</v>
      </c>
      <c r="E608" s="243"/>
      <c r="F608" s="248"/>
      <c r="G608" s="247"/>
      <c r="H608" s="246"/>
      <c r="I608" s="246"/>
      <c r="J608" s="247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2">
        <v>43246</v>
      </c>
      <c r="B609" s="243">
        <v>180165265</v>
      </c>
      <c r="C609" s="248">
        <v>12</v>
      </c>
      <c r="D609" s="247">
        <v>1251425</v>
      </c>
      <c r="E609" s="243"/>
      <c r="F609" s="248"/>
      <c r="G609" s="247"/>
      <c r="H609" s="246"/>
      <c r="I609" s="246"/>
      <c r="J609" s="247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2">
        <v>43246</v>
      </c>
      <c r="B610" s="243">
        <v>180165331</v>
      </c>
      <c r="C610" s="248">
        <v>21</v>
      </c>
      <c r="D610" s="247">
        <v>2065438</v>
      </c>
      <c r="E610" s="243"/>
      <c r="F610" s="248"/>
      <c r="G610" s="247"/>
      <c r="H610" s="246"/>
      <c r="I610" s="246"/>
      <c r="J610" s="247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2">
        <v>43246</v>
      </c>
      <c r="B611" s="243">
        <v>180165338</v>
      </c>
      <c r="C611" s="248">
        <v>6</v>
      </c>
      <c r="D611" s="247">
        <v>566650</v>
      </c>
      <c r="E611" s="243"/>
      <c r="F611" s="248"/>
      <c r="G611" s="247"/>
      <c r="H611" s="246"/>
      <c r="I611" s="246">
        <v>10269438</v>
      </c>
      <c r="J611" s="247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2">
        <v>43247</v>
      </c>
      <c r="B612" s="243">
        <v>180165382</v>
      </c>
      <c r="C612" s="248">
        <v>30</v>
      </c>
      <c r="D612" s="247">
        <v>3226738</v>
      </c>
      <c r="E612" s="243">
        <v>180043338</v>
      </c>
      <c r="F612" s="248">
        <v>4</v>
      </c>
      <c r="G612" s="247">
        <v>367325</v>
      </c>
      <c r="H612" s="246"/>
      <c r="I612" s="246"/>
      <c r="J612" s="247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2">
        <v>43247</v>
      </c>
      <c r="B613" s="243">
        <v>180165412</v>
      </c>
      <c r="C613" s="248">
        <v>12</v>
      </c>
      <c r="D613" s="247">
        <v>1182563</v>
      </c>
      <c r="E613" s="243"/>
      <c r="F613" s="248"/>
      <c r="G613" s="247"/>
      <c r="H613" s="246"/>
      <c r="I613" s="246"/>
      <c r="J613" s="247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2">
        <v>43247</v>
      </c>
      <c r="B614" s="243">
        <v>180165479</v>
      </c>
      <c r="C614" s="248">
        <v>11</v>
      </c>
      <c r="D614" s="247">
        <v>1366138</v>
      </c>
      <c r="E614" s="243"/>
      <c r="F614" s="248"/>
      <c r="G614" s="247"/>
      <c r="H614" s="246"/>
      <c r="I614" s="246"/>
      <c r="J614" s="247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2">
        <v>43247</v>
      </c>
      <c r="B615" s="243">
        <v>180165497</v>
      </c>
      <c r="C615" s="248">
        <v>7</v>
      </c>
      <c r="D615" s="247">
        <v>720475</v>
      </c>
      <c r="E615" s="243"/>
      <c r="F615" s="248"/>
      <c r="G615" s="247"/>
      <c r="H615" s="246"/>
      <c r="I615" s="246">
        <v>6128589</v>
      </c>
      <c r="J615" s="247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2">
        <v>43248</v>
      </c>
      <c r="B616" s="243">
        <v>180165540</v>
      </c>
      <c r="C616" s="248">
        <v>61</v>
      </c>
      <c r="D616" s="247">
        <v>6394413</v>
      </c>
      <c r="E616" s="243"/>
      <c r="F616" s="248"/>
      <c r="G616" s="247"/>
      <c r="H616" s="246"/>
      <c r="I616" s="246"/>
      <c r="J616" s="247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2">
        <v>43248</v>
      </c>
      <c r="B617" s="243">
        <v>180165560</v>
      </c>
      <c r="C617" s="248">
        <v>34</v>
      </c>
      <c r="D617" s="247">
        <v>3525288</v>
      </c>
      <c r="E617" s="243"/>
      <c r="F617" s="248"/>
      <c r="G617" s="247"/>
      <c r="H617" s="246"/>
      <c r="I617" s="246"/>
      <c r="J617" s="247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2">
        <v>43248</v>
      </c>
      <c r="B618" s="243">
        <v>180165627</v>
      </c>
      <c r="C618" s="248">
        <v>10</v>
      </c>
      <c r="D618" s="247">
        <v>901425</v>
      </c>
      <c r="E618" s="243"/>
      <c r="F618" s="248"/>
      <c r="G618" s="247"/>
      <c r="H618" s="246"/>
      <c r="I618" s="246"/>
      <c r="J618" s="247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2">
        <v>43248</v>
      </c>
      <c r="B619" s="243">
        <v>180165630</v>
      </c>
      <c r="C619" s="248">
        <v>21</v>
      </c>
      <c r="D619" s="247">
        <v>2300638</v>
      </c>
      <c r="E619" s="243"/>
      <c r="F619" s="248"/>
      <c r="G619" s="247"/>
      <c r="H619" s="246"/>
      <c r="I619" s="246">
        <v>13121764</v>
      </c>
      <c r="J619" s="247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2">
        <v>43249</v>
      </c>
      <c r="B620" s="243">
        <v>180165681</v>
      </c>
      <c r="C620" s="248">
        <v>50</v>
      </c>
      <c r="D620" s="247">
        <v>5717338</v>
      </c>
      <c r="E620" s="243">
        <v>180043415</v>
      </c>
      <c r="F620" s="248">
        <v>16</v>
      </c>
      <c r="G620" s="247">
        <v>1798825</v>
      </c>
      <c r="H620" s="246"/>
      <c r="I620" s="246"/>
      <c r="J620" s="247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2">
        <v>43249</v>
      </c>
      <c r="B621" s="243">
        <v>180165727</v>
      </c>
      <c r="C621" s="248">
        <v>5</v>
      </c>
      <c r="D621" s="247">
        <v>500675</v>
      </c>
      <c r="E621" s="243"/>
      <c r="F621" s="248"/>
      <c r="G621" s="247"/>
      <c r="H621" s="246"/>
      <c r="I621" s="246"/>
      <c r="J621" s="247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2">
        <v>43249</v>
      </c>
      <c r="B622" s="243">
        <v>180165729</v>
      </c>
      <c r="C622" s="248">
        <v>16</v>
      </c>
      <c r="D622" s="247">
        <v>1859025</v>
      </c>
      <c r="E622" s="243"/>
      <c r="F622" s="248"/>
      <c r="G622" s="247"/>
      <c r="H622" s="246"/>
      <c r="I622" s="246"/>
      <c r="J622" s="247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2">
        <v>43249</v>
      </c>
      <c r="B623" s="243">
        <v>180165791</v>
      </c>
      <c r="C623" s="248">
        <v>35</v>
      </c>
      <c r="D623" s="247">
        <v>3536575</v>
      </c>
      <c r="E623" s="243"/>
      <c r="F623" s="248"/>
      <c r="G623" s="247"/>
      <c r="H623" s="246"/>
      <c r="I623" s="246">
        <v>9814788</v>
      </c>
      <c r="J623" s="247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2">
        <v>43250</v>
      </c>
      <c r="B624" s="243">
        <v>180165844</v>
      </c>
      <c r="C624" s="248">
        <v>53</v>
      </c>
      <c r="D624" s="247">
        <v>6185988</v>
      </c>
      <c r="E624" s="243"/>
      <c r="F624" s="248"/>
      <c r="G624" s="247"/>
      <c r="H624" s="246"/>
      <c r="I624" s="246"/>
      <c r="J624" s="247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2">
        <v>43250</v>
      </c>
      <c r="B625" s="243">
        <v>180165905</v>
      </c>
      <c r="C625" s="248">
        <v>56</v>
      </c>
      <c r="D625" s="247">
        <v>6621475</v>
      </c>
      <c r="E625" s="243"/>
      <c r="F625" s="248"/>
      <c r="G625" s="247"/>
      <c r="H625" s="246"/>
      <c r="I625" s="246"/>
      <c r="J625" s="247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2">
        <v>43250</v>
      </c>
      <c r="B626" s="243">
        <v>180165911</v>
      </c>
      <c r="C626" s="248">
        <v>9</v>
      </c>
      <c r="D626" s="247">
        <v>1176875</v>
      </c>
      <c r="E626" s="243"/>
      <c r="F626" s="248"/>
      <c r="G626" s="247"/>
      <c r="H626" s="246"/>
      <c r="I626" s="246">
        <v>13984338</v>
      </c>
      <c r="J626" s="247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2">
        <v>43251</v>
      </c>
      <c r="B627" s="243">
        <v>180165984</v>
      </c>
      <c r="C627" s="248">
        <v>20</v>
      </c>
      <c r="D627" s="247">
        <v>2466013</v>
      </c>
      <c r="E627" s="243">
        <v>180043495</v>
      </c>
      <c r="F627" s="248">
        <v>28</v>
      </c>
      <c r="G627" s="247">
        <v>2998363</v>
      </c>
      <c r="H627" s="246"/>
      <c r="I627" s="246"/>
      <c r="J627" s="247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2">
        <v>43251</v>
      </c>
      <c r="B628" s="243">
        <v>180165986</v>
      </c>
      <c r="C628" s="248">
        <v>74</v>
      </c>
      <c r="D628" s="247">
        <v>7760550</v>
      </c>
      <c r="E628" s="243"/>
      <c r="F628" s="248"/>
      <c r="G628" s="247"/>
      <c r="H628" s="246"/>
      <c r="I628" s="246"/>
      <c r="J628" s="247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2">
        <v>43251</v>
      </c>
      <c r="B629" s="243">
        <v>180166087</v>
      </c>
      <c r="C629" s="248">
        <v>53</v>
      </c>
      <c r="D629" s="247">
        <v>6286525</v>
      </c>
      <c r="E629" s="243"/>
      <c r="F629" s="248"/>
      <c r="G629" s="247"/>
      <c r="H629" s="246"/>
      <c r="I629" s="246"/>
      <c r="J629" s="247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2">
        <v>43251</v>
      </c>
      <c r="B630" s="243">
        <v>180166120</v>
      </c>
      <c r="C630" s="248">
        <v>16</v>
      </c>
      <c r="D630" s="247">
        <v>1666788</v>
      </c>
      <c r="E630" s="243"/>
      <c r="F630" s="248"/>
      <c r="G630" s="247"/>
      <c r="H630" s="246"/>
      <c r="I630" s="246">
        <v>15181513</v>
      </c>
      <c r="J630" s="247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2">
        <v>43252</v>
      </c>
      <c r="B631" s="243">
        <v>180166160</v>
      </c>
      <c r="C631" s="248">
        <v>56</v>
      </c>
      <c r="D631" s="247">
        <v>5979488</v>
      </c>
      <c r="E631" s="243"/>
      <c r="F631" s="248"/>
      <c r="G631" s="247"/>
      <c r="H631" s="246"/>
      <c r="I631" s="246"/>
      <c r="J631" s="247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2">
        <v>43252</v>
      </c>
      <c r="B632" s="243">
        <v>180166223</v>
      </c>
      <c r="C632" s="248">
        <v>1</v>
      </c>
      <c r="D632" s="247">
        <v>107275</v>
      </c>
      <c r="E632" s="243"/>
      <c r="F632" s="248"/>
      <c r="G632" s="247"/>
      <c r="H632" s="246"/>
      <c r="I632" s="246"/>
      <c r="J632" s="247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2">
        <v>43252</v>
      </c>
      <c r="B633" s="243">
        <v>180166247</v>
      </c>
      <c r="C633" s="248">
        <v>54</v>
      </c>
      <c r="D633" s="247">
        <v>5886825</v>
      </c>
      <c r="E633" s="243"/>
      <c r="F633" s="248"/>
      <c r="G633" s="247"/>
      <c r="H633" s="246"/>
      <c r="I633" s="246">
        <v>11973588</v>
      </c>
      <c r="J633" s="247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2">
        <v>43253</v>
      </c>
      <c r="B634" s="243">
        <v>180166330</v>
      </c>
      <c r="C634" s="248">
        <v>58</v>
      </c>
      <c r="D634" s="247">
        <v>6266138</v>
      </c>
      <c r="E634" s="243">
        <v>180043577</v>
      </c>
      <c r="F634" s="248">
        <v>15</v>
      </c>
      <c r="G634" s="247">
        <v>1486450</v>
      </c>
      <c r="H634" s="246"/>
      <c r="I634" s="246"/>
      <c r="J634" s="247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2">
        <v>43253</v>
      </c>
      <c r="B635" s="243">
        <v>180166418</v>
      </c>
      <c r="C635" s="248">
        <v>65</v>
      </c>
      <c r="D635" s="247">
        <v>7137813</v>
      </c>
      <c r="E635" s="243"/>
      <c r="F635" s="248"/>
      <c r="G635" s="247"/>
      <c r="H635" s="246"/>
      <c r="I635" s="246"/>
      <c r="J635" s="247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2">
        <v>43253</v>
      </c>
      <c r="B636" s="243">
        <v>180166446</v>
      </c>
      <c r="C636" s="248">
        <v>18</v>
      </c>
      <c r="D636" s="247">
        <v>1877750</v>
      </c>
      <c r="E636" s="243"/>
      <c r="F636" s="248"/>
      <c r="G636" s="247"/>
      <c r="H636" s="246"/>
      <c r="I636" s="246">
        <v>13795251</v>
      </c>
      <c r="J636" s="247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2">
        <v>43254</v>
      </c>
      <c r="B637" s="243">
        <v>180166479</v>
      </c>
      <c r="C637" s="248">
        <v>21</v>
      </c>
      <c r="D637" s="247">
        <v>2466888</v>
      </c>
      <c r="E637" s="243"/>
      <c r="F637" s="248"/>
      <c r="G637" s="247"/>
      <c r="H637" s="246"/>
      <c r="I637" s="246"/>
      <c r="J637" s="247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2">
        <v>43254</v>
      </c>
      <c r="B638" s="243">
        <v>180166526</v>
      </c>
      <c r="C638" s="248">
        <v>45</v>
      </c>
      <c r="D638" s="247">
        <v>4688600</v>
      </c>
      <c r="E638" s="243"/>
      <c r="F638" s="248"/>
      <c r="G638" s="247"/>
      <c r="H638" s="246"/>
      <c r="I638" s="246"/>
      <c r="J638" s="247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2">
        <v>43254</v>
      </c>
      <c r="B639" s="243">
        <v>180166600</v>
      </c>
      <c r="C639" s="248">
        <v>18</v>
      </c>
      <c r="D639" s="247">
        <v>2172100</v>
      </c>
      <c r="E639" s="243"/>
      <c r="F639" s="248"/>
      <c r="G639" s="247"/>
      <c r="H639" s="246"/>
      <c r="I639" s="246">
        <v>9327588</v>
      </c>
      <c r="J639" s="247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2">
        <v>43255</v>
      </c>
      <c r="B640" s="243">
        <v>180166689</v>
      </c>
      <c r="C640" s="248">
        <v>72</v>
      </c>
      <c r="D640" s="247">
        <v>7547925</v>
      </c>
      <c r="E640" s="243"/>
      <c r="F640" s="248"/>
      <c r="G640" s="247"/>
      <c r="H640" s="246"/>
      <c r="I640" s="246"/>
      <c r="J640" s="247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2">
        <v>43255</v>
      </c>
      <c r="B641" s="243">
        <v>180166763</v>
      </c>
      <c r="C641" s="248">
        <v>57</v>
      </c>
      <c r="D641" s="247">
        <v>6474388</v>
      </c>
      <c r="E641" s="243"/>
      <c r="F641" s="248"/>
      <c r="G641" s="247"/>
      <c r="H641" s="246"/>
      <c r="I641" s="246">
        <v>14022313</v>
      </c>
      <c r="J641" s="247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2">
        <v>43256</v>
      </c>
      <c r="B642" s="243">
        <v>180166826</v>
      </c>
      <c r="C642" s="248">
        <v>37</v>
      </c>
      <c r="D642" s="247">
        <v>3949313</v>
      </c>
      <c r="E642" s="243">
        <v>180043650</v>
      </c>
      <c r="F642" s="248">
        <v>68</v>
      </c>
      <c r="G642" s="247">
        <v>7875175</v>
      </c>
      <c r="H642" s="246"/>
      <c r="I642" s="246"/>
      <c r="J642" s="247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2">
        <v>43256</v>
      </c>
      <c r="B643" s="243">
        <v>180166834</v>
      </c>
      <c r="C643" s="248">
        <v>4</v>
      </c>
      <c r="D643" s="247">
        <v>317188</v>
      </c>
      <c r="E643" s="243"/>
      <c r="F643" s="248"/>
      <c r="G643" s="247"/>
      <c r="H643" s="246"/>
      <c r="I643" s="246"/>
      <c r="J643" s="247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2">
        <v>43256</v>
      </c>
      <c r="B644" s="243">
        <v>180166939</v>
      </c>
      <c r="C644" s="248">
        <v>11</v>
      </c>
      <c r="D644" s="247">
        <v>1248188</v>
      </c>
      <c r="E644" s="243"/>
      <c r="F644" s="248"/>
      <c r="G644" s="247"/>
      <c r="H644" s="246"/>
      <c r="I644" s="246"/>
      <c r="J644" s="247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2">
        <v>43256</v>
      </c>
      <c r="B645" s="243">
        <v>180166956</v>
      </c>
      <c r="C645" s="248">
        <v>3</v>
      </c>
      <c r="D645" s="247">
        <v>328913</v>
      </c>
      <c r="E645" s="243"/>
      <c r="F645" s="248"/>
      <c r="G645" s="247"/>
      <c r="H645" s="246"/>
      <c r="I645" s="246"/>
      <c r="J645" s="247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2">
        <v>43256</v>
      </c>
      <c r="B646" s="243">
        <v>180166992</v>
      </c>
      <c r="C646" s="248">
        <v>69</v>
      </c>
      <c r="D646" s="247">
        <v>6864813</v>
      </c>
      <c r="E646" s="243"/>
      <c r="F646" s="248"/>
      <c r="G646" s="247"/>
      <c r="H646" s="246"/>
      <c r="I646" s="246"/>
      <c r="J646" s="247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2">
        <v>43256</v>
      </c>
      <c r="B647" s="243">
        <v>180167034</v>
      </c>
      <c r="C647" s="248">
        <v>71</v>
      </c>
      <c r="D647" s="247">
        <v>8225175</v>
      </c>
      <c r="E647" s="243"/>
      <c r="F647" s="248"/>
      <c r="G647" s="247"/>
      <c r="H647" s="246"/>
      <c r="I647" s="246">
        <v>13058415</v>
      </c>
      <c r="J647" s="247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2">
        <v>43257</v>
      </c>
      <c r="B648" s="243">
        <v>180167077</v>
      </c>
      <c r="C648" s="248">
        <v>48</v>
      </c>
      <c r="D648" s="247">
        <v>5123563</v>
      </c>
      <c r="E648" s="243">
        <v>180043741</v>
      </c>
      <c r="F648" s="248">
        <v>24</v>
      </c>
      <c r="G648" s="247">
        <v>2568300</v>
      </c>
      <c r="H648" s="246"/>
      <c r="I648" s="246"/>
      <c r="J648" s="247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2">
        <v>43257</v>
      </c>
      <c r="B649" s="243">
        <v>180167182</v>
      </c>
      <c r="C649" s="248">
        <v>4</v>
      </c>
      <c r="D649" s="247">
        <v>410550</v>
      </c>
      <c r="E649" s="243"/>
      <c r="F649" s="248"/>
      <c r="G649" s="247"/>
      <c r="H649" s="246"/>
      <c r="I649" s="246">
        <v>2965813</v>
      </c>
      <c r="J649" s="247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2">
        <v>43258</v>
      </c>
      <c r="B650" s="243">
        <v>180167237</v>
      </c>
      <c r="C650" s="248">
        <v>17</v>
      </c>
      <c r="D650" s="247">
        <v>1663463</v>
      </c>
      <c r="E650" s="243">
        <v>180043750</v>
      </c>
      <c r="F650" s="248">
        <v>11</v>
      </c>
      <c r="G650" s="247">
        <v>1336388</v>
      </c>
      <c r="H650" s="246"/>
      <c r="I650" s="246"/>
      <c r="J650" s="247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2">
        <v>43258</v>
      </c>
      <c r="B651" s="243">
        <v>180167249</v>
      </c>
      <c r="C651" s="248">
        <v>6</v>
      </c>
      <c r="D651" s="247">
        <v>891450</v>
      </c>
      <c r="E651" s="243">
        <v>180043758</v>
      </c>
      <c r="F651" s="248">
        <v>1</v>
      </c>
      <c r="G651" s="247">
        <v>50925</v>
      </c>
      <c r="H651" s="246"/>
      <c r="I651" s="246"/>
      <c r="J651" s="247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2">
        <v>43258</v>
      </c>
      <c r="B652" s="243">
        <v>180167257</v>
      </c>
      <c r="C652" s="248">
        <v>2</v>
      </c>
      <c r="D652" s="247">
        <v>314300</v>
      </c>
      <c r="E652" s="243">
        <v>180043782</v>
      </c>
      <c r="F652" s="248">
        <v>2</v>
      </c>
      <c r="G652" s="247">
        <v>188913</v>
      </c>
      <c r="H652" s="246"/>
      <c r="I652" s="246"/>
      <c r="J652" s="247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2">
        <v>43258</v>
      </c>
      <c r="B653" s="243">
        <v>180167273</v>
      </c>
      <c r="C653" s="248">
        <v>47</v>
      </c>
      <c r="D653" s="247">
        <v>5093113</v>
      </c>
      <c r="E653" s="243"/>
      <c r="F653" s="248"/>
      <c r="G653" s="247"/>
      <c r="H653" s="246"/>
      <c r="I653" s="246"/>
      <c r="J653" s="247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2">
        <v>43258</v>
      </c>
      <c r="B654" s="243">
        <v>180167280</v>
      </c>
      <c r="C654" s="248">
        <v>39</v>
      </c>
      <c r="D654" s="247">
        <v>3518025</v>
      </c>
      <c r="E654" s="243"/>
      <c r="F654" s="248"/>
      <c r="G654" s="247"/>
      <c r="H654" s="246"/>
      <c r="I654" s="246"/>
      <c r="J654" s="247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2">
        <v>43258</v>
      </c>
      <c r="B655" s="243">
        <v>180167311</v>
      </c>
      <c r="C655" s="248">
        <v>25</v>
      </c>
      <c r="D655" s="247">
        <v>2456125</v>
      </c>
      <c r="E655" s="243"/>
      <c r="F655" s="248"/>
      <c r="G655" s="247"/>
      <c r="H655" s="246"/>
      <c r="I655" s="246"/>
      <c r="J655" s="247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2">
        <v>43258</v>
      </c>
      <c r="B656" s="243">
        <v>180167316</v>
      </c>
      <c r="C656" s="248">
        <v>14</v>
      </c>
      <c r="D656" s="247">
        <v>1438238</v>
      </c>
      <c r="E656" s="243"/>
      <c r="F656" s="248"/>
      <c r="G656" s="247"/>
      <c r="H656" s="246"/>
      <c r="I656" s="246"/>
      <c r="J656" s="247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2">
        <v>43258</v>
      </c>
      <c r="B657" s="243">
        <v>180167371</v>
      </c>
      <c r="C657" s="248">
        <v>30</v>
      </c>
      <c r="D657" s="247">
        <v>2770863</v>
      </c>
      <c r="E657" s="243"/>
      <c r="F657" s="248"/>
      <c r="G657" s="247"/>
      <c r="H657" s="246"/>
      <c r="I657" s="246"/>
      <c r="J657" s="247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2">
        <v>43258</v>
      </c>
      <c r="B658" s="243">
        <v>180167388</v>
      </c>
      <c r="C658" s="248">
        <v>14</v>
      </c>
      <c r="D658" s="247">
        <v>1316525</v>
      </c>
      <c r="E658" s="243"/>
      <c r="F658" s="248"/>
      <c r="G658" s="247"/>
      <c r="H658" s="246"/>
      <c r="I658" s="246"/>
      <c r="J658" s="247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2">
        <v>43258</v>
      </c>
      <c r="B659" s="243">
        <v>180167410</v>
      </c>
      <c r="C659" s="248">
        <v>4</v>
      </c>
      <c r="D659" s="247">
        <v>395063</v>
      </c>
      <c r="E659" s="243"/>
      <c r="F659" s="248"/>
      <c r="G659" s="247"/>
      <c r="H659" s="246"/>
      <c r="I659" s="246">
        <v>18280939</v>
      </c>
      <c r="J659" s="247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2">
        <v>43259</v>
      </c>
      <c r="B660" s="243">
        <v>180167451</v>
      </c>
      <c r="C660" s="248">
        <v>18</v>
      </c>
      <c r="D660" s="247">
        <v>2349550</v>
      </c>
      <c r="E660" s="243">
        <v>180043794</v>
      </c>
      <c r="F660" s="248">
        <v>17</v>
      </c>
      <c r="G660" s="247">
        <v>1814663</v>
      </c>
      <c r="H660" s="246"/>
      <c r="I660" s="246"/>
      <c r="J660" s="247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2">
        <v>43259</v>
      </c>
      <c r="B661" s="243">
        <v>180167467</v>
      </c>
      <c r="C661" s="248">
        <v>38</v>
      </c>
      <c r="D661" s="247">
        <v>4610725</v>
      </c>
      <c r="E661" s="243"/>
      <c r="F661" s="248"/>
      <c r="G661" s="247"/>
      <c r="H661" s="246"/>
      <c r="I661" s="246"/>
      <c r="J661" s="247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2">
        <v>43259</v>
      </c>
      <c r="B662" s="243">
        <v>180167472</v>
      </c>
      <c r="C662" s="248">
        <v>7</v>
      </c>
      <c r="D662" s="247">
        <v>667713</v>
      </c>
      <c r="E662" s="243"/>
      <c r="F662" s="248"/>
      <c r="G662" s="247"/>
      <c r="H662" s="246"/>
      <c r="I662" s="246"/>
      <c r="J662" s="247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2">
        <v>43259</v>
      </c>
      <c r="B663" s="243">
        <v>180167494</v>
      </c>
      <c r="C663" s="248">
        <v>23</v>
      </c>
      <c r="D663" s="247">
        <v>2140775</v>
      </c>
      <c r="E663" s="243"/>
      <c r="F663" s="248"/>
      <c r="G663" s="247"/>
      <c r="H663" s="246"/>
      <c r="I663" s="246"/>
      <c r="J663" s="247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2">
        <v>43259</v>
      </c>
      <c r="B664" s="243">
        <v>180167544</v>
      </c>
      <c r="C664" s="248">
        <v>21</v>
      </c>
      <c r="D664" s="247">
        <v>2196163</v>
      </c>
      <c r="E664" s="243"/>
      <c r="F664" s="248"/>
      <c r="G664" s="247"/>
      <c r="H664" s="246"/>
      <c r="I664" s="246"/>
      <c r="J664" s="247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2">
        <v>43259</v>
      </c>
      <c r="B665" s="243">
        <v>180167572</v>
      </c>
      <c r="C665" s="248">
        <v>1</v>
      </c>
      <c r="D665" s="247">
        <v>89075</v>
      </c>
      <c r="E665" s="243"/>
      <c r="F665" s="248"/>
      <c r="G665" s="247"/>
      <c r="H665" s="246"/>
      <c r="I665" s="246">
        <v>10239338</v>
      </c>
      <c r="J665" s="247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2">
        <v>43260</v>
      </c>
      <c r="B666" s="243">
        <v>180167601</v>
      </c>
      <c r="C666" s="248">
        <v>3</v>
      </c>
      <c r="D666" s="247">
        <v>312113</v>
      </c>
      <c r="E666" s="243">
        <v>180043839</v>
      </c>
      <c r="F666" s="248">
        <v>5</v>
      </c>
      <c r="G666" s="247">
        <v>586688</v>
      </c>
      <c r="H666" s="246"/>
      <c r="I666" s="246"/>
      <c r="J666" s="247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2">
        <v>43260</v>
      </c>
      <c r="B667" s="243">
        <v>180167636</v>
      </c>
      <c r="C667" s="248">
        <v>24</v>
      </c>
      <c r="D667" s="247">
        <v>2610125</v>
      </c>
      <c r="E667" s="243">
        <v>180043862</v>
      </c>
      <c r="F667" s="248">
        <v>43</v>
      </c>
      <c r="G667" s="247">
        <v>4734888</v>
      </c>
      <c r="H667" s="246"/>
      <c r="I667" s="246"/>
      <c r="J667" s="247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2">
        <v>43260</v>
      </c>
      <c r="B668" s="243">
        <v>180167648</v>
      </c>
      <c r="C668" s="248">
        <v>10</v>
      </c>
      <c r="D668" s="247">
        <v>999775</v>
      </c>
      <c r="E668" s="243"/>
      <c r="F668" s="248"/>
      <c r="G668" s="247"/>
      <c r="H668" s="246"/>
      <c r="I668" s="246"/>
      <c r="J668" s="247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2">
        <v>43260</v>
      </c>
      <c r="B669" s="243">
        <v>180167663</v>
      </c>
      <c r="C669" s="248">
        <v>15</v>
      </c>
      <c r="D669" s="247">
        <v>1610350</v>
      </c>
      <c r="E669" s="243"/>
      <c r="F669" s="248"/>
      <c r="G669" s="247"/>
      <c r="H669" s="246"/>
      <c r="I669" s="246"/>
      <c r="J669" s="247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2">
        <v>43260</v>
      </c>
      <c r="B670" s="243">
        <v>180167703</v>
      </c>
      <c r="C670" s="248">
        <v>9</v>
      </c>
      <c r="D670" s="247">
        <v>936425</v>
      </c>
      <c r="E670" s="243"/>
      <c r="F670" s="248"/>
      <c r="G670" s="247"/>
      <c r="H670" s="246"/>
      <c r="I670" s="246"/>
      <c r="J670" s="247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2">
        <v>43260</v>
      </c>
      <c r="B671" s="243">
        <v>180167728</v>
      </c>
      <c r="C671" s="248">
        <v>2</v>
      </c>
      <c r="D671" s="247">
        <v>151025</v>
      </c>
      <c r="E671" s="243"/>
      <c r="F671" s="248"/>
      <c r="G671" s="247"/>
      <c r="H671" s="246"/>
      <c r="I671" s="246"/>
      <c r="J671" s="247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2">
        <v>43260</v>
      </c>
      <c r="B672" s="243">
        <v>180167753</v>
      </c>
      <c r="C672" s="248">
        <v>1</v>
      </c>
      <c r="D672" s="247">
        <v>97913</v>
      </c>
      <c r="E672" s="243"/>
      <c r="F672" s="248"/>
      <c r="G672" s="247"/>
      <c r="H672" s="246"/>
      <c r="I672" s="246"/>
      <c r="J672" s="247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2">
        <v>43260</v>
      </c>
      <c r="B673" s="243">
        <v>180167761</v>
      </c>
      <c r="C673" s="248">
        <v>2</v>
      </c>
      <c r="D673" s="247">
        <v>291550</v>
      </c>
      <c r="E673" s="243"/>
      <c r="F673" s="248"/>
      <c r="G673" s="247"/>
      <c r="H673" s="246"/>
      <c r="I673" s="246"/>
      <c r="J673" s="247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2">
        <v>43260</v>
      </c>
      <c r="B674" s="243">
        <v>180167765</v>
      </c>
      <c r="C674" s="248">
        <v>1</v>
      </c>
      <c r="D674" s="247">
        <v>98613</v>
      </c>
      <c r="E674" s="243"/>
      <c r="F674" s="248"/>
      <c r="G674" s="247"/>
      <c r="H674" s="246"/>
      <c r="I674" s="246">
        <v>1786313</v>
      </c>
      <c r="J674" s="247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2">
        <v>43261</v>
      </c>
      <c r="B675" s="243">
        <v>180167797</v>
      </c>
      <c r="C675" s="248">
        <v>1</v>
      </c>
      <c r="D675" s="247">
        <v>87150</v>
      </c>
      <c r="E675" s="243">
        <v>180043891</v>
      </c>
      <c r="F675" s="248">
        <v>12</v>
      </c>
      <c r="G675" s="247">
        <v>1467463</v>
      </c>
      <c r="H675" s="246"/>
      <c r="I675" s="246"/>
      <c r="J675" s="247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2">
        <v>43261</v>
      </c>
      <c r="B676" s="243">
        <v>180167824</v>
      </c>
      <c r="C676" s="248">
        <v>6</v>
      </c>
      <c r="D676" s="247">
        <v>691250</v>
      </c>
      <c r="E676" s="243">
        <v>180043932</v>
      </c>
      <c r="F676" s="248">
        <v>15</v>
      </c>
      <c r="G676" s="247">
        <v>1701788</v>
      </c>
      <c r="H676" s="246"/>
      <c r="I676" s="246"/>
      <c r="J676" s="247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2">
        <v>43261</v>
      </c>
      <c r="B677" s="243">
        <v>180167844</v>
      </c>
      <c r="C677" s="248">
        <v>2</v>
      </c>
      <c r="D677" s="247">
        <v>145250</v>
      </c>
      <c r="E677" s="243">
        <v>180043937</v>
      </c>
      <c r="F677" s="248">
        <v>5</v>
      </c>
      <c r="G677" s="247">
        <v>452813</v>
      </c>
      <c r="H677" s="246"/>
      <c r="I677" s="246"/>
      <c r="J677" s="247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2">
        <v>43261</v>
      </c>
      <c r="B678" s="243">
        <v>180167861</v>
      </c>
      <c r="C678" s="248">
        <v>1</v>
      </c>
      <c r="D678" s="247">
        <v>46638</v>
      </c>
      <c r="E678" s="243"/>
      <c r="F678" s="248"/>
      <c r="G678" s="247"/>
      <c r="H678" s="246"/>
      <c r="I678" s="246"/>
      <c r="J678" s="247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2">
        <v>43262</v>
      </c>
      <c r="B679" s="243">
        <v>180168026</v>
      </c>
      <c r="C679" s="248">
        <v>2</v>
      </c>
      <c r="D679" s="247">
        <v>215950</v>
      </c>
      <c r="E679" s="243">
        <v>180043950</v>
      </c>
      <c r="F679" s="248">
        <v>6</v>
      </c>
      <c r="G679" s="247">
        <v>603575</v>
      </c>
      <c r="H679" s="246"/>
      <c r="I679" s="246"/>
      <c r="J679" s="247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2">
        <v>43262</v>
      </c>
      <c r="B680" s="243">
        <v>180168040</v>
      </c>
      <c r="C680" s="248">
        <v>1</v>
      </c>
      <c r="D680" s="247">
        <v>72013</v>
      </c>
      <c r="E680" s="243">
        <v>180043978</v>
      </c>
      <c r="F680" s="248">
        <v>1</v>
      </c>
      <c r="G680" s="247">
        <v>289713</v>
      </c>
      <c r="H680" s="246"/>
      <c r="I680" s="246"/>
      <c r="J680" s="247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2">
        <v>43262</v>
      </c>
      <c r="B681" s="243">
        <v>180168044</v>
      </c>
      <c r="C681" s="248">
        <v>3</v>
      </c>
      <c r="D681" s="247">
        <v>308175</v>
      </c>
      <c r="E681" s="243"/>
      <c r="F681" s="248"/>
      <c r="G681" s="247"/>
      <c r="H681" s="246"/>
      <c r="I681" s="246"/>
      <c r="J681" s="247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98">
        <v>43277</v>
      </c>
      <c r="B682" s="99">
        <v>180168180</v>
      </c>
      <c r="C682" s="100">
        <v>15</v>
      </c>
      <c r="D682" s="34">
        <v>1651125</v>
      </c>
      <c r="E682" s="99">
        <v>180044010</v>
      </c>
      <c r="F682" s="100">
        <v>7</v>
      </c>
      <c r="G682" s="34">
        <v>669813</v>
      </c>
      <c r="H682" s="102"/>
      <c r="I682" s="102"/>
      <c r="J682" s="34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98">
        <v>43277</v>
      </c>
      <c r="B683" s="99">
        <v>180168181</v>
      </c>
      <c r="C683" s="100">
        <v>9</v>
      </c>
      <c r="D683" s="34">
        <v>714263</v>
      </c>
      <c r="E683" s="99">
        <v>180044014</v>
      </c>
      <c r="F683" s="100">
        <v>11</v>
      </c>
      <c r="G683" s="34">
        <v>1360013</v>
      </c>
      <c r="H683" s="102"/>
      <c r="I683" s="102"/>
      <c r="J683" s="34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98">
        <v>43277</v>
      </c>
      <c r="B684" s="99">
        <v>180168183</v>
      </c>
      <c r="C684" s="100">
        <v>2</v>
      </c>
      <c r="D684" s="34">
        <v>291550</v>
      </c>
      <c r="E684" s="99"/>
      <c r="F684" s="100"/>
      <c r="G684" s="34"/>
      <c r="H684" s="102"/>
      <c r="I684" s="102"/>
      <c r="J684" s="34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98">
        <v>43277</v>
      </c>
      <c r="B685" s="99">
        <v>180168188</v>
      </c>
      <c r="C685" s="100">
        <v>53</v>
      </c>
      <c r="D685" s="34">
        <v>5265225</v>
      </c>
      <c r="E685" s="99"/>
      <c r="F685" s="100"/>
      <c r="G685" s="34"/>
      <c r="H685" s="102"/>
      <c r="I685" s="102"/>
      <c r="J685" s="34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98">
        <v>43277</v>
      </c>
      <c r="B686" s="99">
        <v>180168192</v>
      </c>
      <c r="C686" s="100">
        <v>70</v>
      </c>
      <c r="D686" s="34">
        <v>7059763</v>
      </c>
      <c r="E686" s="99"/>
      <c r="F686" s="100"/>
      <c r="G686" s="34"/>
      <c r="H686" s="102"/>
      <c r="I686" s="102"/>
      <c r="J686" s="34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98">
        <v>43277</v>
      </c>
      <c r="B687" s="99">
        <v>180168197</v>
      </c>
      <c r="C687" s="100">
        <v>5</v>
      </c>
      <c r="D687" s="34">
        <v>480288</v>
      </c>
      <c r="E687" s="99"/>
      <c r="F687" s="100"/>
      <c r="G687" s="34"/>
      <c r="H687" s="102"/>
      <c r="I687" s="102"/>
      <c r="J687" s="34"/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98"/>
      <c r="B688" s="99"/>
      <c r="C688" s="100"/>
      <c r="D688" s="34"/>
      <c r="E688" s="99"/>
      <c r="F688" s="100"/>
      <c r="G688" s="34"/>
      <c r="H688" s="102"/>
      <c r="I688" s="102"/>
      <c r="J688" s="34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98"/>
      <c r="B689" s="99"/>
      <c r="C689" s="100"/>
      <c r="D689" s="34"/>
      <c r="E689" s="99"/>
      <c r="F689" s="100"/>
      <c r="G689" s="34"/>
      <c r="H689" s="102"/>
      <c r="I689" s="102"/>
      <c r="J689" s="34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98"/>
      <c r="B690" s="99"/>
      <c r="C690" s="100"/>
      <c r="D690" s="34"/>
      <c r="E690" s="99"/>
      <c r="F690" s="100"/>
      <c r="G690" s="34"/>
      <c r="H690" s="102"/>
      <c r="I690" s="102"/>
      <c r="J690" s="34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98"/>
      <c r="B691" s="99"/>
      <c r="C691" s="100"/>
      <c r="D691" s="34"/>
      <c r="E691" s="99"/>
      <c r="F691" s="100"/>
      <c r="G691" s="34"/>
      <c r="H691" s="102"/>
      <c r="I691" s="102"/>
      <c r="J691" s="34"/>
      <c r="K691" s="138"/>
      <c r="L691" s="138"/>
      <c r="M691" s="138"/>
      <c r="N691" s="138"/>
      <c r="O691" s="138"/>
      <c r="P691" s="138"/>
      <c r="Q691" s="138"/>
      <c r="R691" s="138"/>
    </row>
    <row r="692" spans="1:18" x14ac:dyDescent="0.25">
      <c r="A692" s="236"/>
      <c r="B692" s="235"/>
      <c r="C692" s="241"/>
      <c r="D692" s="237"/>
      <c r="E692" s="235"/>
      <c r="F692" s="241"/>
      <c r="G692" s="237"/>
      <c r="H692" s="240"/>
      <c r="I692" s="240"/>
      <c r="J692" s="237"/>
    </row>
    <row r="693" spans="1:18" s="218" customFormat="1" x14ac:dyDescent="0.25">
      <c r="A693" s="227"/>
      <c r="B693" s="224" t="s">
        <v>11</v>
      </c>
      <c r="C693" s="233">
        <f>SUM(C8:C692)</f>
        <v>8515</v>
      </c>
      <c r="D693" s="225">
        <f>SUM(D8:D692)</f>
        <v>923854571</v>
      </c>
      <c r="E693" s="224" t="s">
        <v>11</v>
      </c>
      <c r="F693" s="233">
        <f>SUM(F8:F692)</f>
        <v>909</v>
      </c>
      <c r="G693" s="225">
        <f>SUM(G8:G692)</f>
        <v>99406069</v>
      </c>
      <c r="H693" s="233">
        <f>SUM(H8:H692)</f>
        <v>0</v>
      </c>
      <c r="I693" s="233">
        <f>SUM(I8:I692)</f>
        <v>813965040</v>
      </c>
      <c r="J693" s="225"/>
      <c r="K693" s="220"/>
      <c r="L693" s="220"/>
      <c r="M693" s="220"/>
      <c r="N693" s="220"/>
      <c r="O693" s="220"/>
      <c r="P693" s="220"/>
      <c r="Q693" s="220"/>
      <c r="R693" s="220"/>
    </row>
    <row r="694" spans="1:18" s="218" customFormat="1" x14ac:dyDescent="0.25">
      <c r="A694" s="227"/>
      <c r="B694" s="224"/>
      <c r="C694" s="233"/>
      <c r="D694" s="225"/>
      <c r="E694" s="224"/>
      <c r="F694" s="233"/>
      <c r="G694" s="225"/>
      <c r="H694" s="233"/>
      <c r="I694" s="233"/>
      <c r="J694" s="225"/>
      <c r="K694" s="220"/>
      <c r="M694" s="220"/>
      <c r="N694" s="220"/>
      <c r="O694" s="220"/>
      <c r="P694" s="220"/>
      <c r="Q694" s="220"/>
      <c r="R694" s="220"/>
    </row>
    <row r="695" spans="1:18" x14ac:dyDescent="0.25">
      <c r="A695" s="226"/>
      <c r="B695" s="227"/>
      <c r="C695" s="241"/>
      <c r="D695" s="237"/>
      <c r="E695" s="224"/>
      <c r="F695" s="241"/>
      <c r="G695" s="335" t="s">
        <v>12</v>
      </c>
      <c r="H695" s="336"/>
      <c r="I695" s="237"/>
      <c r="J695" s="228">
        <f>SUM(D8:D692)</f>
        <v>923854571</v>
      </c>
      <c r="P695" s="220"/>
      <c r="Q695" s="220"/>
      <c r="R695" s="234"/>
    </row>
    <row r="696" spans="1:18" x14ac:dyDescent="0.25">
      <c r="A696" s="236"/>
      <c r="B696" s="235"/>
      <c r="C696" s="241"/>
      <c r="D696" s="237"/>
      <c r="E696" s="235"/>
      <c r="F696" s="241"/>
      <c r="G696" s="335" t="s">
        <v>13</v>
      </c>
      <c r="H696" s="336"/>
      <c r="I696" s="238"/>
      <c r="J696" s="228">
        <f>SUM(G8:G692)</f>
        <v>99406069</v>
      </c>
      <c r="R696" s="234"/>
    </row>
    <row r="697" spans="1:18" x14ac:dyDescent="0.25">
      <c r="A697" s="229"/>
      <c r="B697" s="238"/>
      <c r="C697" s="241"/>
      <c r="D697" s="237"/>
      <c r="E697" s="235"/>
      <c r="F697" s="241"/>
      <c r="G697" s="335" t="s">
        <v>14</v>
      </c>
      <c r="H697" s="336"/>
      <c r="I697" s="230"/>
      <c r="J697" s="230">
        <f>J695-J696</f>
        <v>824448502</v>
      </c>
      <c r="L697" s="220"/>
      <c r="R697" s="234"/>
    </row>
    <row r="698" spans="1:18" x14ac:dyDescent="0.25">
      <c r="A698" s="236"/>
      <c r="B698" s="231"/>
      <c r="C698" s="241"/>
      <c r="D698" s="232"/>
      <c r="E698" s="235"/>
      <c r="F698" s="241"/>
      <c r="G698" s="335" t="s">
        <v>15</v>
      </c>
      <c r="H698" s="336"/>
      <c r="I698" s="238"/>
      <c r="J698" s="228">
        <f>SUM(H8:H692)</f>
        <v>0</v>
      </c>
      <c r="R698" s="234"/>
    </row>
    <row r="699" spans="1:18" x14ac:dyDescent="0.25">
      <c r="A699" s="236"/>
      <c r="B699" s="231"/>
      <c r="C699" s="241"/>
      <c r="D699" s="232"/>
      <c r="E699" s="235"/>
      <c r="F699" s="241"/>
      <c r="G699" s="335" t="s">
        <v>16</v>
      </c>
      <c r="H699" s="336"/>
      <c r="I699" s="238"/>
      <c r="J699" s="228">
        <f>J697+J698</f>
        <v>824448502</v>
      </c>
      <c r="R699" s="234"/>
    </row>
    <row r="700" spans="1:18" x14ac:dyDescent="0.25">
      <c r="A700" s="236"/>
      <c r="B700" s="231"/>
      <c r="C700" s="241"/>
      <c r="D700" s="232"/>
      <c r="E700" s="235"/>
      <c r="F700" s="241"/>
      <c r="G700" s="335" t="s">
        <v>5</v>
      </c>
      <c r="H700" s="336"/>
      <c r="I700" s="238"/>
      <c r="J700" s="228">
        <f>SUM(I8:I692)</f>
        <v>813965040</v>
      </c>
      <c r="R700" s="234"/>
    </row>
    <row r="701" spans="1:18" x14ac:dyDescent="0.25">
      <c r="A701" s="236"/>
      <c r="B701" s="231"/>
      <c r="C701" s="241"/>
      <c r="D701" s="232"/>
      <c r="E701" s="235"/>
      <c r="F701" s="241"/>
      <c r="G701" s="335" t="s">
        <v>32</v>
      </c>
      <c r="H701" s="336"/>
      <c r="I701" s="235" t="str">
        <f>IF(J701&gt;0,"SALDO",IF(J701&lt;0,"PIUTANG",IF(J701=0,"LUNAS")))</f>
        <v>PIUTANG</v>
      </c>
      <c r="J701" s="228">
        <f>J700-J699</f>
        <v>-10483462</v>
      </c>
      <c r="R701" s="234"/>
    </row>
  </sheetData>
  <mergeCells count="13">
    <mergeCell ref="A5:J5"/>
    <mergeCell ref="A6:A7"/>
    <mergeCell ref="B6:G6"/>
    <mergeCell ref="H6:H7"/>
    <mergeCell ref="I6:I7"/>
    <mergeCell ref="J6:J7"/>
    <mergeCell ref="G701:H701"/>
    <mergeCell ref="G695:H695"/>
    <mergeCell ref="G696:H696"/>
    <mergeCell ref="G697:H697"/>
    <mergeCell ref="G698:H698"/>
    <mergeCell ref="G699:H699"/>
    <mergeCell ref="G700:H700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6" t="s">
        <v>21</v>
      </c>
      <c r="G2" s="326"/>
      <c r="H2" s="326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8"/>
      <c r="I7" s="352"/>
      <c r="J7" s="34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32" t="s">
        <v>12</v>
      </c>
      <c r="H35" s="332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32" t="s">
        <v>13</v>
      </c>
      <c r="H36" s="332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32" t="s">
        <v>14</v>
      </c>
      <c r="H37" s="332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32" t="s">
        <v>15</v>
      </c>
      <c r="H38" s="332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32" t="s">
        <v>16</v>
      </c>
      <c r="H39" s="332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32" t="s">
        <v>5</v>
      </c>
      <c r="H40" s="332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6" t="s">
        <v>21</v>
      </c>
      <c r="G2" s="326"/>
      <c r="H2" s="326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8"/>
      <c r="I7" s="352"/>
      <c r="J7" s="34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6" t="s">
        <v>22</v>
      </c>
      <c r="G1" s="326"/>
      <c r="H1" s="326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8"/>
      <c r="I7" s="352"/>
      <c r="J7" s="34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32" t="s">
        <v>12</v>
      </c>
      <c r="H158" s="332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32" t="s">
        <v>13</v>
      </c>
      <c r="H159" s="332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32" t="s">
        <v>14</v>
      </c>
      <c r="H160" s="332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32" t="s">
        <v>15</v>
      </c>
      <c r="H161" s="332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32" t="s">
        <v>16</v>
      </c>
      <c r="H162" s="332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32" t="s">
        <v>5</v>
      </c>
      <c r="H163" s="332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32" t="s">
        <v>32</v>
      </c>
      <c r="H164" s="332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6" t="s">
        <v>22</v>
      </c>
      <c r="G1" s="326"/>
      <c r="H1" s="326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6" t="s">
        <v>21</v>
      </c>
      <c r="G2" s="326"/>
      <c r="H2" s="32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8"/>
      <c r="I7" s="352"/>
      <c r="J7" s="34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32" t="s">
        <v>12</v>
      </c>
      <c r="H57" s="332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32" t="s">
        <v>13</v>
      </c>
      <c r="H58" s="332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32" t="s">
        <v>14</v>
      </c>
      <c r="H59" s="332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32" t="s">
        <v>15</v>
      </c>
      <c r="H60" s="332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32" t="s">
        <v>16</v>
      </c>
      <c r="H61" s="332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32" t="s">
        <v>5</v>
      </c>
      <c r="H62" s="332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32" t="s">
        <v>32</v>
      </c>
      <c r="H63" s="332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6" t="s">
        <v>22</v>
      </c>
      <c r="G1" s="326"/>
      <c r="H1" s="32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6" t="s">
        <v>21</v>
      </c>
      <c r="G2" s="326"/>
      <c r="H2" s="326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32" t="s">
        <v>12</v>
      </c>
      <c r="H116" s="332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32" t="s">
        <v>13</v>
      </c>
      <c r="H117" s="332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32" t="s">
        <v>14</v>
      </c>
      <c r="H118" s="332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32" t="s">
        <v>15</v>
      </c>
      <c r="H119" s="332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32" t="s">
        <v>16</v>
      </c>
      <c r="H120" s="332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32" t="s">
        <v>5</v>
      </c>
      <c r="H121" s="332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32" t="s">
        <v>32</v>
      </c>
      <c r="H122" s="332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J72*-1</f>
        <v>0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9" t="s">
        <v>12</v>
      </c>
      <c r="H66" s="3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13</v>
      </c>
      <c r="H67" s="3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9" t="s">
        <v>14</v>
      </c>
      <c r="H68" s="3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15</v>
      </c>
      <c r="H69" s="3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16</v>
      </c>
      <c r="H70" s="3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5</v>
      </c>
      <c r="H71" s="3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9" t="s">
        <v>32</v>
      </c>
      <c r="H72" s="3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32" t="s">
        <v>12</v>
      </c>
      <c r="H34" s="332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32" t="s">
        <v>13</v>
      </c>
      <c r="H35" s="332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32" t="s">
        <v>14</v>
      </c>
      <c r="H36" s="332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32" t="s">
        <v>15</v>
      </c>
      <c r="H37" s="332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32" t="s">
        <v>16</v>
      </c>
      <c r="H38" s="332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32" t="s">
        <v>5</v>
      </c>
      <c r="H39" s="332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32" t="s">
        <v>32</v>
      </c>
      <c r="H40" s="332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J71*-1</f>
        <v>12110891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9" t="s">
        <v>12</v>
      </c>
      <c r="H65" s="3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9" t="s">
        <v>13</v>
      </c>
      <c r="H66" s="3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14</v>
      </c>
      <c r="H67" s="3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9" t="s">
        <v>15</v>
      </c>
      <c r="H68" s="3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16</v>
      </c>
      <c r="H69" s="3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5</v>
      </c>
      <c r="H70" s="3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32</v>
      </c>
      <c r="H71" s="3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P516"/>
  <sheetViews>
    <sheetView zoomScaleNormal="100" workbookViewId="0">
      <pane ySplit="6" topLeftCell="A495" activePane="bottomLeft" state="frozen"/>
      <selection pane="bottomLeft" activeCell="B501" sqref="B501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6" t="s">
        <v>22</v>
      </c>
      <c r="G1" s="326"/>
      <c r="H1" s="326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J515*-1</f>
        <v>-5920161</v>
      </c>
      <c r="J2" s="218"/>
      <c r="L2" s="219">
        <f>SUM(G359:G363)</f>
        <v>706650</v>
      </c>
    </row>
    <row r="3" spans="1:16" x14ac:dyDescent="0.25">
      <c r="L3" s="219">
        <f>L1-L2</f>
        <v>896002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7" t="s">
        <v>4</v>
      </c>
      <c r="I5" s="351" t="s">
        <v>5</v>
      </c>
      <c r="J5" s="341" t="s">
        <v>6</v>
      </c>
    </row>
    <row r="6" spans="1:16" x14ac:dyDescent="0.25">
      <c r="A6" s="347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8"/>
      <c r="I6" s="352"/>
      <c r="J6" s="34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242">
        <v>43234</v>
      </c>
      <c r="B403" s="243">
        <v>180163659</v>
      </c>
      <c r="C403" s="248">
        <v>1</v>
      </c>
      <c r="D403" s="247">
        <v>91438</v>
      </c>
      <c r="E403" s="245">
        <v>180042887</v>
      </c>
      <c r="F403" s="248">
        <v>10</v>
      </c>
      <c r="G403" s="247">
        <v>777438</v>
      </c>
      <c r="H403" s="245"/>
      <c r="I403" s="246"/>
      <c r="J403" s="247"/>
      <c r="K403" s="234"/>
      <c r="L403" s="234"/>
      <c r="M403" s="234"/>
      <c r="N403" s="234"/>
      <c r="O403" s="234"/>
      <c r="P403" s="234"/>
    </row>
    <row r="404" spans="1:16" x14ac:dyDescent="0.25">
      <c r="A404" s="242">
        <v>43234</v>
      </c>
      <c r="B404" s="243">
        <v>180163687</v>
      </c>
      <c r="C404" s="248">
        <v>31</v>
      </c>
      <c r="D404" s="247">
        <v>3197688</v>
      </c>
      <c r="E404" s="245"/>
      <c r="F404" s="248"/>
      <c r="G404" s="247"/>
      <c r="H404" s="245"/>
      <c r="I404" s="246"/>
      <c r="J404" s="247"/>
      <c r="K404" s="234"/>
      <c r="L404" s="234"/>
      <c r="M404" s="234"/>
      <c r="N404" s="234"/>
      <c r="O404" s="234"/>
      <c r="P404" s="234"/>
    </row>
    <row r="405" spans="1:16" x14ac:dyDescent="0.25">
      <c r="A405" s="242">
        <v>43234</v>
      </c>
      <c r="B405" s="243">
        <v>180163695</v>
      </c>
      <c r="C405" s="248">
        <v>2</v>
      </c>
      <c r="D405" s="247">
        <v>147088</v>
      </c>
      <c r="E405" s="245"/>
      <c r="F405" s="248"/>
      <c r="G405" s="247"/>
      <c r="H405" s="245"/>
      <c r="I405" s="246"/>
      <c r="J405" s="247"/>
      <c r="K405" s="234"/>
      <c r="L405" s="234"/>
      <c r="M405" s="234"/>
      <c r="N405" s="234"/>
      <c r="O405" s="234"/>
      <c r="P405" s="234"/>
    </row>
    <row r="406" spans="1:16" x14ac:dyDescent="0.25">
      <c r="A406" s="242">
        <v>43234</v>
      </c>
      <c r="B406" s="243">
        <v>180163743</v>
      </c>
      <c r="C406" s="248">
        <v>13</v>
      </c>
      <c r="D406" s="247">
        <v>1140213</v>
      </c>
      <c r="E406" s="245"/>
      <c r="F406" s="248"/>
      <c r="G406" s="247"/>
      <c r="H406" s="245"/>
      <c r="I406" s="246"/>
      <c r="J406" s="247"/>
      <c r="K406" s="234"/>
      <c r="L406" s="234"/>
      <c r="M406" s="234"/>
      <c r="N406" s="234"/>
      <c r="O406" s="234"/>
      <c r="P406" s="234"/>
    </row>
    <row r="407" spans="1:16" x14ac:dyDescent="0.25">
      <c r="A407" s="242">
        <v>43234</v>
      </c>
      <c r="B407" s="243">
        <v>180163749</v>
      </c>
      <c r="C407" s="248">
        <v>1</v>
      </c>
      <c r="D407" s="247">
        <v>105788</v>
      </c>
      <c r="E407" s="245"/>
      <c r="F407" s="248"/>
      <c r="G407" s="247"/>
      <c r="H407" s="245"/>
      <c r="I407" s="246">
        <v>3904777</v>
      </c>
      <c r="J407" s="247" t="s">
        <v>17</v>
      </c>
      <c r="K407" s="234"/>
      <c r="L407" s="234"/>
      <c r="M407" s="234"/>
      <c r="N407" s="234"/>
      <c r="O407" s="234"/>
      <c r="P407" s="234"/>
    </row>
    <row r="408" spans="1:16" x14ac:dyDescent="0.25">
      <c r="A408" s="242">
        <v>43235</v>
      </c>
      <c r="B408" s="243">
        <v>180163785</v>
      </c>
      <c r="C408" s="248">
        <v>2</v>
      </c>
      <c r="D408" s="247">
        <v>149363</v>
      </c>
      <c r="E408" s="245">
        <v>180042918</v>
      </c>
      <c r="F408" s="248">
        <v>3</v>
      </c>
      <c r="G408" s="247">
        <v>296013</v>
      </c>
      <c r="H408" s="245"/>
      <c r="I408" s="246"/>
      <c r="J408" s="247"/>
      <c r="K408" s="234"/>
      <c r="L408" s="234"/>
      <c r="M408" s="234"/>
      <c r="N408" s="234"/>
      <c r="O408" s="234"/>
      <c r="P408" s="234"/>
    </row>
    <row r="409" spans="1:16" x14ac:dyDescent="0.25">
      <c r="A409" s="242">
        <v>43235</v>
      </c>
      <c r="B409" s="243">
        <v>180163817</v>
      </c>
      <c r="C409" s="248">
        <v>31</v>
      </c>
      <c r="D409" s="247">
        <v>3109925</v>
      </c>
      <c r="E409" s="245"/>
      <c r="F409" s="248"/>
      <c r="G409" s="247"/>
      <c r="H409" s="245"/>
      <c r="I409" s="246"/>
      <c r="J409" s="247"/>
      <c r="K409" s="234"/>
      <c r="L409" s="234"/>
      <c r="M409" s="234"/>
      <c r="N409" s="234"/>
      <c r="O409" s="234"/>
      <c r="P409" s="234"/>
    </row>
    <row r="410" spans="1:16" x14ac:dyDescent="0.25">
      <c r="A410" s="242">
        <v>43235</v>
      </c>
      <c r="B410" s="243">
        <v>180163853</v>
      </c>
      <c r="C410" s="248">
        <v>1</v>
      </c>
      <c r="D410" s="247">
        <v>92050</v>
      </c>
      <c r="E410" s="245"/>
      <c r="F410" s="248"/>
      <c r="G410" s="247"/>
      <c r="H410" s="245"/>
      <c r="I410" s="246"/>
      <c r="J410" s="247"/>
      <c r="K410" s="234"/>
      <c r="L410" s="234"/>
      <c r="M410" s="234"/>
      <c r="N410" s="234"/>
      <c r="O410" s="234"/>
      <c r="P410" s="234"/>
    </row>
    <row r="411" spans="1:16" x14ac:dyDescent="0.25">
      <c r="A411" s="242">
        <v>43235</v>
      </c>
      <c r="B411" s="243">
        <v>180163883</v>
      </c>
      <c r="C411" s="248">
        <v>8</v>
      </c>
      <c r="D411" s="247">
        <v>843325</v>
      </c>
      <c r="E411" s="245"/>
      <c r="F411" s="248"/>
      <c r="G411" s="247"/>
      <c r="H411" s="245"/>
      <c r="I411" s="246"/>
      <c r="J411" s="247"/>
      <c r="K411" s="234"/>
      <c r="L411" s="234"/>
      <c r="M411" s="234"/>
      <c r="N411" s="234"/>
      <c r="O411" s="234"/>
      <c r="P411" s="234"/>
    </row>
    <row r="412" spans="1:16" x14ac:dyDescent="0.25">
      <c r="A412" s="242">
        <v>43235</v>
      </c>
      <c r="B412" s="243">
        <v>180163885</v>
      </c>
      <c r="C412" s="248">
        <v>1</v>
      </c>
      <c r="D412" s="247">
        <v>92050</v>
      </c>
      <c r="E412" s="245"/>
      <c r="F412" s="248"/>
      <c r="G412" s="247"/>
      <c r="H412" s="245"/>
      <c r="I412" s="246"/>
      <c r="J412" s="247"/>
      <c r="K412" s="234"/>
      <c r="L412" s="234"/>
      <c r="M412" s="234"/>
      <c r="N412" s="234"/>
      <c r="O412" s="234"/>
      <c r="P412" s="234"/>
    </row>
    <row r="413" spans="1:16" x14ac:dyDescent="0.25">
      <c r="A413" s="242">
        <v>43235</v>
      </c>
      <c r="B413" s="243">
        <v>180163889</v>
      </c>
      <c r="C413" s="248">
        <v>1</v>
      </c>
      <c r="D413" s="247">
        <v>80063</v>
      </c>
      <c r="E413" s="245"/>
      <c r="F413" s="248"/>
      <c r="G413" s="247"/>
      <c r="H413" s="245"/>
      <c r="I413" s="246">
        <v>4070761</v>
      </c>
      <c r="J413" s="247" t="s">
        <v>17</v>
      </c>
      <c r="K413" s="234"/>
      <c r="L413" s="234"/>
      <c r="M413" s="234"/>
      <c r="N413" s="234"/>
      <c r="O413" s="234"/>
      <c r="P413" s="234"/>
    </row>
    <row r="414" spans="1:16" x14ac:dyDescent="0.25">
      <c r="A414" s="242">
        <v>43236</v>
      </c>
      <c r="B414" s="243">
        <v>180163930</v>
      </c>
      <c r="C414" s="248">
        <v>3</v>
      </c>
      <c r="D414" s="247">
        <v>228725</v>
      </c>
      <c r="E414" s="245">
        <v>180042960</v>
      </c>
      <c r="F414" s="248">
        <v>4</v>
      </c>
      <c r="G414" s="247">
        <v>455350</v>
      </c>
      <c r="H414" s="245"/>
      <c r="I414" s="246"/>
      <c r="J414" s="247"/>
      <c r="K414" s="234"/>
      <c r="L414" s="234"/>
      <c r="M414" s="234"/>
      <c r="N414" s="234"/>
      <c r="O414" s="234"/>
      <c r="P414" s="234"/>
    </row>
    <row r="415" spans="1:16" x14ac:dyDescent="0.25">
      <c r="A415" s="242">
        <v>43236</v>
      </c>
      <c r="B415" s="243">
        <v>180163952</v>
      </c>
      <c r="C415" s="248">
        <v>16</v>
      </c>
      <c r="D415" s="247">
        <v>1643950</v>
      </c>
      <c r="E415" s="245"/>
      <c r="F415" s="248"/>
      <c r="G415" s="247"/>
      <c r="H415" s="245"/>
      <c r="I415" s="246"/>
      <c r="J415" s="247"/>
      <c r="K415" s="234"/>
      <c r="L415" s="234"/>
      <c r="M415" s="234"/>
      <c r="N415" s="234"/>
      <c r="O415" s="234"/>
      <c r="P415" s="234"/>
    </row>
    <row r="416" spans="1:16" x14ac:dyDescent="0.25">
      <c r="A416" s="242">
        <v>43236</v>
      </c>
      <c r="B416" s="243">
        <v>180163994</v>
      </c>
      <c r="C416" s="248">
        <v>5</v>
      </c>
      <c r="D416" s="247">
        <v>440038</v>
      </c>
      <c r="E416" s="245"/>
      <c r="F416" s="248"/>
      <c r="G416" s="247"/>
      <c r="H416" s="245"/>
      <c r="I416" s="246">
        <v>1857363</v>
      </c>
      <c r="J416" s="247" t="s">
        <v>17</v>
      </c>
      <c r="K416" s="234"/>
      <c r="L416" s="234"/>
      <c r="M416" s="234"/>
      <c r="N416" s="234"/>
      <c r="O416" s="234"/>
      <c r="P416" s="234"/>
    </row>
    <row r="417" spans="1:16" x14ac:dyDescent="0.25">
      <c r="A417" s="242">
        <v>43237</v>
      </c>
      <c r="B417" s="243">
        <v>180164041</v>
      </c>
      <c r="C417" s="248">
        <v>2</v>
      </c>
      <c r="D417" s="247">
        <v>207113</v>
      </c>
      <c r="E417" s="245">
        <v>180042987</v>
      </c>
      <c r="F417" s="248">
        <v>5</v>
      </c>
      <c r="G417" s="247">
        <v>525438</v>
      </c>
      <c r="H417" s="245"/>
      <c r="I417" s="246"/>
      <c r="J417" s="247"/>
      <c r="K417" s="234"/>
      <c r="L417" s="234"/>
      <c r="M417" s="234"/>
      <c r="N417" s="234"/>
      <c r="O417" s="234"/>
      <c r="P417" s="234"/>
    </row>
    <row r="418" spans="1:16" x14ac:dyDescent="0.25">
      <c r="A418" s="242">
        <v>43237</v>
      </c>
      <c r="B418" s="243">
        <v>150164065</v>
      </c>
      <c r="C418" s="248">
        <v>19</v>
      </c>
      <c r="D418" s="247">
        <v>1803375</v>
      </c>
      <c r="E418" s="245"/>
      <c r="F418" s="248"/>
      <c r="G418" s="247"/>
      <c r="H418" s="245"/>
      <c r="I418" s="246"/>
      <c r="J418" s="247"/>
      <c r="K418" s="234"/>
      <c r="L418" s="234"/>
      <c r="M418" s="234"/>
      <c r="N418" s="234"/>
      <c r="O418" s="234"/>
      <c r="P418" s="234"/>
    </row>
    <row r="419" spans="1:16" x14ac:dyDescent="0.25">
      <c r="A419" s="242">
        <v>43237</v>
      </c>
      <c r="B419" s="243">
        <v>180164116</v>
      </c>
      <c r="C419" s="248">
        <v>1</v>
      </c>
      <c r="D419" s="247">
        <v>152338</v>
      </c>
      <c r="E419" s="245"/>
      <c r="F419" s="248"/>
      <c r="G419" s="247"/>
      <c r="H419" s="245"/>
      <c r="I419" s="246">
        <v>1637388</v>
      </c>
      <c r="J419" s="247" t="s">
        <v>17</v>
      </c>
      <c r="K419" s="234"/>
      <c r="L419" s="234"/>
      <c r="M419" s="234"/>
      <c r="N419" s="234"/>
      <c r="O419" s="234"/>
      <c r="P419" s="234"/>
    </row>
    <row r="420" spans="1:16" x14ac:dyDescent="0.25">
      <c r="A420" s="242">
        <v>43238</v>
      </c>
      <c r="B420" s="243">
        <v>180164150</v>
      </c>
      <c r="C420" s="248">
        <v>2</v>
      </c>
      <c r="D420" s="247">
        <v>202125</v>
      </c>
      <c r="E420" s="245">
        <v>180043012</v>
      </c>
      <c r="F420" s="248">
        <v>8</v>
      </c>
      <c r="G420" s="247">
        <v>825388</v>
      </c>
      <c r="H420" s="245"/>
      <c r="I420" s="246"/>
      <c r="J420" s="247"/>
      <c r="K420" s="234"/>
      <c r="L420" s="234"/>
      <c r="M420" s="234"/>
      <c r="N420" s="234"/>
      <c r="O420" s="234"/>
      <c r="P420" s="234"/>
    </row>
    <row r="421" spans="1:16" x14ac:dyDescent="0.25">
      <c r="A421" s="242">
        <v>43238</v>
      </c>
      <c r="B421" s="243">
        <v>180164158</v>
      </c>
      <c r="C421" s="248">
        <v>1</v>
      </c>
      <c r="D421" s="247">
        <v>88200</v>
      </c>
      <c r="E421" s="245"/>
      <c r="F421" s="248"/>
      <c r="G421" s="247"/>
      <c r="H421" s="245"/>
      <c r="I421" s="246"/>
      <c r="J421" s="247"/>
      <c r="K421" s="234"/>
      <c r="L421" s="234"/>
      <c r="M421" s="234"/>
      <c r="N421" s="234"/>
      <c r="O421" s="234"/>
      <c r="P421" s="234"/>
    </row>
    <row r="422" spans="1:16" x14ac:dyDescent="0.25">
      <c r="A422" s="242">
        <v>43238</v>
      </c>
      <c r="B422" s="243">
        <v>180164192</v>
      </c>
      <c r="C422" s="248">
        <v>3</v>
      </c>
      <c r="D422" s="247">
        <v>232225</v>
      </c>
      <c r="E422" s="245"/>
      <c r="F422" s="248"/>
      <c r="G422" s="247"/>
      <c r="H422" s="245"/>
      <c r="I422" s="246"/>
      <c r="J422" s="247"/>
      <c r="K422" s="234"/>
      <c r="L422" s="234"/>
      <c r="M422" s="234"/>
      <c r="N422" s="234"/>
      <c r="O422" s="234"/>
      <c r="P422" s="234"/>
    </row>
    <row r="423" spans="1:16" x14ac:dyDescent="0.25">
      <c r="A423" s="242">
        <v>43238</v>
      </c>
      <c r="B423" s="243">
        <v>180164194</v>
      </c>
      <c r="C423" s="248">
        <v>21</v>
      </c>
      <c r="D423" s="247">
        <v>2125463</v>
      </c>
      <c r="E423" s="245"/>
      <c r="F423" s="248"/>
      <c r="G423" s="247"/>
      <c r="H423" s="245"/>
      <c r="I423" s="246"/>
      <c r="J423" s="247"/>
      <c r="K423" s="234"/>
      <c r="L423" s="234"/>
      <c r="M423" s="234"/>
      <c r="N423" s="234"/>
      <c r="O423" s="234"/>
      <c r="P423" s="234"/>
    </row>
    <row r="424" spans="1:16" x14ac:dyDescent="0.25">
      <c r="A424" s="242">
        <v>43238</v>
      </c>
      <c r="B424" s="243">
        <v>180162240</v>
      </c>
      <c r="C424" s="248">
        <v>3</v>
      </c>
      <c r="D424" s="247">
        <v>354988</v>
      </c>
      <c r="E424" s="245"/>
      <c r="F424" s="248"/>
      <c r="G424" s="247"/>
      <c r="H424" s="245"/>
      <c r="I424" s="246"/>
      <c r="J424" s="247"/>
      <c r="K424" s="234"/>
      <c r="L424" s="234"/>
      <c r="M424" s="234"/>
      <c r="N424" s="234"/>
      <c r="O424" s="234"/>
      <c r="P424" s="234"/>
    </row>
    <row r="425" spans="1:16" x14ac:dyDescent="0.25">
      <c r="A425" s="242">
        <v>43238</v>
      </c>
      <c r="B425" s="243">
        <v>180162245</v>
      </c>
      <c r="C425" s="248">
        <v>2</v>
      </c>
      <c r="D425" s="247">
        <v>162225</v>
      </c>
      <c r="E425" s="245"/>
      <c r="F425" s="248"/>
      <c r="G425" s="247"/>
      <c r="H425" s="245"/>
      <c r="I425" s="246">
        <v>2339838</v>
      </c>
      <c r="J425" s="247" t="s">
        <v>17</v>
      </c>
      <c r="K425" s="234"/>
      <c r="L425" s="234"/>
      <c r="M425" s="234"/>
      <c r="N425" s="234"/>
      <c r="O425" s="234"/>
      <c r="P425" s="234"/>
    </row>
    <row r="426" spans="1:16" x14ac:dyDescent="0.25">
      <c r="A426" s="242">
        <v>43239</v>
      </c>
      <c r="B426" s="243">
        <v>180164288</v>
      </c>
      <c r="C426" s="248">
        <v>1</v>
      </c>
      <c r="D426" s="247">
        <v>115063</v>
      </c>
      <c r="E426" s="245">
        <v>180043057</v>
      </c>
      <c r="F426" s="248">
        <v>10</v>
      </c>
      <c r="G426" s="247">
        <v>1069863</v>
      </c>
      <c r="H426" s="245"/>
      <c r="I426" s="246"/>
      <c r="J426" s="247"/>
      <c r="K426" s="234"/>
      <c r="L426" s="234"/>
      <c r="M426" s="234"/>
      <c r="N426" s="234"/>
      <c r="O426" s="234"/>
      <c r="P426" s="234"/>
    </row>
    <row r="427" spans="1:16" x14ac:dyDescent="0.25">
      <c r="A427" s="242">
        <v>43239</v>
      </c>
      <c r="B427" s="243">
        <v>180164366</v>
      </c>
      <c r="C427" s="248">
        <v>22</v>
      </c>
      <c r="D427" s="247">
        <v>2403538</v>
      </c>
      <c r="E427" s="245"/>
      <c r="F427" s="248"/>
      <c r="G427" s="247"/>
      <c r="H427" s="245"/>
      <c r="I427" s="246">
        <v>1448738</v>
      </c>
      <c r="J427" s="247" t="s">
        <v>17</v>
      </c>
      <c r="K427" s="234"/>
      <c r="L427" s="234"/>
      <c r="M427" s="234"/>
      <c r="N427" s="234"/>
      <c r="O427" s="234"/>
      <c r="P427" s="234"/>
    </row>
    <row r="428" spans="1:16" x14ac:dyDescent="0.25">
      <c r="A428" s="242">
        <v>43241</v>
      </c>
      <c r="B428" s="243">
        <v>180164589</v>
      </c>
      <c r="C428" s="248">
        <v>29</v>
      </c>
      <c r="D428" s="247">
        <v>3071863</v>
      </c>
      <c r="E428" s="245">
        <v>180043127</v>
      </c>
      <c r="F428" s="248">
        <v>14</v>
      </c>
      <c r="G428" s="247">
        <v>1389763</v>
      </c>
      <c r="H428" s="245"/>
      <c r="I428" s="246"/>
      <c r="J428" s="247"/>
      <c r="K428" s="234"/>
      <c r="L428" s="234"/>
      <c r="M428" s="234"/>
      <c r="N428" s="234"/>
      <c r="O428" s="234"/>
      <c r="P428" s="234"/>
    </row>
    <row r="429" spans="1:16" x14ac:dyDescent="0.25">
      <c r="A429" s="242">
        <v>43241</v>
      </c>
      <c r="B429" s="243">
        <v>180164630</v>
      </c>
      <c r="C429" s="248">
        <v>10</v>
      </c>
      <c r="D429" s="247">
        <v>1170138</v>
      </c>
      <c r="E429" s="245"/>
      <c r="F429" s="248"/>
      <c r="G429" s="247"/>
      <c r="H429" s="245"/>
      <c r="I429" s="246"/>
      <c r="J429" s="247"/>
      <c r="K429" s="234"/>
      <c r="L429" s="234"/>
      <c r="M429" s="234"/>
      <c r="N429" s="234"/>
      <c r="O429" s="234"/>
      <c r="P429" s="234"/>
    </row>
    <row r="430" spans="1:16" x14ac:dyDescent="0.25">
      <c r="A430" s="242">
        <v>43241</v>
      </c>
      <c r="B430" s="243">
        <v>180164636</v>
      </c>
      <c r="C430" s="248">
        <v>1</v>
      </c>
      <c r="D430" s="247">
        <v>100013</v>
      </c>
      <c r="E430" s="245"/>
      <c r="F430" s="248"/>
      <c r="G430" s="247"/>
      <c r="H430" s="245"/>
      <c r="I430" s="246">
        <v>2952251</v>
      </c>
      <c r="J430" s="247" t="s">
        <v>17</v>
      </c>
      <c r="K430" s="234"/>
      <c r="L430" s="234"/>
      <c r="M430" s="234"/>
      <c r="N430" s="234"/>
      <c r="O430" s="234"/>
      <c r="P430" s="234"/>
    </row>
    <row r="431" spans="1:16" x14ac:dyDescent="0.25">
      <c r="A431" s="242">
        <v>43242</v>
      </c>
      <c r="B431" s="243">
        <v>180164668</v>
      </c>
      <c r="C431" s="248">
        <v>1</v>
      </c>
      <c r="D431" s="247">
        <v>108063</v>
      </c>
      <c r="E431" s="245">
        <v>180043153</v>
      </c>
      <c r="F431" s="248">
        <v>9</v>
      </c>
      <c r="G431" s="247">
        <v>885850</v>
      </c>
      <c r="H431" s="245"/>
      <c r="I431" s="246"/>
      <c r="J431" s="247"/>
      <c r="K431" s="234"/>
      <c r="L431" s="234"/>
      <c r="M431" s="234"/>
      <c r="N431" s="234"/>
      <c r="O431" s="234"/>
      <c r="P431" s="234"/>
    </row>
    <row r="432" spans="1:16" x14ac:dyDescent="0.25">
      <c r="A432" s="242">
        <v>43242</v>
      </c>
      <c r="B432" s="243">
        <v>180164703</v>
      </c>
      <c r="C432" s="248">
        <v>23</v>
      </c>
      <c r="D432" s="247">
        <v>2401875</v>
      </c>
      <c r="E432" s="245"/>
      <c r="F432" s="248"/>
      <c r="G432" s="247"/>
      <c r="H432" s="245"/>
      <c r="I432" s="246"/>
      <c r="J432" s="247"/>
      <c r="K432" s="234"/>
      <c r="L432" s="234"/>
      <c r="M432" s="234"/>
      <c r="N432" s="234"/>
      <c r="O432" s="234"/>
      <c r="P432" s="234"/>
    </row>
    <row r="433" spans="1:16" x14ac:dyDescent="0.25">
      <c r="A433" s="242">
        <v>43242</v>
      </c>
      <c r="B433" s="243">
        <v>180164755</v>
      </c>
      <c r="C433" s="248">
        <v>23</v>
      </c>
      <c r="D433" s="247">
        <v>2208675</v>
      </c>
      <c r="E433" s="245"/>
      <c r="F433" s="248"/>
      <c r="G433" s="247"/>
      <c r="H433" s="245"/>
      <c r="I433" s="246"/>
      <c r="J433" s="247"/>
      <c r="K433" s="234"/>
      <c r="L433" s="234"/>
      <c r="M433" s="234"/>
      <c r="N433" s="234"/>
      <c r="O433" s="234"/>
      <c r="P433" s="234"/>
    </row>
    <row r="434" spans="1:16" x14ac:dyDescent="0.25">
      <c r="A434" s="242">
        <v>43242</v>
      </c>
      <c r="B434" s="243">
        <v>180164763</v>
      </c>
      <c r="C434" s="248">
        <v>1</v>
      </c>
      <c r="D434" s="247">
        <v>132913</v>
      </c>
      <c r="E434" s="245"/>
      <c r="F434" s="248"/>
      <c r="G434" s="247"/>
      <c r="H434" s="245"/>
      <c r="I434" s="246">
        <v>3965676</v>
      </c>
      <c r="J434" s="247" t="s">
        <v>17</v>
      </c>
      <c r="K434" s="234"/>
      <c r="L434" s="234"/>
      <c r="M434" s="234"/>
      <c r="N434" s="234"/>
      <c r="O434" s="234"/>
      <c r="P434" s="234"/>
    </row>
    <row r="435" spans="1:16" x14ac:dyDescent="0.25">
      <c r="A435" s="242">
        <v>43243</v>
      </c>
      <c r="B435" s="243">
        <v>180164816</v>
      </c>
      <c r="C435" s="248">
        <v>38</v>
      </c>
      <c r="D435" s="247">
        <v>3850963</v>
      </c>
      <c r="E435" s="245">
        <v>180043176</v>
      </c>
      <c r="F435" s="248">
        <v>11</v>
      </c>
      <c r="G435" s="247">
        <v>1140213</v>
      </c>
      <c r="H435" s="245"/>
      <c r="I435" s="246"/>
      <c r="J435" s="247"/>
      <c r="K435" s="234"/>
      <c r="L435" s="234"/>
      <c r="M435" s="234"/>
      <c r="N435" s="234"/>
      <c r="O435" s="234"/>
      <c r="P435" s="234"/>
    </row>
    <row r="436" spans="1:16" x14ac:dyDescent="0.25">
      <c r="A436" s="242">
        <v>43243</v>
      </c>
      <c r="B436" s="243">
        <v>180164827</v>
      </c>
      <c r="C436" s="248">
        <v>2</v>
      </c>
      <c r="D436" s="247">
        <v>232575</v>
      </c>
      <c r="E436" s="245"/>
      <c r="F436" s="248"/>
      <c r="G436" s="247"/>
      <c r="H436" s="245"/>
      <c r="I436" s="246"/>
      <c r="J436" s="247"/>
      <c r="K436" s="234"/>
      <c r="L436" s="234"/>
      <c r="M436" s="234"/>
      <c r="N436" s="234"/>
      <c r="O436" s="234"/>
      <c r="P436" s="234"/>
    </row>
    <row r="437" spans="1:16" x14ac:dyDescent="0.25">
      <c r="A437" s="242">
        <v>43243</v>
      </c>
      <c r="B437" s="243">
        <v>180164837</v>
      </c>
      <c r="C437" s="248">
        <v>2</v>
      </c>
      <c r="D437" s="247">
        <v>251475</v>
      </c>
      <c r="E437" s="245"/>
      <c r="F437" s="248"/>
      <c r="G437" s="247"/>
      <c r="H437" s="245"/>
      <c r="I437" s="246"/>
      <c r="J437" s="247"/>
      <c r="K437" s="234"/>
      <c r="L437" s="234"/>
      <c r="M437" s="234"/>
      <c r="N437" s="234"/>
      <c r="O437" s="234"/>
      <c r="P437" s="234"/>
    </row>
    <row r="438" spans="1:16" x14ac:dyDescent="0.25">
      <c r="A438" s="242">
        <v>43243</v>
      </c>
      <c r="B438" s="243">
        <v>180164896</v>
      </c>
      <c r="C438" s="248">
        <v>10</v>
      </c>
      <c r="D438" s="247">
        <v>953575</v>
      </c>
      <c r="E438" s="245"/>
      <c r="F438" s="248"/>
      <c r="G438" s="247"/>
      <c r="H438" s="245"/>
      <c r="I438" s="246"/>
      <c r="J438" s="247"/>
      <c r="K438" s="234"/>
      <c r="L438" s="234"/>
      <c r="M438" s="234"/>
      <c r="N438" s="234"/>
      <c r="O438" s="234"/>
      <c r="P438" s="234"/>
    </row>
    <row r="439" spans="1:16" x14ac:dyDescent="0.25">
      <c r="A439" s="242">
        <v>43243</v>
      </c>
      <c r="B439" s="243">
        <v>180164900</v>
      </c>
      <c r="C439" s="248">
        <v>1</v>
      </c>
      <c r="D439" s="247">
        <v>80500</v>
      </c>
      <c r="E439" s="245"/>
      <c r="F439" s="248"/>
      <c r="G439" s="247"/>
      <c r="H439" s="245"/>
      <c r="I439" s="246">
        <v>4228875</v>
      </c>
      <c r="J439" s="247" t="s">
        <v>17</v>
      </c>
      <c r="K439" s="234"/>
      <c r="L439" s="234"/>
      <c r="M439" s="234"/>
      <c r="N439" s="234"/>
      <c r="O439" s="234"/>
      <c r="P439" s="234"/>
    </row>
    <row r="440" spans="1:16" x14ac:dyDescent="0.25">
      <c r="A440" s="242">
        <v>43244</v>
      </c>
      <c r="B440" s="243">
        <v>180164294</v>
      </c>
      <c r="C440" s="248">
        <v>2</v>
      </c>
      <c r="D440" s="247">
        <v>226100</v>
      </c>
      <c r="E440" s="245">
        <v>180043222</v>
      </c>
      <c r="F440" s="248">
        <v>11</v>
      </c>
      <c r="G440" s="247">
        <v>1174338</v>
      </c>
      <c r="H440" s="245"/>
      <c r="I440" s="246"/>
      <c r="J440" s="247"/>
      <c r="K440" s="234"/>
      <c r="L440" s="234"/>
      <c r="M440" s="234"/>
      <c r="N440" s="234"/>
      <c r="O440" s="234"/>
      <c r="P440" s="234"/>
    </row>
    <row r="441" spans="1:16" x14ac:dyDescent="0.25">
      <c r="A441" s="242">
        <v>43244</v>
      </c>
      <c r="B441" s="243">
        <v>180164948</v>
      </c>
      <c r="C441" s="248">
        <v>8</v>
      </c>
      <c r="D441" s="247">
        <v>800275</v>
      </c>
      <c r="E441" s="245"/>
      <c r="F441" s="248"/>
      <c r="G441" s="247"/>
      <c r="H441" s="245"/>
      <c r="I441" s="246"/>
      <c r="J441" s="247"/>
      <c r="K441" s="234"/>
      <c r="L441" s="234"/>
      <c r="M441" s="234"/>
      <c r="N441" s="234"/>
      <c r="O441" s="234"/>
      <c r="P441" s="234"/>
    </row>
    <row r="442" spans="1:16" x14ac:dyDescent="0.25">
      <c r="A442" s="242">
        <v>43244</v>
      </c>
      <c r="B442" s="243">
        <v>180164961</v>
      </c>
      <c r="C442" s="248">
        <v>1</v>
      </c>
      <c r="D442" s="247">
        <v>78488</v>
      </c>
      <c r="E442" s="245"/>
      <c r="F442" s="248"/>
      <c r="G442" s="247"/>
      <c r="H442" s="245"/>
      <c r="I442" s="246"/>
      <c r="J442" s="247"/>
      <c r="K442" s="234"/>
      <c r="L442" s="234"/>
      <c r="M442" s="234"/>
      <c r="N442" s="234"/>
      <c r="O442" s="234"/>
      <c r="P442" s="234"/>
    </row>
    <row r="443" spans="1:16" x14ac:dyDescent="0.25">
      <c r="A443" s="242">
        <v>43244</v>
      </c>
      <c r="B443" s="243">
        <v>180165014</v>
      </c>
      <c r="C443" s="248">
        <v>3</v>
      </c>
      <c r="D443" s="247">
        <v>307125</v>
      </c>
      <c r="E443" s="245"/>
      <c r="F443" s="248"/>
      <c r="G443" s="247"/>
      <c r="H443" s="245"/>
      <c r="I443" s="246">
        <v>237650</v>
      </c>
      <c r="J443" s="247" t="s">
        <v>17</v>
      </c>
      <c r="K443" s="234"/>
      <c r="L443" s="234"/>
      <c r="M443" s="234"/>
      <c r="N443" s="234"/>
      <c r="O443" s="234"/>
      <c r="P443" s="234"/>
    </row>
    <row r="444" spans="1:16" x14ac:dyDescent="0.25">
      <c r="A444" s="242">
        <v>43245</v>
      </c>
      <c r="B444" s="243">
        <v>180165084</v>
      </c>
      <c r="C444" s="248">
        <v>18</v>
      </c>
      <c r="D444" s="247">
        <v>2036213</v>
      </c>
      <c r="E444" s="245">
        <v>180043256</v>
      </c>
      <c r="F444" s="248">
        <v>14</v>
      </c>
      <c r="G444" s="247">
        <v>1254663</v>
      </c>
      <c r="H444" s="245"/>
      <c r="I444" s="246"/>
      <c r="J444" s="247"/>
      <c r="K444" s="234"/>
      <c r="L444" s="234"/>
      <c r="M444" s="234"/>
      <c r="N444" s="234"/>
      <c r="O444" s="234"/>
      <c r="P444" s="234"/>
    </row>
    <row r="445" spans="1:16" x14ac:dyDescent="0.25">
      <c r="A445" s="242">
        <v>43245</v>
      </c>
      <c r="B445" s="243">
        <v>180165140</v>
      </c>
      <c r="C445" s="248">
        <v>15</v>
      </c>
      <c r="D445" s="247">
        <v>1409538</v>
      </c>
      <c r="E445" s="245"/>
      <c r="F445" s="248"/>
      <c r="G445" s="247"/>
      <c r="H445" s="245"/>
      <c r="I445" s="246">
        <v>2191088</v>
      </c>
      <c r="J445" s="247" t="s">
        <v>17</v>
      </c>
      <c r="K445" s="234"/>
      <c r="L445" s="234"/>
      <c r="M445" s="234"/>
      <c r="N445" s="234"/>
      <c r="O445" s="234"/>
      <c r="P445" s="234"/>
    </row>
    <row r="446" spans="1:16" x14ac:dyDescent="0.25">
      <c r="A446" s="242">
        <v>43246</v>
      </c>
      <c r="B446" s="243">
        <v>180165226</v>
      </c>
      <c r="C446" s="248">
        <v>1</v>
      </c>
      <c r="D446" s="247">
        <v>80063</v>
      </c>
      <c r="E446" s="245">
        <v>180043301</v>
      </c>
      <c r="F446" s="248">
        <v>16</v>
      </c>
      <c r="G446" s="247">
        <v>1885713</v>
      </c>
      <c r="H446" s="245"/>
      <c r="I446" s="246"/>
      <c r="J446" s="247"/>
      <c r="K446" s="234"/>
      <c r="L446" s="234"/>
      <c r="M446" s="234"/>
      <c r="N446" s="234"/>
      <c r="O446" s="234"/>
      <c r="P446" s="234"/>
    </row>
    <row r="447" spans="1:16" x14ac:dyDescent="0.25">
      <c r="A447" s="242">
        <v>43246</v>
      </c>
      <c r="B447" s="243">
        <v>180165227</v>
      </c>
      <c r="C447" s="248">
        <v>1</v>
      </c>
      <c r="D447" s="247">
        <v>113050</v>
      </c>
      <c r="E447" s="245"/>
      <c r="F447" s="248"/>
      <c r="G447" s="247"/>
      <c r="H447" s="245"/>
      <c r="I447" s="246"/>
      <c r="J447" s="247"/>
      <c r="K447" s="234"/>
      <c r="L447" s="234"/>
      <c r="M447" s="234"/>
      <c r="N447" s="234"/>
      <c r="O447" s="234"/>
      <c r="P447" s="234"/>
    </row>
    <row r="448" spans="1:16" x14ac:dyDescent="0.25">
      <c r="A448" s="242">
        <v>43246</v>
      </c>
      <c r="B448" s="243">
        <v>180165234</v>
      </c>
      <c r="C448" s="248">
        <v>1</v>
      </c>
      <c r="D448" s="247">
        <v>45763</v>
      </c>
      <c r="E448" s="245"/>
      <c r="F448" s="248"/>
      <c r="G448" s="247"/>
      <c r="H448" s="245"/>
      <c r="I448" s="246"/>
      <c r="J448" s="247"/>
      <c r="K448" s="234"/>
      <c r="L448" s="234"/>
      <c r="M448" s="234"/>
      <c r="N448" s="234"/>
      <c r="O448" s="234"/>
      <c r="P448" s="234"/>
    </row>
    <row r="449" spans="1:16" x14ac:dyDescent="0.25">
      <c r="A449" s="242">
        <v>43246</v>
      </c>
      <c r="B449" s="243">
        <v>180165288</v>
      </c>
      <c r="C449" s="248">
        <v>39</v>
      </c>
      <c r="D449" s="247">
        <v>4185475</v>
      </c>
      <c r="E449" s="245"/>
      <c r="F449" s="248"/>
      <c r="G449" s="247"/>
      <c r="H449" s="245"/>
      <c r="I449" s="246"/>
      <c r="J449" s="247"/>
      <c r="K449" s="234"/>
      <c r="L449" s="234"/>
      <c r="M449" s="234"/>
      <c r="N449" s="234"/>
      <c r="O449" s="234"/>
      <c r="P449" s="234"/>
    </row>
    <row r="450" spans="1:16" x14ac:dyDescent="0.25">
      <c r="A450" s="242">
        <v>43246</v>
      </c>
      <c r="B450" s="243">
        <v>180165311</v>
      </c>
      <c r="C450" s="248">
        <v>2</v>
      </c>
      <c r="D450" s="247">
        <v>151550</v>
      </c>
      <c r="E450" s="245"/>
      <c r="F450" s="248"/>
      <c r="G450" s="247"/>
      <c r="H450" s="245"/>
      <c r="I450" s="246">
        <v>2690188</v>
      </c>
      <c r="J450" s="247" t="s">
        <v>17</v>
      </c>
      <c r="K450" s="234"/>
      <c r="L450" s="234"/>
      <c r="M450" s="234"/>
      <c r="N450" s="234"/>
      <c r="O450" s="234"/>
      <c r="P450" s="234"/>
    </row>
    <row r="451" spans="1:16" x14ac:dyDescent="0.25">
      <c r="A451" s="242">
        <v>43248</v>
      </c>
      <c r="B451" s="243">
        <v>180165533</v>
      </c>
      <c r="C451" s="248">
        <v>2</v>
      </c>
      <c r="D451" s="247">
        <v>184013</v>
      </c>
      <c r="E451" s="245">
        <v>180043377</v>
      </c>
      <c r="F451" s="248">
        <v>9</v>
      </c>
      <c r="G451" s="247">
        <v>854963</v>
      </c>
      <c r="H451" s="245"/>
      <c r="I451" s="246"/>
      <c r="J451" s="247"/>
      <c r="K451" s="234"/>
      <c r="L451" s="234"/>
      <c r="M451" s="234"/>
      <c r="N451" s="234"/>
      <c r="O451" s="234"/>
      <c r="P451" s="234"/>
    </row>
    <row r="452" spans="1:16" x14ac:dyDescent="0.25">
      <c r="A452" s="242">
        <v>43248</v>
      </c>
      <c r="B452" s="243">
        <v>180165578</v>
      </c>
      <c r="C452" s="248">
        <v>49</v>
      </c>
      <c r="D452" s="247">
        <v>4939813</v>
      </c>
      <c r="E452" s="245"/>
      <c r="F452" s="248"/>
      <c r="G452" s="247"/>
      <c r="H452" s="245"/>
      <c r="I452" s="246"/>
      <c r="J452" s="247"/>
      <c r="K452" s="234"/>
      <c r="L452" s="234"/>
      <c r="M452" s="234"/>
      <c r="N452" s="234"/>
      <c r="O452" s="234"/>
      <c r="P452" s="234"/>
    </row>
    <row r="453" spans="1:16" x14ac:dyDescent="0.25">
      <c r="A453" s="242">
        <v>43248</v>
      </c>
      <c r="B453" s="243">
        <v>180165584</v>
      </c>
      <c r="C453" s="248">
        <v>2</v>
      </c>
      <c r="D453" s="247">
        <v>211138</v>
      </c>
      <c r="E453" s="245"/>
      <c r="F453" s="248"/>
      <c r="G453" s="247"/>
      <c r="H453" s="245"/>
      <c r="I453" s="246"/>
      <c r="J453" s="247"/>
      <c r="K453" s="234"/>
      <c r="L453" s="234"/>
      <c r="M453" s="234"/>
      <c r="N453" s="234"/>
      <c r="O453" s="234"/>
      <c r="P453" s="234"/>
    </row>
    <row r="454" spans="1:16" x14ac:dyDescent="0.25">
      <c r="A454" s="242">
        <v>43248</v>
      </c>
      <c r="B454" s="243">
        <v>180165618</v>
      </c>
      <c r="C454" s="248">
        <v>10</v>
      </c>
      <c r="D454" s="247">
        <v>1098650</v>
      </c>
      <c r="E454" s="245"/>
      <c r="F454" s="248"/>
      <c r="G454" s="247"/>
      <c r="H454" s="245"/>
      <c r="I454" s="246"/>
      <c r="J454" s="247"/>
      <c r="K454" s="234"/>
      <c r="L454" s="234"/>
      <c r="M454" s="234"/>
      <c r="N454" s="234"/>
      <c r="O454" s="234"/>
      <c r="P454" s="234"/>
    </row>
    <row r="455" spans="1:16" x14ac:dyDescent="0.25">
      <c r="A455" s="242">
        <v>43248</v>
      </c>
      <c r="B455" s="243">
        <v>180165636</v>
      </c>
      <c r="C455" s="248">
        <v>1</v>
      </c>
      <c r="D455" s="247">
        <v>77613</v>
      </c>
      <c r="E455" s="245"/>
      <c r="F455" s="248"/>
      <c r="G455" s="247"/>
      <c r="H455" s="245"/>
      <c r="I455" s="246">
        <v>5656264</v>
      </c>
      <c r="J455" s="247" t="s">
        <v>17</v>
      </c>
      <c r="K455" s="234"/>
      <c r="L455" s="234"/>
      <c r="M455" s="234"/>
      <c r="N455" s="234"/>
      <c r="O455" s="234"/>
      <c r="P455" s="234"/>
    </row>
    <row r="456" spans="1:16" x14ac:dyDescent="0.25">
      <c r="A456" s="242">
        <v>43249</v>
      </c>
      <c r="B456" s="243">
        <v>180165673</v>
      </c>
      <c r="C456" s="248">
        <v>1</v>
      </c>
      <c r="D456" s="247">
        <v>80063</v>
      </c>
      <c r="E456" s="245">
        <v>180043406</v>
      </c>
      <c r="F456" s="248">
        <v>13</v>
      </c>
      <c r="G456" s="247">
        <v>1248625</v>
      </c>
      <c r="H456" s="245"/>
      <c r="I456" s="246"/>
      <c r="J456" s="247"/>
      <c r="K456" s="234"/>
      <c r="L456" s="234"/>
      <c r="M456" s="234"/>
      <c r="N456" s="234"/>
      <c r="O456" s="234"/>
      <c r="P456" s="234"/>
    </row>
    <row r="457" spans="1:16" x14ac:dyDescent="0.25">
      <c r="A457" s="242">
        <v>43249</v>
      </c>
      <c r="B457" s="243">
        <v>180165695</v>
      </c>
      <c r="C457" s="248">
        <v>1</v>
      </c>
      <c r="D457" s="247">
        <v>113575</v>
      </c>
      <c r="E457" s="245"/>
      <c r="F457" s="248"/>
      <c r="G457" s="247"/>
      <c r="H457" s="245"/>
      <c r="I457" s="246"/>
      <c r="J457" s="247"/>
      <c r="K457" s="234"/>
      <c r="L457" s="234"/>
      <c r="M457" s="234"/>
      <c r="N457" s="234"/>
      <c r="O457" s="234"/>
      <c r="P457" s="234"/>
    </row>
    <row r="458" spans="1:16" x14ac:dyDescent="0.25">
      <c r="A458" s="242">
        <v>43249</v>
      </c>
      <c r="B458" s="243">
        <v>180165755</v>
      </c>
      <c r="C458" s="248">
        <v>33</v>
      </c>
      <c r="D458" s="247">
        <v>3469463</v>
      </c>
      <c r="E458" s="245"/>
      <c r="F458" s="248"/>
      <c r="G458" s="247"/>
      <c r="H458" s="245"/>
      <c r="I458" s="246">
        <v>2414476</v>
      </c>
      <c r="J458" s="247" t="s">
        <v>17</v>
      </c>
      <c r="K458" s="234"/>
      <c r="L458" s="234"/>
      <c r="M458" s="234"/>
      <c r="N458" s="234"/>
      <c r="O458" s="234"/>
      <c r="P458" s="234"/>
    </row>
    <row r="459" spans="1:16" x14ac:dyDescent="0.25">
      <c r="A459" s="242">
        <v>43250</v>
      </c>
      <c r="B459" s="243">
        <v>180165832</v>
      </c>
      <c r="C459" s="248">
        <v>1</v>
      </c>
      <c r="D459" s="247">
        <v>79013</v>
      </c>
      <c r="E459" s="245">
        <v>180043439</v>
      </c>
      <c r="F459" s="248">
        <v>14</v>
      </c>
      <c r="G459" s="247">
        <v>1140738</v>
      </c>
      <c r="H459" s="245"/>
      <c r="I459" s="246"/>
      <c r="J459" s="247"/>
      <c r="K459" s="234"/>
      <c r="L459" s="234"/>
      <c r="M459" s="234"/>
      <c r="N459" s="234"/>
      <c r="O459" s="234"/>
      <c r="P459" s="234"/>
    </row>
    <row r="460" spans="1:16" x14ac:dyDescent="0.25">
      <c r="A460" s="242">
        <v>43250</v>
      </c>
      <c r="B460" s="243">
        <v>180165865</v>
      </c>
      <c r="C460" s="248">
        <v>23</v>
      </c>
      <c r="D460" s="247">
        <v>2557713</v>
      </c>
      <c r="E460" s="245"/>
      <c r="F460" s="248"/>
      <c r="G460" s="247"/>
      <c r="H460" s="245"/>
      <c r="I460" s="246"/>
      <c r="J460" s="247"/>
      <c r="K460" s="234"/>
      <c r="L460" s="234"/>
      <c r="M460" s="234"/>
      <c r="N460" s="234"/>
      <c r="O460" s="234"/>
      <c r="P460" s="234"/>
    </row>
    <row r="461" spans="1:16" x14ac:dyDescent="0.25">
      <c r="A461" s="242">
        <v>43250</v>
      </c>
      <c r="B461" s="243">
        <v>180165940</v>
      </c>
      <c r="C461" s="248">
        <v>17</v>
      </c>
      <c r="D461" s="247">
        <v>1689275</v>
      </c>
      <c r="E461" s="245"/>
      <c r="F461" s="248"/>
      <c r="G461" s="247"/>
      <c r="H461" s="245"/>
      <c r="I461" s="246">
        <v>3185263</v>
      </c>
      <c r="J461" s="247" t="s">
        <v>17</v>
      </c>
      <c r="K461" s="234"/>
      <c r="L461" s="234"/>
      <c r="M461" s="234"/>
      <c r="N461" s="234"/>
      <c r="O461" s="234"/>
      <c r="P461" s="234"/>
    </row>
    <row r="462" spans="1:16" x14ac:dyDescent="0.25">
      <c r="A462" s="242">
        <v>43251</v>
      </c>
      <c r="B462" s="243">
        <v>180166024</v>
      </c>
      <c r="C462" s="248">
        <v>26</v>
      </c>
      <c r="D462" s="247">
        <v>2690363</v>
      </c>
      <c r="E462" s="245">
        <v>180043472</v>
      </c>
      <c r="F462" s="248">
        <v>16</v>
      </c>
      <c r="G462" s="247">
        <v>1543938</v>
      </c>
      <c r="H462" s="245"/>
      <c r="I462" s="246"/>
      <c r="J462" s="247"/>
      <c r="K462" s="234"/>
      <c r="L462" s="234"/>
      <c r="M462" s="234"/>
      <c r="N462" s="234"/>
      <c r="O462" s="234"/>
      <c r="P462" s="234"/>
    </row>
    <row r="463" spans="1:16" x14ac:dyDescent="0.25">
      <c r="A463" s="242">
        <v>43251</v>
      </c>
      <c r="B463" s="243">
        <v>180166070</v>
      </c>
      <c r="C463" s="248">
        <v>2</v>
      </c>
      <c r="D463" s="247">
        <v>158025</v>
      </c>
      <c r="E463" s="245"/>
      <c r="F463" s="248"/>
      <c r="G463" s="247"/>
      <c r="H463" s="245"/>
      <c r="I463" s="246"/>
      <c r="J463" s="247"/>
      <c r="K463" s="234"/>
      <c r="L463" s="234"/>
      <c r="M463" s="234"/>
      <c r="N463" s="234"/>
      <c r="O463" s="234"/>
      <c r="P463" s="234"/>
    </row>
    <row r="464" spans="1:16" x14ac:dyDescent="0.25">
      <c r="A464" s="242">
        <v>43251</v>
      </c>
      <c r="B464" s="243">
        <v>180166096</v>
      </c>
      <c r="C464" s="248">
        <v>1</v>
      </c>
      <c r="D464" s="247">
        <v>76038</v>
      </c>
      <c r="E464" s="245"/>
      <c r="F464" s="248"/>
      <c r="G464" s="247"/>
      <c r="H464" s="245"/>
      <c r="I464" s="246"/>
      <c r="J464" s="247"/>
      <c r="K464" s="234"/>
      <c r="L464" s="234"/>
      <c r="M464" s="234"/>
      <c r="N464" s="234"/>
      <c r="O464" s="234"/>
      <c r="P464" s="234"/>
    </row>
    <row r="465" spans="1:16" x14ac:dyDescent="0.25">
      <c r="A465" s="242">
        <v>43251</v>
      </c>
      <c r="B465" s="243">
        <v>180166097</v>
      </c>
      <c r="C465" s="248">
        <v>7</v>
      </c>
      <c r="D465" s="247">
        <v>910963</v>
      </c>
      <c r="E465" s="245"/>
      <c r="F465" s="248"/>
      <c r="G465" s="247"/>
      <c r="H465" s="245"/>
      <c r="I465" s="246">
        <v>2291451</v>
      </c>
      <c r="J465" s="247" t="s">
        <v>17</v>
      </c>
      <c r="K465" s="234"/>
      <c r="L465" s="234"/>
      <c r="M465" s="234"/>
      <c r="N465" s="234"/>
      <c r="O465" s="234"/>
      <c r="P465" s="234"/>
    </row>
    <row r="466" spans="1:16" x14ac:dyDescent="0.25">
      <c r="A466" s="242">
        <v>43252</v>
      </c>
      <c r="B466" s="243">
        <v>180166156</v>
      </c>
      <c r="C466" s="248">
        <v>3</v>
      </c>
      <c r="D466" s="247">
        <v>299338</v>
      </c>
      <c r="E466" s="245">
        <v>180043510</v>
      </c>
      <c r="F466" s="248">
        <v>13</v>
      </c>
      <c r="G466" s="247">
        <v>1322300</v>
      </c>
      <c r="H466" s="245"/>
      <c r="I466" s="246"/>
      <c r="J466" s="247"/>
      <c r="K466" s="234"/>
      <c r="L466" s="234"/>
      <c r="M466" s="234"/>
      <c r="N466" s="234"/>
      <c r="O466" s="234"/>
      <c r="P466" s="234"/>
    </row>
    <row r="467" spans="1:16" x14ac:dyDescent="0.25">
      <c r="A467" s="242">
        <v>43252</v>
      </c>
      <c r="B467" s="243">
        <v>180166204</v>
      </c>
      <c r="C467" s="248">
        <v>28</v>
      </c>
      <c r="D467" s="247">
        <v>3018400</v>
      </c>
      <c r="E467" s="245"/>
      <c r="F467" s="248"/>
      <c r="G467" s="247"/>
      <c r="H467" s="245"/>
      <c r="I467" s="246"/>
      <c r="J467" s="247"/>
      <c r="K467" s="234"/>
      <c r="L467" s="234"/>
      <c r="M467" s="234"/>
      <c r="N467" s="234"/>
      <c r="O467" s="234"/>
      <c r="P467" s="234"/>
    </row>
    <row r="468" spans="1:16" x14ac:dyDescent="0.25">
      <c r="A468" s="242">
        <v>43252</v>
      </c>
      <c r="B468" s="243">
        <v>180166222</v>
      </c>
      <c r="C468" s="248">
        <v>2</v>
      </c>
      <c r="D468" s="247">
        <v>156013</v>
      </c>
      <c r="E468" s="245"/>
      <c r="F468" s="248"/>
      <c r="G468" s="247"/>
      <c r="H468" s="245"/>
      <c r="I468" s="246"/>
      <c r="J468" s="247"/>
      <c r="K468" s="234"/>
      <c r="L468" s="234"/>
      <c r="M468" s="234"/>
      <c r="N468" s="234"/>
      <c r="O468" s="234"/>
      <c r="P468" s="234"/>
    </row>
    <row r="469" spans="1:16" x14ac:dyDescent="0.25">
      <c r="A469" s="242">
        <v>43252</v>
      </c>
      <c r="B469" s="243">
        <v>180166242</v>
      </c>
      <c r="C469" s="248">
        <v>1</v>
      </c>
      <c r="D469" s="247">
        <v>120050</v>
      </c>
      <c r="E469" s="245"/>
      <c r="F469" s="248"/>
      <c r="G469" s="247"/>
      <c r="H469" s="245"/>
      <c r="I469" s="246">
        <v>2271501</v>
      </c>
      <c r="J469" s="247" t="s">
        <v>17</v>
      </c>
      <c r="K469" s="234"/>
      <c r="L469" s="234"/>
      <c r="M469" s="234"/>
      <c r="N469" s="234"/>
      <c r="O469" s="234"/>
      <c r="P469" s="234"/>
    </row>
    <row r="470" spans="1:16" x14ac:dyDescent="0.25">
      <c r="A470" s="242">
        <v>43253</v>
      </c>
      <c r="B470" s="243">
        <v>180166354</v>
      </c>
      <c r="C470" s="248">
        <v>8</v>
      </c>
      <c r="D470" s="247">
        <v>904050</v>
      </c>
      <c r="E470" s="245">
        <v>180043555</v>
      </c>
      <c r="F470" s="248">
        <v>14</v>
      </c>
      <c r="G470" s="247">
        <v>1434825</v>
      </c>
      <c r="H470" s="245"/>
      <c r="I470" s="246"/>
      <c r="J470" s="247"/>
      <c r="K470" s="234"/>
      <c r="L470" s="234"/>
      <c r="M470" s="234"/>
      <c r="N470" s="234"/>
      <c r="O470" s="234"/>
      <c r="P470" s="234"/>
    </row>
    <row r="471" spans="1:16" x14ac:dyDescent="0.25">
      <c r="A471" s="242">
        <v>43253</v>
      </c>
      <c r="B471" s="243">
        <v>180166424</v>
      </c>
      <c r="C471" s="248">
        <v>23</v>
      </c>
      <c r="D471" s="247">
        <v>2409488</v>
      </c>
      <c r="E471" s="245"/>
      <c r="F471" s="248"/>
      <c r="G471" s="247"/>
      <c r="H471" s="245"/>
      <c r="I471" s="246"/>
      <c r="J471" s="247"/>
      <c r="K471" s="234"/>
      <c r="L471" s="234"/>
      <c r="M471" s="234"/>
      <c r="N471" s="234"/>
      <c r="O471" s="234"/>
      <c r="P471" s="234"/>
    </row>
    <row r="472" spans="1:16" x14ac:dyDescent="0.25">
      <c r="A472" s="242">
        <v>43253</v>
      </c>
      <c r="B472" s="243">
        <v>180166438</v>
      </c>
      <c r="C472" s="248">
        <v>5</v>
      </c>
      <c r="D472" s="247">
        <v>461825</v>
      </c>
      <c r="E472" s="245"/>
      <c r="F472" s="248"/>
      <c r="G472" s="247"/>
      <c r="H472" s="245"/>
      <c r="I472" s="246"/>
      <c r="J472" s="247"/>
      <c r="K472" s="234"/>
      <c r="L472" s="234"/>
      <c r="M472" s="234"/>
      <c r="N472" s="234"/>
      <c r="O472" s="234"/>
      <c r="P472" s="234"/>
    </row>
    <row r="473" spans="1:16" x14ac:dyDescent="0.25">
      <c r="A473" s="242">
        <v>43253</v>
      </c>
      <c r="B473" s="243">
        <v>180166463</v>
      </c>
      <c r="C473" s="248">
        <v>3</v>
      </c>
      <c r="D473" s="247">
        <v>292513</v>
      </c>
      <c r="E473" s="245"/>
      <c r="F473" s="248"/>
      <c r="G473" s="247"/>
      <c r="H473" s="245"/>
      <c r="I473" s="246">
        <v>2633051</v>
      </c>
      <c r="J473" s="247" t="s">
        <v>17</v>
      </c>
      <c r="K473" s="234"/>
      <c r="L473" s="234"/>
      <c r="M473" s="234"/>
      <c r="N473" s="234"/>
      <c r="O473" s="234"/>
      <c r="P473" s="234"/>
    </row>
    <row r="474" spans="1:16" x14ac:dyDescent="0.25">
      <c r="A474" s="242">
        <v>43255</v>
      </c>
      <c r="B474" s="243">
        <v>180166691</v>
      </c>
      <c r="C474" s="248">
        <v>2</v>
      </c>
      <c r="D474" s="247">
        <v>187075</v>
      </c>
      <c r="E474" s="245">
        <v>180043618</v>
      </c>
      <c r="F474" s="248">
        <v>8</v>
      </c>
      <c r="G474" s="247">
        <v>820400</v>
      </c>
      <c r="H474" s="245"/>
      <c r="I474" s="246"/>
      <c r="J474" s="247"/>
      <c r="K474" s="234"/>
      <c r="L474" s="234"/>
      <c r="M474" s="234"/>
      <c r="N474" s="234"/>
      <c r="O474" s="234"/>
      <c r="P474" s="234"/>
    </row>
    <row r="475" spans="1:16" x14ac:dyDescent="0.25">
      <c r="A475" s="242">
        <v>43255</v>
      </c>
      <c r="B475" s="243">
        <v>180166692</v>
      </c>
      <c r="C475" s="248">
        <v>59</v>
      </c>
      <c r="D475" s="247">
        <v>6162975</v>
      </c>
      <c r="E475" s="245"/>
      <c r="F475" s="248"/>
      <c r="G475" s="247"/>
      <c r="H475" s="245"/>
      <c r="I475" s="246"/>
      <c r="J475" s="247"/>
      <c r="K475" s="234"/>
      <c r="L475" s="234"/>
      <c r="M475" s="234"/>
      <c r="N475" s="234"/>
      <c r="O475" s="234"/>
      <c r="P475" s="234"/>
    </row>
    <row r="476" spans="1:16" x14ac:dyDescent="0.25">
      <c r="A476" s="242">
        <v>43255</v>
      </c>
      <c r="B476" s="243">
        <v>180166766</v>
      </c>
      <c r="C476" s="248">
        <v>1</v>
      </c>
      <c r="D476" s="247">
        <v>103075</v>
      </c>
      <c r="E476" s="245"/>
      <c r="F476" s="248"/>
      <c r="G476" s="247"/>
      <c r="H476" s="245"/>
      <c r="I476" s="246"/>
      <c r="J476" s="247"/>
      <c r="K476" s="234"/>
      <c r="L476" s="234"/>
      <c r="M476" s="234"/>
      <c r="N476" s="234"/>
      <c r="O476" s="234"/>
      <c r="P476" s="234"/>
    </row>
    <row r="477" spans="1:16" x14ac:dyDescent="0.25">
      <c r="A477" s="242">
        <v>43255</v>
      </c>
      <c r="B477" s="243">
        <v>180166773</v>
      </c>
      <c r="C477" s="248">
        <v>11</v>
      </c>
      <c r="D477" s="247">
        <v>1005988</v>
      </c>
      <c r="E477" s="245"/>
      <c r="F477" s="248"/>
      <c r="G477" s="247"/>
      <c r="H477" s="245"/>
      <c r="I477" s="246">
        <v>6638713</v>
      </c>
      <c r="J477" s="247" t="s">
        <v>17</v>
      </c>
      <c r="K477" s="234"/>
      <c r="L477" s="234"/>
      <c r="M477" s="234"/>
      <c r="N477" s="234"/>
      <c r="O477" s="234"/>
      <c r="P477" s="234"/>
    </row>
    <row r="478" spans="1:16" x14ac:dyDescent="0.25">
      <c r="A478" s="242">
        <v>43256</v>
      </c>
      <c r="B478" s="243">
        <v>180166837</v>
      </c>
      <c r="C478" s="248">
        <v>2</v>
      </c>
      <c r="D478" s="247">
        <v>246050</v>
      </c>
      <c r="E478" s="245">
        <v>180043654</v>
      </c>
      <c r="F478" s="248">
        <v>5</v>
      </c>
      <c r="G478" s="247">
        <v>467688</v>
      </c>
      <c r="H478" s="245"/>
      <c r="I478" s="246"/>
      <c r="J478" s="247"/>
      <c r="K478" s="234"/>
      <c r="L478" s="234"/>
      <c r="M478" s="234"/>
      <c r="N478" s="234"/>
      <c r="O478" s="234"/>
      <c r="P478" s="234"/>
    </row>
    <row r="479" spans="1:16" x14ac:dyDescent="0.25">
      <c r="A479" s="242">
        <v>43256</v>
      </c>
      <c r="B479" s="243">
        <v>180166934</v>
      </c>
      <c r="C479" s="248">
        <v>58</v>
      </c>
      <c r="D479" s="247">
        <v>6098575</v>
      </c>
      <c r="E479" s="245"/>
      <c r="F479" s="248"/>
      <c r="G479" s="247"/>
      <c r="H479" s="245"/>
      <c r="I479" s="246"/>
      <c r="J479" s="247"/>
      <c r="K479" s="234"/>
      <c r="L479" s="234"/>
      <c r="M479" s="234"/>
      <c r="N479" s="234"/>
      <c r="O479" s="234"/>
      <c r="P479" s="234"/>
    </row>
    <row r="480" spans="1:16" x14ac:dyDescent="0.25">
      <c r="A480" s="242">
        <v>43256</v>
      </c>
      <c r="B480" s="243">
        <v>180166991</v>
      </c>
      <c r="C480" s="248">
        <v>5</v>
      </c>
      <c r="D480" s="247">
        <v>382725</v>
      </c>
      <c r="E480" s="245"/>
      <c r="F480" s="248"/>
      <c r="G480" s="247"/>
      <c r="H480" s="245"/>
      <c r="I480" s="246">
        <v>6259662</v>
      </c>
      <c r="J480" s="247" t="s">
        <v>17</v>
      </c>
      <c r="K480" s="234"/>
      <c r="L480" s="234"/>
      <c r="M480" s="234"/>
      <c r="N480" s="234"/>
      <c r="O480" s="234"/>
      <c r="P480" s="234"/>
    </row>
    <row r="481" spans="1:16" x14ac:dyDescent="0.25">
      <c r="A481" s="242">
        <v>43257</v>
      </c>
      <c r="B481" s="243">
        <v>180167048</v>
      </c>
      <c r="C481" s="248">
        <v>5</v>
      </c>
      <c r="D481" s="247">
        <v>455263</v>
      </c>
      <c r="E481" s="245">
        <v>180043704</v>
      </c>
      <c r="F481" s="248">
        <v>10</v>
      </c>
      <c r="G481" s="247">
        <v>1055600</v>
      </c>
      <c r="H481" s="245"/>
      <c r="I481" s="246"/>
      <c r="J481" s="247"/>
      <c r="K481" s="234"/>
      <c r="L481" s="234"/>
      <c r="M481" s="234"/>
      <c r="N481" s="234"/>
      <c r="O481" s="234"/>
      <c r="P481" s="234"/>
    </row>
    <row r="482" spans="1:16" x14ac:dyDescent="0.25">
      <c r="A482" s="242">
        <v>43257</v>
      </c>
      <c r="B482" s="243">
        <v>180167082</v>
      </c>
      <c r="C482" s="248">
        <v>13</v>
      </c>
      <c r="D482" s="247">
        <v>1264813</v>
      </c>
      <c r="E482" s="245"/>
      <c r="F482" s="248"/>
      <c r="G482" s="247"/>
      <c r="H482" s="245"/>
      <c r="I482" s="246"/>
      <c r="J482" s="247"/>
      <c r="K482" s="234"/>
      <c r="L482" s="234"/>
      <c r="M482" s="234"/>
      <c r="N482" s="234"/>
      <c r="O482" s="234"/>
      <c r="P482" s="234"/>
    </row>
    <row r="483" spans="1:16" x14ac:dyDescent="0.25">
      <c r="A483" s="242">
        <v>43257</v>
      </c>
      <c r="B483" s="243">
        <v>180167113</v>
      </c>
      <c r="C483" s="248">
        <v>4</v>
      </c>
      <c r="D483" s="247">
        <v>400838</v>
      </c>
      <c r="E483" s="245"/>
      <c r="F483" s="248"/>
      <c r="G483" s="247"/>
      <c r="H483" s="245"/>
      <c r="I483" s="246"/>
      <c r="J483" s="247"/>
      <c r="K483" s="234"/>
      <c r="L483" s="234"/>
      <c r="M483" s="234"/>
      <c r="N483" s="234"/>
      <c r="O483" s="234"/>
      <c r="P483" s="234"/>
    </row>
    <row r="484" spans="1:16" x14ac:dyDescent="0.25">
      <c r="A484" s="242">
        <v>43257</v>
      </c>
      <c r="B484" s="243">
        <v>180167713</v>
      </c>
      <c r="C484" s="248">
        <v>12</v>
      </c>
      <c r="D484" s="247">
        <v>1172325</v>
      </c>
      <c r="E484" s="245"/>
      <c r="F484" s="248"/>
      <c r="G484" s="247"/>
      <c r="H484" s="245"/>
      <c r="I484" s="246"/>
      <c r="J484" s="247"/>
      <c r="K484" s="234"/>
      <c r="L484" s="234"/>
      <c r="M484" s="234"/>
      <c r="N484" s="234"/>
      <c r="O484" s="234"/>
      <c r="P484" s="234"/>
    </row>
    <row r="485" spans="1:16" x14ac:dyDescent="0.25">
      <c r="A485" s="242">
        <v>43257</v>
      </c>
      <c r="B485" s="243">
        <v>180167190</v>
      </c>
      <c r="C485" s="248">
        <v>3</v>
      </c>
      <c r="D485" s="247">
        <v>272213</v>
      </c>
      <c r="E485" s="245"/>
      <c r="F485" s="248"/>
      <c r="G485" s="247"/>
      <c r="H485" s="245"/>
      <c r="I485" s="246"/>
      <c r="J485" s="247"/>
      <c r="K485" s="234"/>
      <c r="L485" s="234"/>
      <c r="M485" s="234"/>
      <c r="N485" s="234"/>
      <c r="O485" s="234"/>
      <c r="P485" s="234"/>
    </row>
    <row r="486" spans="1:16" x14ac:dyDescent="0.25">
      <c r="A486" s="242">
        <v>43257</v>
      </c>
      <c r="B486" s="243">
        <v>180167202</v>
      </c>
      <c r="C486" s="248">
        <v>2</v>
      </c>
      <c r="D486" s="247">
        <v>175263</v>
      </c>
      <c r="E486" s="245"/>
      <c r="F486" s="248"/>
      <c r="G486" s="247"/>
      <c r="H486" s="245"/>
      <c r="I486" s="246">
        <v>2685115</v>
      </c>
      <c r="J486" s="247" t="s">
        <v>17</v>
      </c>
      <c r="K486" s="234"/>
      <c r="L486" s="234"/>
      <c r="M486" s="234"/>
      <c r="N486" s="234"/>
      <c r="O486" s="234"/>
      <c r="P486" s="234"/>
    </row>
    <row r="487" spans="1:16" x14ac:dyDescent="0.25">
      <c r="A487" s="242">
        <v>43258</v>
      </c>
      <c r="B487" s="243">
        <v>180167246</v>
      </c>
      <c r="C487" s="248">
        <v>2</v>
      </c>
      <c r="D487" s="247">
        <v>171588</v>
      </c>
      <c r="E487" s="245">
        <v>180043751</v>
      </c>
      <c r="F487" s="248">
        <v>5</v>
      </c>
      <c r="G487" s="247">
        <v>459550</v>
      </c>
      <c r="H487" s="245"/>
      <c r="I487" s="246"/>
      <c r="J487" s="247"/>
      <c r="K487" s="234"/>
      <c r="L487" s="234"/>
      <c r="M487" s="234"/>
      <c r="N487" s="234"/>
      <c r="O487" s="234"/>
      <c r="P487" s="234"/>
    </row>
    <row r="488" spans="1:16" x14ac:dyDescent="0.25">
      <c r="A488" s="242">
        <v>43258</v>
      </c>
      <c r="B488" s="243">
        <v>180167309</v>
      </c>
      <c r="C488" s="248">
        <v>25</v>
      </c>
      <c r="D488" s="247">
        <v>2388400</v>
      </c>
      <c r="E488" s="245"/>
      <c r="F488" s="248"/>
      <c r="G488" s="247"/>
      <c r="H488" s="245"/>
      <c r="I488" s="246"/>
      <c r="J488" s="247"/>
      <c r="K488" s="234"/>
      <c r="L488" s="234"/>
      <c r="M488" s="234"/>
      <c r="N488" s="234"/>
      <c r="O488" s="234"/>
      <c r="P488" s="234"/>
    </row>
    <row r="489" spans="1:16" x14ac:dyDescent="0.25">
      <c r="A489" s="242">
        <v>43258</v>
      </c>
      <c r="B489" s="243">
        <v>180167326</v>
      </c>
      <c r="C489" s="248">
        <v>2</v>
      </c>
      <c r="D489" s="247">
        <v>181038</v>
      </c>
      <c r="E489" s="245"/>
      <c r="F489" s="248"/>
      <c r="G489" s="247"/>
      <c r="H489" s="245"/>
      <c r="I489" s="246"/>
      <c r="J489" s="247"/>
      <c r="K489" s="234"/>
      <c r="L489" s="234"/>
      <c r="M489" s="234"/>
      <c r="N489" s="234"/>
      <c r="O489" s="234"/>
      <c r="P489" s="234"/>
    </row>
    <row r="490" spans="1:16" x14ac:dyDescent="0.25">
      <c r="A490" s="242">
        <v>43258</v>
      </c>
      <c r="B490" s="243">
        <v>180167398</v>
      </c>
      <c r="C490" s="248">
        <v>6</v>
      </c>
      <c r="D490" s="247">
        <v>646275</v>
      </c>
      <c r="E490" s="245"/>
      <c r="F490" s="248"/>
      <c r="G490" s="247"/>
      <c r="H490" s="245"/>
      <c r="I490" s="246"/>
      <c r="J490" s="247"/>
      <c r="K490" s="234"/>
      <c r="L490" s="234"/>
      <c r="M490" s="234"/>
      <c r="N490" s="234"/>
      <c r="O490" s="234"/>
      <c r="P490" s="234"/>
    </row>
    <row r="491" spans="1:16" x14ac:dyDescent="0.25">
      <c r="A491" s="242">
        <v>43258</v>
      </c>
      <c r="B491" s="243">
        <v>180167408</v>
      </c>
      <c r="C491" s="248">
        <v>3</v>
      </c>
      <c r="D491" s="247">
        <v>286125</v>
      </c>
      <c r="E491" s="245"/>
      <c r="F491" s="248"/>
      <c r="G491" s="247"/>
      <c r="H491" s="245"/>
      <c r="I491" s="246">
        <v>3213876</v>
      </c>
      <c r="J491" s="247" t="s">
        <v>17</v>
      </c>
      <c r="K491" s="234"/>
      <c r="L491" s="234"/>
      <c r="M491" s="234"/>
      <c r="N491" s="234"/>
      <c r="O491" s="234"/>
      <c r="P491" s="234"/>
    </row>
    <row r="492" spans="1:16" x14ac:dyDescent="0.25">
      <c r="A492" s="242">
        <v>43259</v>
      </c>
      <c r="B492" s="243">
        <v>180167452</v>
      </c>
      <c r="C492" s="248">
        <v>3</v>
      </c>
      <c r="D492" s="247">
        <v>258738</v>
      </c>
      <c r="E492" s="245">
        <v>180043795</v>
      </c>
      <c r="F492" s="248">
        <v>11</v>
      </c>
      <c r="G492" s="247">
        <v>1192188</v>
      </c>
      <c r="H492" s="245"/>
      <c r="I492" s="246"/>
      <c r="J492" s="247"/>
      <c r="K492" s="234"/>
      <c r="L492" s="234"/>
      <c r="M492" s="234"/>
      <c r="N492" s="234"/>
      <c r="O492" s="234"/>
      <c r="P492" s="234"/>
    </row>
    <row r="493" spans="1:16" x14ac:dyDescent="0.25">
      <c r="A493" s="242">
        <v>43259</v>
      </c>
      <c r="B493" s="243">
        <v>180167466</v>
      </c>
      <c r="C493" s="248">
        <v>6</v>
      </c>
      <c r="D493" s="247">
        <v>669550</v>
      </c>
      <c r="E493" s="245"/>
      <c r="F493" s="248"/>
      <c r="G493" s="247"/>
      <c r="H493" s="245"/>
      <c r="I493" s="246"/>
      <c r="J493" s="247"/>
      <c r="K493" s="234"/>
      <c r="L493" s="234"/>
      <c r="M493" s="234"/>
      <c r="N493" s="234"/>
      <c r="O493" s="234"/>
      <c r="P493" s="234"/>
    </row>
    <row r="494" spans="1:16" x14ac:dyDescent="0.25">
      <c r="A494" s="242">
        <v>43259</v>
      </c>
      <c r="B494" s="243">
        <v>180167482</v>
      </c>
      <c r="C494" s="248">
        <v>19</v>
      </c>
      <c r="D494" s="247">
        <v>1935325</v>
      </c>
      <c r="E494" s="245"/>
      <c r="F494" s="248"/>
      <c r="G494" s="247"/>
      <c r="H494" s="245"/>
      <c r="I494" s="246"/>
      <c r="J494" s="247"/>
      <c r="K494" s="234"/>
      <c r="L494" s="234"/>
      <c r="M494" s="234"/>
      <c r="N494" s="234"/>
      <c r="O494" s="234"/>
      <c r="P494" s="234"/>
    </row>
    <row r="495" spans="1:16" x14ac:dyDescent="0.25">
      <c r="A495" s="242">
        <v>43259</v>
      </c>
      <c r="B495" s="243">
        <v>180167538</v>
      </c>
      <c r="C495" s="248">
        <v>15</v>
      </c>
      <c r="D495" s="247">
        <v>1457400</v>
      </c>
      <c r="E495" s="245"/>
      <c r="F495" s="248"/>
      <c r="G495" s="247"/>
      <c r="H495" s="245"/>
      <c r="I495" s="246"/>
      <c r="J495" s="247"/>
      <c r="K495" s="234"/>
      <c r="L495" s="234"/>
      <c r="M495" s="234"/>
      <c r="N495" s="234"/>
      <c r="O495" s="234"/>
      <c r="P495" s="234"/>
    </row>
    <row r="496" spans="1:16" x14ac:dyDescent="0.25">
      <c r="A496" s="242">
        <v>43259</v>
      </c>
      <c r="B496" s="243">
        <v>180167557</v>
      </c>
      <c r="C496" s="248">
        <v>2</v>
      </c>
      <c r="D496" s="247">
        <v>221813</v>
      </c>
      <c r="E496" s="245"/>
      <c r="F496" s="248"/>
      <c r="G496" s="247"/>
      <c r="H496" s="245"/>
      <c r="I496" s="246">
        <v>3350638</v>
      </c>
      <c r="J496" s="247" t="s">
        <v>17</v>
      </c>
      <c r="K496" s="234"/>
      <c r="L496" s="234"/>
      <c r="M496" s="234"/>
      <c r="N496" s="234"/>
      <c r="O496" s="234"/>
      <c r="P496" s="234"/>
    </row>
    <row r="497" spans="1:16" x14ac:dyDescent="0.25">
      <c r="A497" s="242">
        <v>43260</v>
      </c>
      <c r="B497" s="243">
        <v>180167627</v>
      </c>
      <c r="C497" s="248">
        <v>16</v>
      </c>
      <c r="D497" s="247">
        <v>1654975</v>
      </c>
      <c r="E497" s="245">
        <v>180043858</v>
      </c>
      <c r="F497" s="248">
        <v>4</v>
      </c>
      <c r="G497" s="247">
        <v>430413</v>
      </c>
      <c r="H497" s="245"/>
      <c r="I497" s="246"/>
      <c r="J497" s="247"/>
      <c r="K497" s="234"/>
      <c r="L497" s="234"/>
      <c r="M497" s="234"/>
      <c r="N497" s="234"/>
      <c r="O497" s="234"/>
      <c r="P497" s="234"/>
    </row>
    <row r="498" spans="1:16" x14ac:dyDescent="0.25">
      <c r="A498" s="242">
        <v>43260</v>
      </c>
      <c r="B498" s="243">
        <v>180167651</v>
      </c>
      <c r="C498" s="248">
        <v>8</v>
      </c>
      <c r="D498" s="247">
        <v>1264113</v>
      </c>
      <c r="E498" s="245"/>
      <c r="F498" s="248"/>
      <c r="G498" s="247"/>
      <c r="H498" s="245"/>
      <c r="I498" s="246"/>
      <c r="J498" s="247"/>
      <c r="K498" s="234"/>
      <c r="L498" s="234"/>
      <c r="M498" s="234"/>
      <c r="N498" s="234"/>
      <c r="O498" s="234"/>
      <c r="P498" s="234"/>
    </row>
    <row r="499" spans="1:16" x14ac:dyDescent="0.25">
      <c r="A499" s="242">
        <v>43260</v>
      </c>
      <c r="B499" s="243">
        <v>180167744</v>
      </c>
      <c r="C499" s="248">
        <v>1</v>
      </c>
      <c r="D499" s="247">
        <v>94063</v>
      </c>
      <c r="E499" s="245"/>
      <c r="F499" s="248"/>
      <c r="G499" s="247"/>
      <c r="H499" s="245"/>
      <c r="I499" s="246">
        <v>2582738</v>
      </c>
      <c r="J499" s="247" t="s">
        <v>17</v>
      </c>
      <c r="K499" s="234"/>
      <c r="L499" s="234"/>
      <c r="M499" s="234"/>
      <c r="N499" s="234"/>
      <c r="O499" s="234"/>
      <c r="P499" s="234"/>
    </row>
    <row r="500" spans="1:16" x14ac:dyDescent="0.25">
      <c r="A500" s="242">
        <v>43262</v>
      </c>
      <c r="B500" s="243"/>
      <c r="C500" s="248"/>
      <c r="D500" s="247"/>
      <c r="E500" s="245">
        <v>180043967</v>
      </c>
      <c r="F500" s="248">
        <v>68</v>
      </c>
      <c r="G500" s="247">
        <v>7242200</v>
      </c>
      <c r="H500" s="245"/>
      <c r="I500" s="246"/>
      <c r="J500" s="247"/>
      <c r="K500" s="234"/>
      <c r="L500" s="234"/>
      <c r="M500" s="234"/>
      <c r="N500" s="234"/>
      <c r="O500" s="234"/>
      <c r="P500" s="234"/>
    </row>
    <row r="501" spans="1:16" x14ac:dyDescent="0.25">
      <c r="A501" s="98">
        <v>43277</v>
      </c>
      <c r="B501" s="99">
        <v>180168196</v>
      </c>
      <c r="C501" s="100">
        <v>12</v>
      </c>
      <c r="D501" s="34">
        <v>1322038</v>
      </c>
      <c r="E501" s="101"/>
      <c r="F501" s="100"/>
      <c r="G501" s="34"/>
      <c r="H501" s="101"/>
      <c r="I501" s="102"/>
      <c r="J501" s="34"/>
      <c r="K501" s="234"/>
      <c r="L501" s="234"/>
      <c r="M501" s="234"/>
      <c r="N501" s="234"/>
      <c r="O501" s="234"/>
      <c r="P501" s="234"/>
    </row>
    <row r="502" spans="1:16" x14ac:dyDescent="0.25">
      <c r="A502" s="98"/>
      <c r="B502" s="99"/>
      <c r="C502" s="100"/>
      <c r="D502" s="34"/>
      <c r="E502" s="101"/>
      <c r="F502" s="100"/>
      <c r="G502" s="34"/>
      <c r="H502" s="101"/>
      <c r="I502" s="102"/>
      <c r="J502" s="34"/>
      <c r="K502" s="234"/>
      <c r="L502" s="234"/>
      <c r="M502" s="234"/>
      <c r="N502" s="234"/>
      <c r="O502" s="234"/>
      <c r="P502" s="234"/>
    </row>
    <row r="503" spans="1:16" x14ac:dyDescent="0.25">
      <c r="A503" s="98"/>
      <c r="B503" s="99"/>
      <c r="C503" s="100"/>
      <c r="D503" s="34"/>
      <c r="E503" s="101"/>
      <c r="F503" s="100"/>
      <c r="G503" s="34"/>
      <c r="H503" s="101"/>
      <c r="I503" s="102"/>
      <c r="J503" s="34"/>
      <c r="K503" s="234"/>
      <c r="L503" s="234"/>
      <c r="M503" s="234"/>
      <c r="N503" s="234"/>
      <c r="O503" s="234"/>
      <c r="P503" s="234"/>
    </row>
    <row r="504" spans="1:16" x14ac:dyDescent="0.25">
      <c r="A504" s="98"/>
      <c r="B504" s="99"/>
      <c r="C504" s="100"/>
      <c r="D504" s="34"/>
      <c r="E504" s="101"/>
      <c r="F504" s="100"/>
      <c r="G504" s="34"/>
      <c r="H504" s="101"/>
      <c r="I504" s="102"/>
      <c r="J504" s="34"/>
      <c r="K504" s="234"/>
      <c r="L504" s="234"/>
      <c r="M504" s="234"/>
      <c r="N504" s="234"/>
      <c r="O504" s="234"/>
      <c r="P504" s="234"/>
    </row>
    <row r="505" spans="1:16" x14ac:dyDescent="0.25">
      <c r="A505" s="98"/>
      <c r="B505" s="99"/>
      <c r="C505" s="100"/>
      <c r="D505" s="34"/>
      <c r="E505" s="101"/>
      <c r="F505" s="100"/>
      <c r="G505" s="34"/>
      <c r="H505" s="101"/>
      <c r="I505" s="102"/>
      <c r="J505" s="34"/>
      <c r="K505" s="234"/>
      <c r="L505" s="234"/>
      <c r="M505" s="234"/>
      <c r="N505" s="234"/>
      <c r="O505" s="234"/>
      <c r="P505" s="234"/>
    </row>
    <row r="506" spans="1:16" x14ac:dyDescent="0.25">
      <c r="A506" s="236"/>
      <c r="B506" s="235"/>
      <c r="C506" s="241"/>
      <c r="D506" s="34"/>
      <c r="E506" s="238"/>
      <c r="F506" s="241"/>
      <c r="G506" s="237"/>
      <c r="H506" s="238"/>
      <c r="I506" s="240"/>
      <c r="J506" s="237"/>
      <c r="K506" s="234"/>
      <c r="L506" s="234"/>
      <c r="M506" s="234"/>
      <c r="N506" s="234"/>
      <c r="O506" s="234"/>
      <c r="P506" s="234"/>
    </row>
    <row r="507" spans="1:16" x14ac:dyDescent="0.25">
      <c r="A507" s="236"/>
      <c r="B507" s="224" t="s">
        <v>11</v>
      </c>
      <c r="C507" s="233">
        <f>SUM(C7:C506)</f>
        <v>3856</v>
      </c>
      <c r="D507" s="225">
        <f>SUM(D7:D506)</f>
        <v>378036268</v>
      </c>
      <c r="E507" s="224" t="s">
        <v>11</v>
      </c>
      <c r="F507" s="233">
        <f>SUM(F7:F506)</f>
        <v>952</v>
      </c>
      <c r="G507" s="225">
        <f>SUM(G7:G506)</f>
        <v>97769646</v>
      </c>
      <c r="H507" s="225">
        <f>SUM(H7:H506)</f>
        <v>0</v>
      </c>
      <c r="I507" s="233">
        <f>SUM(I7:I506)</f>
        <v>286186783</v>
      </c>
      <c r="J507" s="5"/>
      <c r="K507" s="234"/>
      <c r="L507" s="234"/>
      <c r="M507" s="234"/>
      <c r="N507" s="234"/>
      <c r="O507" s="234"/>
      <c r="P507" s="234"/>
    </row>
    <row r="508" spans="1:16" x14ac:dyDescent="0.25">
      <c r="A508" s="236"/>
      <c r="B508" s="224"/>
      <c r="C508" s="233"/>
      <c r="D508" s="225"/>
      <c r="E508" s="224"/>
      <c r="F508" s="233"/>
      <c r="G508" s="5"/>
      <c r="H508" s="235"/>
      <c r="I508" s="241"/>
      <c r="J508" s="5"/>
      <c r="K508" s="234"/>
      <c r="L508" s="234"/>
      <c r="M508" s="234"/>
      <c r="N508" s="234"/>
      <c r="O508" s="234"/>
      <c r="P508" s="234"/>
    </row>
    <row r="509" spans="1:16" x14ac:dyDescent="0.25">
      <c r="A509" s="236"/>
      <c r="B509" s="227"/>
      <c r="C509" s="241"/>
      <c r="D509" s="237"/>
      <c r="E509" s="224"/>
      <c r="F509" s="241"/>
      <c r="G509" s="332" t="s">
        <v>12</v>
      </c>
      <c r="H509" s="332"/>
      <c r="I509" s="240"/>
      <c r="J509" s="228">
        <f>SUM(D7:D506)</f>
        <v>378036268</v>
      </c>
      <c r="K509" s="234"/>
      <c r="L509" s="234"/>
      <c r="M509" s="234"/>
      <c r="N509" s="234"/>
      <c r="O509" s="234"/>
      <c r="P509" s="234"/>
    </row>
    <row r="510" spans="1:16" x14ac:dyDescent="0.25">
      <c r="A510" s="226"/>
      <c r="B510" s="235"/>
      <c r="C510" s="241"/>
      <c r="D510" s="237"/>
      <c r="E510" s="238"/>
      <c r="F510" s="241"/>
      <c r="G510" s="332" t="s">
        <v>13</v>
      </c>
      <c r="H510" s="332"/>
      <c r="I510" s="240"/>
      <c r="J510" s="228">
        <f>SUM(G7:G506)</f>
        <v>97769646</v>
      </c>
      <c r="K510" s="234"/>
      <c r="L510" s="234"/>
      <c r="M510" s="234"/>
      <c r="N510" s="234"/>
      <c r="O510" s="234"/>
      <c r="P510" s="234"/>
    </row>
    <row r="511" spans="1:16" x14ac:dyDescent="0.25">
      <c r="A511" s="236"/>
      <c r="B511" s="238"/>
      <c r="C511" s="241"/>
      <c r="D511" s="237"/>
      <c r="E511" s="238"/>
      <c r="F511" s="241"/>
      <c r="G511" s="332" t="s">
        <v>14</v>
      </c>
      <c r="H511" s="332"/>
      <c r="I511" s="41"/>
      <c r="J511" s="230">
        <f>J509-J510</f>
        <v>280266622</v>
      </c>
      <c r="K511" s="234"/>
      <c r="L511" s="234"/>
      <c r="M511" s="234"/>
      <c r="N511" s="234"/>
      <c r="O511" s="234"/>
      <c r="P511" s="234"/>
    </row>
    <row r="512" spans="1:16" x14ac:dyDescent="0.25">
      <c r="A512" s="229"/>
      <c r="B512" s="231"/>
      <c r="C512" s="241"/>
      <c r="D512" s="232"/>
      <c r="E512" s="238"/>
      <c r="F512" s="241"/>
      <c r="G512" s="332" t="s">
        <v>15</v>
      </c>
      <c r="H512" s="332"/>
      <c r="I512" s="240"/>
      <c r="J512" s="228">
        <f>SUM(H7:H506)</f>
        <v>0</v>
      </c>
      <c r="K512" s="234"/>
      <c r="L512" s="234"/>
      <c r="M512" s="234"/>
      <c r="N512" s="234"/>
      <c r="O512" s="234"/>
      <c r="P512" s="234"/>
    </row>
    <row r="513" spans="1:16" x14ac:dyDescent="0.25">
      <c r="A513" s="236"/>
      <c r="B513" s="231"/>
      <c r="C513" s="241"/>
      <c r="D513" s="232"/>
      <c r="E513" s="238"/>
      <c r="F513" s="241"/>
      <c r="G513" s="332" t="s">
        <v>16</v>
      </c>
      <c r="H513" s="332"/>
      <c r="I513" s="240"/>
      <c r="J513" s="228">
        <f>J511+J512</f>
        <v>280266622</v>
      </c>
      <c r="K513" s="234"/>
      <c r="L513" s="234"/>
      <c r="M513" s="234"/>
      <c r="N513" s="234"/>
      <c r="O513" s="234"/>
      <c r="P513" s="234"/>
    </row>
    <row r="514" spans="1:16" x14ac:dyDescent="0.25">
      <c r="A514" s="236"/>
      <c r="B514" s="231"/>
      <c r="C514" s="241"/>
      <c r="D514" s="232"/>
      <c r="E514" s="238"/>
      <c r="F514" s="241"/>
      <c r="G514" s="332" t="s">
        <v>5</v>
      </c>
      <c r="H514" s="332"/>
      <c r="I514" s="240"/>
      <c r="J514" s="228">
        <f>SUM(I7:I506)</f>
        <v>286186783</v>
      </c>
      <c r="K514" s="234"/>
      <c r="L514" s="234"/>
      <c r="M514" s="234"/>
      <c r="N514" s="234"/>
      <c r="O514" s="234"/>
      <c r="P514" s="234"/>
    </row>
    <row r="515" spans="1:16" x14ac:dyDescent="0.25">
      <c r="A515" s="236"/>
      <c r="B515" s="231"/>
      <c r="C515" s="241"/>
      <c r="D515" s="232"/>
      <c r="E515" s="238"/>
      <c r="F515" s="241"/>
      <c r="G515" s="332" t="s">
        <v>32</v>
      </c>
      <c r="H515" s="332"/>
      <c r="I515" s="241" t="str">
        <f>IF(J515&gt;0,"SALDO",IF(J515&lt;0,"PIUTANG",IF(J515=0,"LUNAS")))</f>
        <v>SALDO</v>
      </c>
      <c r="J515" s="228">
        <f>J514-J513</f>
        <v>5920161</v>
      </c>
      <c r="K515" s="234"/>
      <c r="L515" s="234"/>
      <c r="M515" s="234"/>
      <c r="N515" s="234"/>
      <c r="O515" s="234"/>
      <c r="P515" s="234"/>
    </row>
    <row r="516" spans="1:16" x14ac:dyDescent="0.25">
      <c r="A516" s="236"/>
      <c r="K516" s="234"/>
      <c r="L516" s="234"/>
      <c r="M516" s="234"/>
      <c r="N516" s="234"/>
      <c r="O516" s="234"/>
      <c r="P516" s="234"/>
    </row>
  </sheetData>
  <mergeCells count="15">
    <mergeCell ref="G515:H515"/>
    <mergeCell ref="G509:H509"/>
    <mergeCell ref="G510:H510"/>
    <mergeCell ref="G511:H511"/>
    <mergeCell ref="G512:H512"/>
    <mergeCell ref="G513:H513"/>
    <mergeCell ref="G514:H514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12"/>
  <sheetViews>
    <sheetView workbookViewId="0">
      <pane ySplit="7" topLeftCell="A89" activePane="bottomLeft" state="frozen"/>
      <selection pane="bottomLeft" activeCell="G95" sqref="G9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6" t="s">
        <v>22</v>
      </c>
      <c r="G1" s="326"/>
      <c r="H1" s="326"/>
      <c r="I1" s="38" t="s">
        <v>90</v>
      </c>
      <c r="J1" s="20"/>
      <c r="L1" s="37">
        <f>SUM(D87:D93)</f>
        <v>992866</v>
      </c>
      <c r="M1" s="37">
        <v>992863</v>
      </c>
      <c r="N1" s="37">
        <f>L1-M1</f>
        <v>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220">
        <f>J106*-1</f>
        <v>0</v>
      </c>
      <c r="J2" s="20"/>
      <c r="L2" s="219">
        <f>SUM(H87:H93)</f>
        <v>162000</v>
      </c>
      <c r="M2" s="219">
        <v>162000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1154866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242">
        <v>43234</v>
      </c>
      <c r="B37" s="243">
        <v>180163651</v>
      </c>
      <c r="C37" s="248">
        <v>1</v>
      </c>
      <c r="D37" s="247">
        <v>141838</v>
      </c>
      <c r="E37" s="245"/>
      <c r="F37" s="243"/>
      <c r="G37" s="247"/>
      <c r="H37" s="246">
        <v>47000</v>
      </c>
      <c r="I37" s="246"/>
      <c r="J37" s="247"/>
      <c r="K37" s="219"/>
      <c r="L37" s="219"/>
      <c r="M37" s="219"/>
      <c r="N37" s="219"/>
      <c r="O37" s="219"/>
      <c r="P37" s="219"/>
    </row>
    <row r="38" spans="1:16" s="234" customFormat="1" x14ac:dyDescent="0.25">
      <c r="A38" s="242">
        <v>43234</v>
      </c>
      <c r="B38" s="243">
        <v>180163652</v>
      </c>
      <c r="C38" s="248">
        <v>1</v>
      </c>
      <c r="D38" s="247">
        <v>141838</v>
      </c>
      <c r="E38" s="245"/>
      <c r="F38" s="243"/>
      <c r="G38" s="247"/>
      <c r="H38" s="246">
        <v>21000</v>
      </c>
      <c r="I38" s="246"/>
      <c r="J38" s="247"/>
      <c r="K38" s="219"/>
      <c r="L38" s="219"/>
      <c r="M38" s="219"/>
      <c r="N38" s="219"/>
      <c r="O38" s="219"/>
      <c r="P38" s="219"/>
    </row>
    <row r="39" spans="1:16" s="234" customFormat="1" x14ac:dyDescent="0.25">
      <c r="A39" s="242">
        <v>43234</v>
      </c>
      <c r="B39" s="243">
        <v>180163653</v>
      </c>
      <c r="C39" s="248">
        <v>1</v>
      </c>
      <c r="D39" s="247">
        <v>141838</v>
      </c>
      <c r="E39" s="245"/>
      <c r="F39" s="243"/>
      <c r="G39" s="247"/>
      <c r="H39" s="246">
        <v>10000</v>
      </c>
      <c r="I39" s="246"/>
      <c r="J39" s="247"/>
      <c r="K39" s="219"/>
      <c r="L39" s="219"/>
      <c r="M39" s="219"/>
      <c r="N39" s="219"/>
      <c r="O39" s="219"/>
      <c r="P39" s="219"/>
    </row>
    <row r="40" spans="1:16" s="234" customFormat="1" x14ac:dyDescent="0.25">
      <c r="A40" s="242">
        <v>43235</v>
      </c>
      <c r="B40" s="243">
        <v>180163877</v>
      </c>
      <c r="C40" s="248">
        <v>1</v>
      </c>
      <c r="D40" s="247">
        <v>141838</v>
      </c>
      <c r="E40" s="245"/>
      <c r="F40" s="243"/>
      <c r="G40" s="247"/>
      <c r="H40" s="246">
        <v>11000</v>
      </c>
      <c r="I40" s="246"/>
      <c r="J40" s="247"/>
      <c r="K40" s="219"/>
      <c r="L40" s="219"/>
      <c r="M40" s="219"/>
      <c r="N40" s="219"/>
      <c r="O40" s="219"/>
      <c r="P40" s="219"/>
    </row>
    <row r="41" spans="1:16" s="234" customFormat="1" x14ac:dyDescent="0.25">
      <c r="A41" s="242">
        <v>43235</v>
      </c>
      <c r="B41" s="243">
        <v>180163878</v>
      </c>
      <c r="C41" s="248">
        <v>1</v>
      </c>
      <c r="D41" s="247">
        <v>141838</v>
      </c>
      <c r="E41" s="245"/>
      <c r="F41" s="243"/>
      <c r="G41" s="247"/>
      <c r="H41" s="246">
        <v>11000</v>
      </c>
      <c r="I41" s="246"/>
      <c r="J41" s="247"/>
      <c r="K41" s="219"/>
      <c r="L41" s="219"/>
      <c r="M41" s="219"/>
      <c r="N41" s="219"/>
      <c r="O41" s="219"/>
      <c r="P41" s="219"/>
    </row>
    <row r="42" spans="1:16" s="234" customFormat="1" x14ac:dyDescent="0.25">
      <c r="A42" s="242">
        <v>43236</v>
      </c>
      <c r="B42" s="243">
        <v>180163959</v>
      </c>
      <c r="C42" s="248">
        <v>1</v>
      </c>
      <c r="D42" s="247">
        <v>141838</v>
      </c>
      <c r="E42" s="245"/>
      <c r="F42" s="243"/>
      <c r="G42" s="247"/>
      <c r="H42" s="246">
        <v>33000</v>
      </c>
      <c r="I42" s="246"/>
      <c r="J42" s="247"/>
      <c r="K42" s="219"/>
      <c r="L42" s="219"/>
      <c r="M42" s="219"/>
      <c r="N42" s="219"/>
      <c r="O42" s="219"/>
      <c r="P42" s="219"/>
    </row>
    <row r="43" spans="1:16" s="234" customFormat="1" x14ac:dyDescent="0.25">
      <c r="A43" s="242">
        <v>43236</v>
      </c>
      <c r="B43" s="243">
        <v>180163960</v>
      </c>
      <c r="C43" s="248">
        <v>1</v>
      </c>
      <c r="D43" s="247">
        <v>141838</v>
      </c>
      <c r="E43" s="245"/>
      <c r="F43" s="243"/>
      <c r="G43" s="247"/>
      <c r="H43" s="246">
        <v>10000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43236</v>
      </c>
      <c r="B44" s="243">
        <v>180163962</v>
      </c>
      <c r="C44" s="248">
        <v>1</v>
      </c>
      <c r="D44" s="247">
        <v>141838</v>
      </c>
      <c r="E44" s="245"/>
      <c r="F44" s="243"/>
      <c r="G44" s="247"/>
      <c r="H44" s="246">
        <v>10000</v>
      </c>
      <c r="I44" s="246"/>
      <c r="J44" s="247"/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43237</v>
      </c>
      <c r="B45" s="243">
        <v>180164047</v>
      </c>
      <c r="C45" s="248">
        <v>1</v>
      </c>
      <c r="D45" s="247">
        <v>141838</v>
      </c>
      <c r="E45" s="245"/>
      <c r="F45" s="243"/>
      <c r="G45" s="247"/>
      <c r="H45" s="246">
        <v>14000</v>
      </c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43237</v>
      </c>
      <c r="B46" s="243">
        <v>180164048</v>
      </c>
      <c r="C46" s="248">
        <v>1</v>
      </c>
      <c r="D46" s="247">
        <v>141838</v>
      </c>
      <c r="E46" s="245"/>
      <c r="F46" s="243"/>
      <c r="G46" s="247"/>
      <c r="H46" s="246">
        <v>10000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43237</v>
      </c>
      <c r="B47" s="243">
        <v>180164078</v>
      </c>
      <c r="C47" s="248">
        <v>50</v>
      </c>
      <c r="D47" s="247">
        <v>7091875</v>
      </c>
      <c r="E47" s="245"/>
      <c r="F47" s="243"/>
      <c r="G47" s="247"/>
      <c r="H47" s="246">
        <v>85000</v>
      </c>
      <c r="I47" s="246"/>
      <c r="J47" s="247"/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43238</v>
      </c>
      <c r="B48" s="243">
        <v>180164209</v>
      </c>
      <c r="C48" s="248">
        <v>1</v>
      </c>
      <c r="D48" s="247">
        <v>141838</v>
      </c>
      <c r="E48" s="245"/>
      <c r="F48" s="243"/>
      <c r="G48" s="247"/>
      <c r="H48" s="246">
        <v>25000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43239</v>
      </c>
      <c r="B49" s="243">
        <v>180164292</v>
      </c>
      <c r="C49" s="248">
        <v>1</v>
      </c>
      <c r="D49" s="247">
        <v>141838</v>
      </c>
      <c r="E49" s="245"/>
      <c r="F49" s="243"/>
      <c r="G49" s="247"/>
      <c r="H49" s="246">
        <v>32000</v>
      </c>
      <c r="I49" s="246">
        <v>9112931</v>
      </c>
      <c r="J49" s="247" t="s">
        <v>17</v>
      </c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43241</v>
      </c>
      <c r="B50" s="243">
        <v>180164575</v>
      </c>
      <c r="C50" s="248">
        <v>1</v>
      </c>
      <c r="D50" s="247">
        <v>141838</v>
      </c>
      <c r="E50" s="245"/>
      <c r="F50" s="243"/>
      <c r="G50" s="247"/>
      <c r="H50" s="246">
        <v>26000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43241</v>
      </c>
      <c r="B51" s="243">
        <v>180164576</v>
      </c>
      <c r="C51" s="248">
        <v>1</v>
      </c>
      <c r="D51" s="247">
        <v>141838</v>
      </c>
      <c r="E51" s="245"/>
      <c r="F51" s="243"/>
      <c r="G51" s="247"/>
      <c r="H51" s="246">
        <v>11000</v>
      </c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43242</v>
      </c>
      <c r="B52" s="243">
        <v>180164669</v>
      </c>
      <c r="C52" s="248">
        <v>1</v>
      </c>
      <c r="D52" s="247">
        <v>141838</v>
      </c>
      <c r="E52" s="245"/>
      <c r="F52" s="243"/>
      <c r="G52" s="247"/>
      <c r="H52" s="246">
        <v>11000</v>
      </c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43242</v>
      </c>
      <c r="B53" s="243">
        <v>180164670</v>
      </c>
      <c r="C53" s="248">
        <v>1</v>
      </c>
      <c r="D53" s="247">
        <v>141838</v>
      </c>
      <c r="E53" s="245"/>
      <c r="F53" s="243"/>
      <c r="G53" s="247"/>
      <c r="H53" s="246">
        <v>42000</v>
      </c>
      <c r="I53" s="246"/>
      <c r="J53" s="247"/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43243</v>
      </c>
      <c r="B54" s="243">
        <v>180164814</v>
      </c>
      <c r="C54" s="248">
        <v>1</v>
      </c>
      <c r="D54" s="247">
        <v>141838</v>
      </c>
      <c r="E54" s="245"/>
      <c r="F54" s="243"/>
      <c r="G54" s="247"/>
      <c r="H54" s="246">
        <v>14000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43243</v>
      </c>
      <c r="B55" s="243">
        <v>180164815</v>
      </c>
      <c r="C55" s="248">
        <v>1</v>
      </c>
      <c r="D55" s="247">
        <v>141838</v>
      </c>
      <c r="E55" s="245"/>
      <c r="F55" s="243"/>
      <c r="G55" s="247"/>
      <c r="H55" s="246">
        <v>32000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43244</v>
      </c>
      <c r="B56" s="243">
        <v>180164958</v>
      </c>
      <c r="C56" s="248">
        <v>1</v>
      </c>
      <c r="D56" s="247">
        <v>141838</v>
      </c>
      <c r="E56" s="245"/>
      <c r="F56" s="243"/>
      <c r="G56" s="247"/>
      <c r="H56" s="246">
        <v>21000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43246</v>
      </c>
      <c r="B57" s="243">
        <v>180165266</v>
      </c>
      <c r="C57" s="248">
        <v>1</v>
      </c>
      <c r="D57" s="247">
        <v>141838</v>
      </c>
      <c r="E57" s="245"/>
      <c r="F57" s="243"/>
      <c r="G57" s="247"/>
      <c r="H57" s="246">
        <v>28000</v>
      </c>
      <c r="I57" s="246"/>
      <c r="J57" s="247"/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43246</v>
      </c>
      <c r="B58" s="243">
        <v>180165268</v>
      </c>
      <c r="C58" s="248">
        <v>1</v>
      </c>
      <c r="D58" s="247">
        <v>141838</v>
      </c>
      <c r="E58" s="245"/>
      <c r="F58" s="243"/>
      <c r="G58" s="247"/>
      <c r="H58" s="246">
        <v>10000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43246</v>
      </c>
      <c r="B59" s="243">
        <v>180165269</v>
      </c>
      <c r="C59" s="248">
        <v>1</v>
      </c>
      <c r="D59" s="247">
        <v>141838</v>
      </c>
      <c r="E59" s="245"/>
      <c r="F59" s="243"/>
      <c r="G59" s="247"/>
      <c r="H59" s="246">
        <v>20000</v>
      </c>
      <c r="I59" s="246"/>
      <c r="J59" s="247"/>
      <c r="K59" s="219"/>
      <c r="L59" s="219"/>
      <c r="M59" s="219"/>
      <c r="N59" s="219"/>
      <c r="O59" s="219"/>
      <c r="P59" s="219"/>
    </row>
    <row r="60" spans="1:16" s="234" customFormat="1" x14ac:dyDescent="0.25">
      <c r="A60" s="242">
        <v>43246</v>
      </c>
      <c r="B60" s="243">
        <v>180165270</v>
      </c>
      <c r="C60" s="248">
        <v>1</v>
      </c>
      <c r="D60" s="247">
        <v>141838</v>
      </c>
      <c r="E60" s="245"/>
      <c r="F60" s="243"/>
      <c r="G60" s="247"/>
      <c r="H60" s="246">
        <v>11000</v>
      </c>
      <c r="I60" s="246"/>
      <c r="J60" s="247"/>
      <c r="K60" s="219"/>
      <c r="L60" s="219"/>
      <c r="M60" s="219"/>
      <c r="N60" s="219"/>
      <c r="O60" s="219"/>
      <c r="P60" s="219"/>
    </row>
    <row r="61" spans="1:16" s="234" customFormat="1" x14ac:dyDescent="0.25">
      <c r="A61" s="242">
        <v>43246</v>
      </c>
      <c r="B61" s="243">
        <v>180165272</v>
      </c>
      <c r="C61" s="248">
        <v>1</v>
      </c>
      <c r="D61" s="247">
        <v>141838</v>
      </c>
      <c r="E61" s="245"/>
      <c r="F61" s="243"/>
      <c r="G61" s="247"/>
      <c r="H61" s="246">
        <v>46000</v>
      </c>
      <c r="I61" s="246"/>
      <c r="J61" s="247"/>
      <c r="K61" s="219"/>
      <c r="L61" s="219"/>
      <c r="M61" s="219"/>
      <c r="N61" s="219"/>
      <c r="O61" s="219"/>
      <c r="P61" s="219"/>
    </row>
    <row r="62" spans="1:16" s="234" customFormat="1" x14ac:dyDescent="0.25">
      <c r="A62" s="242">
        <v>43246</v>
      </c>
      <c r="B62" s="243">
        <v>180165273</v>
      </c>
      <c r="C62" s="248">
        <v>1</v>
      </c>
      <c r="D62" s="247">
        <v>141838</v>
      </c>
      <c r="E62" s="245"/>
      <c r="F62" s="243"/>
      <c r="G62" s="247"/>
      <c r="H62" s="246">
        <v>11000</v>
      </c>
      <c r="I62" s="246"/>
      <c r="J62" s="247"/>
      <c r="K62" s="219"/>
      <c r="L62" s="219"/>
      <c r="M62" s="219"/>
      <c r="N62" s="219"/>
      <c r="O62" s="219"/>
      <c r="P62" s="219"/>
    </row>
    <row r="63" spans="1:16" s="234" customFormat="1" x14ac:dyDescent="0.25">
      <c r="A63" s="242">
        <v>43246</v>
      </c>
      <c r="B63" s="243">
        <v>180165274</v>
      </c>
      <c r="C63" s="248">
        <v>1</v>
      </c>
      <c r="D63" s="247">
        <v>141838</v>
      </c>
      <c r="E63" s="245"/>
      <c r="F63" s="243"/>
      <c r="G63" s="247"/>
      <c r="H63" s="246">
        <v>26000</v>
      </c>
      <c r="I63" s="246"/>
      <c r="J63" s="247"/>
      <c r="K63" s="219"/>
      <c r="L63" s="219"/>
      <c r="M63" s="219"/>
      <c r="N63" s="219"/>
      <c r="O63" s="219"/>
      <c r="P63" s="219"/>
    </row>
    <row r="64" spans="1:16" s="234" customFormat="1" x14ac:dyDescent="0.25">
      <c r="A64" s="242">
        <v>43247</v>
      </c>
      <c r="B64" s="243">
        <v>180165463</v>
      </c>
      <c r="C64" s="248">
        <v>1</v>
      </c>
      <c r="D64" s="247">
        <v>141838</v>
      </c>
      <c r="E64" s="245"/>
      <c r="F64" s="243"/>
      <c r="G64" s="247"/>
      <c r="H64" s="246">
        <v>46000</v>
      </c>
      <c r="I64" s="246"/>
      <c r="J64" s="247"/>
      <c r="K64" s="219"/>
      <c r="L64" s="219"/>
      <c r="M64" s="219"/>
      <c r="N64" s="219"/>
      <c r="O64" s="219"/>
      <c r="P64" s="219"/>
    </row>
    <row r="65" spans="1:16" s="234" customFormat="1" x14ac:dyDescent="0.25">
      <c r="A65" s="242">
        <v>43247</v>
      </c>
      <c r="B65" s="243">
        <v>180165464</v>
      </c>
      <c r="C65" s="248">
        <v>1</v>
      </c>
      <c r="D65" s="247">
        <v>141838</v>
      </c>
      <c r="E65" s="245"/>
      <c r="F65" s="243"/>
      <c r="G65" s="247"/>
      <c r="H65" s="246">
        <v>42000</v>
      </c>
      <c r="I65" s="246">
        <v>433000</v>
      </c>
      <c r="J65" s="247" t="s">
        <v>17</v>
      </c>
      <c r="K65" s="219"/>
      <c r="L65" s="219"/>
      <c r="M65" s="219"/>
      <c r="N65" s="219"/>
      <c r="O65" s="219"/>
      <c r="P65" s="219"/>
    </row>
    <row r="66" spans="1:16" s="234" customFormat="1" x14ac:dyDescent="0.25">
      <c r="A66" s="242">
        <v>43247</v>
      </c>
      <c r="B66" s="243">
        <v>180165465</v>
      </c>
      <c r="C66" s="248">
        <v>1</v>
      </c>
      <c r="D66" s="247">
        <v>141838</v>
      </c>
      <c r="E66" s="245"/>
      <c r="F66" s="243"/>
      <c r="G66" s="247"/>
      <c r="H66" s="246">
        <v>36000</v>
      </c>
      <c r="I66" s="246">
        <v>2411246</v>
      </c>
      <c r="J66" s="247" t="s">
        <v>17</v>
      </c>
      <c r="K66" s="219"/>
      <c r="L66" s="219"/>
      <c r="M66" s="219"/>
      <c r="N66" s="219"/>
      <c r="O66" s="219"/>
      <c r="P66" s="219"/>
    </row>
    <row r="67" spans="1:16" s="234" customFormat="1" x14ac:dyDescent="0.25">
      <c r="A67" s="242">
        <v>43248</v>
      </c>
      <c r="B67" s="243">
        <v>180165572</v>
      </c>
      <c r="C67" s="248">
        <v>1</v>
      </c>
      <c r="D67" s="247">
        <v>141838</v>
      </c>
      <c r="E67" s="245"/>
      <c r="F67" s="243"/>
      <c r="G67" s="247"/>
      <c r="H67" s="246">
        <v>9000</v>
      </c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43248</v>
      </c>
      <c r="B68" s="243">
        <v>180165573</v>
      </c>
      <c r="C68" s="248">
        <v>1</v>
      </c>
      <c r="D68" s="247">
        <v>141838</v>
      </c>
      <c r="E68" s="245"/>
      <c r="F68" s="243"/>
      <c r="G68" s="247"/>
      <c r="H68" s="246">
        <v>54000</v>
      </c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43249</v>
      </c>
      <c r="B69" s="243">
        <v>180165749</v>
      </c>
      <c r="C69" s="248">
        <v>1</v>
      </c>
      <c r="D69" s="247">
        <v>141838</v>
      </c>
      <c r="E69" s="245"/>
      <c r="F69" s="243"/>
      <c r="G69" s="247"/>
      <c r="H69" s="246">
        <v>14000</v>
      </c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43249</v>
      </c>
      <c r="B70" s="243">
        <v>180165750</v>
      </c>
      <c r="C70" s="248">
        <v>1</v>
      </c>
      <c r="D70" s="247">
        <v>141838</v>
      </c>
      <c r="E70" s="245"/>
      <c r="F70" s="243"/>
      <c r="G70" s="247"/>
      <c r="H70" s="246">
        <v>11000</v>
      </c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43249</v>
      </c>
      <c r="B71" s="243">
        <v>180165751</v>
      </c>
      <c r="C71" s="248">
        <v>1</v>
      </c>
      <c r="D71" s="247">
        <v>141838</v>
      </c>
      <c r="E71" s="245"/>
      <c r="F71" s="243"/>
      <c r="G71" s="247"/>
      <c r="H71" s="246">
        <v>36000</v>
      </c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43250</v>
      </c>
      <c r="B72" s="243">
        <v>180165863</v>
      </c>
      <c r="C72" s="248">
        <v>1</v>
      </c>
      <c r="D72" s="247">
        <v>141838</v>
      </c>
      <c r="E72" s="245"/>
      <c r="F72" s="243"/>
      <c r="G72" s="247"/>
      <c r="H72" s="246">
        <v>11000</v>
      </c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43250</v>
      </c>
      <c r="B73" s="243">
        <v>180165880</v>
      </c>
      <c r="C73" s="248">
        <v>1</v>
      </c>
      <c r="D73" s="247">
        <v>141838</v>
      </c>
      <c r="E73" s="245"/>
      <c r="F73" s="243"/>
      <c r="G73" s="247"/>
      <c r="H73" s="246">
        <v>11000</v>
      </c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43250</v>
      </c>
      <c r="B74" s="243">
        <v>180165881</v>
      </c>
      <c r="C74" s="248">
        <v>1</v>
      </c>
      <c r="D74" s="247">
        <v>141838</v>
      </c>
      <c r="E74" s="245"/>
      <c r="F74" s="243"/>
      <c r="G74" s="247"/>
      <c r="H74" s="246">
        <v>10000</v>
      </c>
      <c r="I74" s="246"/>
      <c r="J74" s="247"/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43251</v>
      </c>
      <c r="B75" s="243">
        <v>180166026</v>
      </c>
      <c r="C75" s="248">
        <v>1</v>
      </c>
      <c r="D75" s="247">
        <v>141838</v>
      </c>
      <c r="E75" s="245"/>
      <c r="F75" s="243"/>
      <c r="G75" s="247"/>
      <c r="H75" s="246">
        <v>47000</v>
      </c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43251</v>
      </c>
      <c r="B76" s="243">
        <v>180166027</v>
      </c>
      <c r="C76" s="248">
        <v>1</v>
      </c>
      <c r="D76" s="247">
        <v>141838</v>
      </c>
      <c r="E76" s="245"/>
      <c r="F76" s="243"/>
      <c r="G76" s="247"/>
      <c r="H76" s="246">
        <v>14000</v>
      </c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43251</v>
      </c>
      <c r="B77" s="243">
        <v>180166028</v>
      </c>
      <c r="C77" s="248">
        <v>1</v>
      </c>
      <c r="D77" s="247">
        <v>141838</v>
      </c>
      <c r="E77" s="245"/>
      <c r="F77" s="243"/>
      <c r="G77" s="247"/>
      <c r="H77" s="246">
        <v>10000</v>
      </c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43252</v>
      </c>
      <c r="B78" s="243">
        <v>180166167</v>
      </c>
      <c r="C78" s="248">
        <v>1</v>
      </c>
      <c r="D78" s="247">
        <v>141838</v>
      </c>
      <c r="E78" s="245"/>
      <c r="F78" s="243"/>
      <c r="G78" s="247"/>
      <c r="H78" s="246">
        <v>26000</v>
      </c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43252</v>
      </c>
      <c r="B79" s="243">
        <v>180166168</v>
      </c>
      <c r="C79" s="248">
        <v>1</v>
      </c>
      <c r="D79" s="247">
        <v>141838</v>
      </c>
      <c r="E79" s="245"/>
      <c r="F79" s="243"/>
      <c r="G79" s="247"/>
      <c r="H79" s="246">
        <v>47000</v>
      </c>
      <c r="I79" s="246"/>
      <c r="J79" s="247"/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43252</v>
      </c>
      <c r="B80" s="243">
        <v>180166169</v>
      </c>
      <c r="C80" s="248">
        <v>1</v>
      </c>
      <c r="D80" s="247">
        <v>141838</v>
      </c>
      <c r="E80" s="245"/>
      <c r="F80" s="243"/>
      <c r="G80" s="247"/>
      <c r="H80" s="246">
        <v>47000</v>
      </c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43253</v>
      </c>
      <c r="B81" s="243">
        <v>180166323</v>
      </c>
      <c r="C81" s="248">
        <v>1</v>
      </c>
      <c r="D81" s="247">
        <v>141838</v>
      </c>
      <c r="E81" s="245"/>
      <c r="F81" s="243"/>
      <c r="G81" s="247"/>
      <c r="H81" s="246">
        <v>11000</v>
      </c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43253</v>
      </c>
      <c r="B82" s="243">
        <v>180166333</v>
      </c>
      <c r="C82" s="248">
        <v>1</v>
      </c>
      <c r="D82" s="247">
        <v>141838</v>
      </c>
      <c r="E82" s="245"/>
      <c r="F82" s="243"/>
      <c r="G82" s="247"/>
      <c r="H82" s="246">
        <v>14000</v>
      </c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43253</v>
      </c>
      <c r="B83" s="243">
        <v>180166334</v>
      </c>
      <c r="C83" s="248">
        <v>1</v>
      </c>
      <c r="D83" s="247">
        <v>141838</v>
      </c>
      <c r="E83" s="245"/>
      <c r="F83" s="243"/>
      <c r="G83" s="247"/>
      <c r="H83" s="246">
        <v>18000</v>
      </c>
      <c r="I83" s="246"/>
      <c r="J83" s="247"/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43253</v>
      </c>
      <c r="B84" s="243">
        <v>180166370</v>
      </c>
      <c r="C84" s="248">
        <v>2</v>
      </c>
      <c r="D84" s="247">
        <v>283675</v>
      </c>
      <c r="E84" s="245"/>
      <c r="F84" s="243"/>
      <c r="G84" s="247"/>
      <c r="H84" s="246">
        <v>11000</v>
      </c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43253</v>
      </c>
      <c r="B85" s="243">
        <v>180166372</v>
      </c>
      <c r="C85" s="248">
        <v>1</v>
      </c>
      <c r="D85" s="247">
        <v>141838</v>
      </c>
      <c r="E85" s="245"/>
      <c r="F85" s="243"/>
      <c r="G85" s="247"/>
      <c r="H85" s="246">
        <v>20000</v>
      </c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43253</v>
      </c>
      <c r="B86" s="243">
        <v>180166382</v>
      </c>
      <c r="C86" s="248">
        <v>1</v>
      </c>
      <c r="D86" s="247">
        <v>141838</v>
      </c>
      <c r="E86" s="245"/>
      <c r="F86" s="243"/>
      <c r="G86" s="247"/>
      <c r="H86" s="246">
        <v>17000</v>
      </c>
      <c r="I86" s="246">
        <v>3416597</v>
      </c>
      <c r="J86" s="247" t="s">
        <v>17</v>
      </c>
      <c r="K86" s="219"/>
      <c r="L86" s="219"/>
      <c r="M86" s="219"/>
      <c r="N86" s="219"/>
      <c r="O86" s="219"/>
      <c r="P86" s="219"/>
    </row>
    <row r="87" spans="1:16" s="234" customFormat="1" x14ac:dyDescent="0.25">
      <c r="A87" s="98">
        <v>43255</v>
      </c>
      <c r="B87" s="99">
        <v>180166667</v>
      </c>
      <c r="C87" s="100">
        <v>1</v>
      </c>
      <c r="D87" s="34">
        <v>141838</v>
      </c>
      <c r="E87" s="101"/>
      <c r="F87" s="99"/>
      <c r="G87" s="34"/>
      <c r="H87" s="102">
        <v>11000</v>
      </c>
      <c r="I87" s="102"/>
      <c r="J87" s="34"/>
      <c r="K87" s="219"/>
      <c r="L87" s="219"/>
      <c r="M87" s="219"/>
      <c r="N87" s="219"/>
      <c r="O87" s="219"/>
      <c r="P87" s="219"/>
    </row>
    <row r="88" spans="1:16" s="234" customFormat="1" x14ac:dyDescent="0.25">
      <c r="A88" s="98">
        <v>43256</v>
      </c>
      <c r="B88" s="99">
        <v>180166925</v>
      </c>
      <c r="C88" s="100">
        <v>1</v>
      </c>
      <c r="D88" s="34">
        <v>141838</v>
      </c>
      <c r="E88" s="101"/>
      <c r="F88" s="99"/>
      <c r="G88" s="34"/>
      <c r="H88" s="102">
        <v>41000</v>
      </c>
      <c r="I88" s="102"/>
      <c r="J88" s="34"/>
      <c r="K88" s="219"/>
      <c r="L88" s="219"/>
      <c r="M88" s="219"/>
      <c r="N88" s="219"/>
      <c r="O88" s="219"/>
      <c r="P88" s="219"/>
    </row>
    <row r="89" spans="1:16" s="234" customFormat="1" x14ac:dyDescent="0.25">
      <c r="A89" s="98">
        <v>43256</v>
      </c>
      <c r="B89" s="99">
        <v>180166926</v>
      </c>
      <c r="C89" s="100">
        <v>1</v>
      </c>
      <c r="D89" s="34">
        <v>141838</v>
      </c>
      <c r="E89" s="101"/>
      <c r="F89" s="99"/>
      <c r="G89" s="34"/>
      <c r="H89" s="102">
        <v>17000</v>
      </c>
      <c r="I89" s="102"/>
      <c r="J89" s="34"/>
      <c r="K89" s="219"/>
      <c r="L89" s="219"/>
      <c r="M89" s="219"/>
      <c r="N89" s="219"/>
      <c r="O89" s="219"/>
      <c r="P89" s="219"/>
    </row>
    <row r="90" spans="1:16" s="234" customFormat="1" x14ac:dyDescent="0.25">
      <c r="A90" s="98">
        <v>43257</v>
      </c>
      <c r="B90" s="99">
        <v>180167141</v>
      </c>
      <c r="C90" s="100">
        <v>1</v>
      </c>
      <c r="D90" s="34">
        <v>141838</v>
      </c>
      <c r="E90" s="101"/>
      <c r="F90" s="99"/>
      <c r="G90" s="34"/>
      <c r="H90" s="102">
        <v>47000</v>
      </c>
      <c r="I90" s="102"/>
      <c r="J90" s="34"/>
      <c r="K90" s="219"/>
      <c r="L90" s="219"/>
      <c r="M90" s="219"/>
      <c r="N90" s="219"/>
      <c r="O90" s="219"/>
      <c r="P90" s="219"/>
    </row>
    <row r="91" spans="1:16" s="234" customFormat="1" x14ac:dyDescent="0.25">
      <c r="A91" s="98">
        <v>43258</v>
      </c>
      <c r="B91" s="99">
        <v>180167252</v>
      </c>
      <c r="C91" s="100">
        <v>1</v>
      </c>
      <c r="D91" s="34">
        <v>141838</v>
      </c>
      <c r="E91" s="101"/>
      <c r="F91" s="99"/>
      <c r="G91" s="34"/>
      <c r="H91" s="102">
        <v>11000</v>
      </c>
      <c r="I91" s="102"/>
      <c r="J91" s="34"/>
      <c r="K91" s="219"/>
      <c r="L91" s="219"/>
      <c r="M91" s="219"/>
      <c r="N91" s="219"/>
      <c r="O91" s="219"/>
      <c r="P91" s="219"/>
    </row>
    <row r="92" spans="1:16" s="234" customFormat="1" x14ac:dyDescent="0.25">
      <c r="A92" s="98">
        <v>43258</v>
      </c>
      <c r="B92" s="99">
        <v>180167254</v>
      </c>
      <c r="C92" s="100">
        <v>1</v>
      </c>
      <c r="D92" s="34">
        <v>141838</v>
      </c>
      <c r="E92" s="101"/>
      <c r="F92" s="99"/>
      <c r="G92" s="34"/>
      <c r="H92" s="102">
        <v>10000</v>
      </c>
      <c r="I92" s="102"/>
      <c r="J92" s="34"/>
      <c r="K92" s="219"/>
      <c r="L92" s="219"/>
      <c r="M92" s="219"/>
      <c r="N92" s="219"/>
      <c r="O92" s="219"/>
      <c r="P92" s="219"/>
    </row>
    <row r="93" spans="1:16" s="234" customFormat="1" x14ac:dyDescent="0.25">
      <c r="A93" s="98">
        <v>43258</v>
      </c>
      <c r="B93" s="99">
        <v>180167256</v>
      </c>
      <c r="C93" s="100">
        <v>1</v>
      </c>
      <c r="D93" s="34">
        <v>141838</v>
      </c>
      <c r="E93" s="101"/>
      <c r="F93" s="99"/>
      <c r="G93" s="34"/>
      <c r="H93" s="102">
        <v>25000</v>
      </c>
      <c r="I93" s="102">
        <v>1154866</v>
      </c>
      <c r="J93" s="34" t="s">
        <v>17</v>
      </c>
      <c r="K93" s="219"/>
      <c r="L93" s="219"/>
      <c r="M93" s="219"/>
      <c r="N93" s="219"/>
      <c r="O93" s="219"/>
      <c r="P93" s="219"/>
    </row>
    <row r="94" spans="1:16" s="234" customFormat="1" x14ac:dyDescent="0.25">
      <c r="A94" s="98"/>
      <c r="B94" s="99"/>
      <c r="C94" s="100"/>
      <c r="D94" s="34"/>
      <c r="E94" s="101"/>
      <c r="F94" s="99"/>
      <c r="G94" s="34"/>
      <c r="H94" s="102"/>
      <c r="I94" s="102"/>
      <c r="J94" s="34"/>
      <c r="K94" s="219"/>
      <c r="L94" s="219"/>
      <c r="M94" s="219"/>
      <c r="N94" s="219"/>
      <c r="O94" s="219"/>
      <c r="P94" s="219"/>
    </row>
    <row r="95" spans="1:16" s="234" customFormat="1" x14ac:dyDescent="0.25">
      <c r="A95" s="98"/>
      <c r="B95" s="99"/>
      <c r="C95" s="100"/>
      <c r="D95" s="34"/>
      <c r="E95" s="101"/>
      <c r="F95" s="99"/>
      <c r="G95" s="34"/>
      <c r="H95" s="102"/>
      <c r="I95" s="102"/>
      <c r="J95" s="34"/>
      <c r="K95" s="219"/>
      <c r="L95" s="219"/>
      <c r="M95" s="219"/>
      <c r="N95" s="219"/>
      <c r="O95" s="219"/>
      <c r="P95" s="219"/>
    </row>
    <row r="96" spans="1:16" s="234" customFormat="1" x14ac:dyDescent="0.25">
      <c r="A96" s="98"/>
      <c r="B96" s="99"/>
      <c r="C96" s="100"/>
      <c r="D96" s="34"/>
      <c r="E96" s="101"/>
      <c r="F96" s="99"/>
      <c r="G96" s="34"/>
      <c r="H96" s="102"/>
      <c r="I96" s="102"/>
      <c r="J96" s="34"/>
      <c r="K96" s="219"/>
      <c r="L96" s="219"/>
      <c r="M96" s="219"/>
      <c r="N96" s="219"/>
      <c r="O96" s="219"/>
      <c r="P96" s="219"/>
    </row>
    <row r="97" spans="1:16" s="234" customFormat="1" x14ac:dyDescent="0.25">
      <c r="A97" s="236"/>
      <c r="B97" s="235"/>
      <c r="C97" s="241"/>
      <c r="D97" s="237"/>
      <c r="E97" s="238"/>
      <c r="F97" s="235"/>
      <c r="G97" s="237"/>
      <c r="H97" s="240"/>
      <c r="I97" s="240"/>
      <c r="J97" s="237"/>
      <c r="K97" s="219"/>
      <c r="L97" s="219"/>
      <c r="M97" s="219"/>
      <c r="N97" s="219"/>
      <c r="O97" s="219"/>
      <c r="P97" s="219"/>
    </row>
    <row r="98" spans="1:16" s="234" customFormat="1" x14ac:dyDescent="0.25">
      <c r="A98" s="4"/>
      <c r="B98" s="8" t="s">
        <v>11</v>
      </c>
      <c r="C98" s="77">
        <f>SUM(C8:C97)</f>
        <v>372</v>
      </c>
      <c r="D98" s="9"/>
      <c r="E98" s="224" t="s">
        <v>11</v>
      </c>
      <c r="F98" s="224">
        <f>SUM(F8:F97)</f>
        <v>1</v>
      </c>
      <c r="G98" s="225">
        <f>SUM(G8:G97)</f>
        <v>98525</v>
      </c>
      <c r="H98" s="240"/>
      <c r="I98" s="240"/>
      <c r="J98" s="237"/>
      <c r="K98" s="219"/>
      <c r="L98" s="219"/>
      <c r="M98" s="219"/>
      <c r="N98" s="219"/>
      <c r="O98" s="219"/>
      <c r="P98" s="219"/>
    </row>
    <row r="99" spans="1:16" s="234" customFormat="1" x14ac:dyDescent="0.25">
      <c r="A99" s="4"/>
      <c r="B99" s="8"/>
      <c r="C99" s="77"/>
      <c r="D99" s="9"/>
      <c r="E99" s="238"/>
      <c r="F99" s="235"/>
      <c r="G99" s="237"/>
      <c r="H99" s="240"/>
      <c r="I99" s="240"/>
      <c r="J99" s="237"/>
      <c r="K99" s="219"/>
      <c r="L99" s="219"/>
      <c r="M99" s="219"/>
      <c r="N99" s="219"/>
      <c r="O99" s="219"/>
      <c r="P99" s="219"/>
    </row>
    <row r="100" spans="1:16" s="234" customFormat="1" x14ac:dyDescent="0.25">
      <c r="A100" s="10"/>
      <c r="B100" s="11"/>
      <c r="C100" s="40"/>
      <c r="D100" s="6"/>
      <c r="E100" s="8"/>
      <c r="F100" s="235"/>
      <c r="G100" s="332" t="s">
        <v>12</v>
      </c>
      <c r="H100" s="332"/>
      <c r="I100" s="39"/>
      <c r="J100" s="13">
        <f>SUM(D8:D97)</f>
        <v>33402811</v>
      </c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4"/>
      <c r="B101" s="3"/>
      <c r="C101" s="40"/>
      <c r="D101" s="6"/>
      <c r="E101" s="8"/>
      <c r="F101" s="235"/>
      <c r="G101" s="332" t="s">
        <v>13</v>
      </c>
      <c r="H101" s="332"/>
      <c r="I101" s="39"/>
      <c r="J101" s="13">
        <f>SUM(G8:G97)</f>
        <v>98525</v>
      </c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14"/>
      <c r="B102" s="7"/>
      <c r="C102" s="40"/>
      <c r="D102" s="6"/>
      <c r="E102" s="7"/>
      <c r="F102" s="235"/>
      <c r="G102" s="332" t="s">
        <v>14</v>
      </c>
      <c r="H102" s="332"/>
      <c r="I102" s="41"/>
      <c r="J102" s="15">
        <f>J100-J101</f>
        <v>33304286</v>
      </c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4"/>
      <c r="B103" s="16"/>
      <c r="C103" s="40"/>
      <c r="D103" s="17"/>
      <c r="E103" s="7"/>
      <c r="F103" s="8"/>
      <c r="G103" s="332" t="s">
        <v>15</v>
      </c>
      <c r="H103" s="332"/>
      <c r="I103" s="39"/>
      <c r="J103" s="13">
        <f>SUM(H8:H99)</f>
        <v>2047500</v>
      </c>
      <c r="K103" s="219"/>
      <c r="L103" s="219"/>
      <c r="M103" s="219"/>
      <c r="N103" s="219"/>
      <c r="O103" s="219"/>
      <c r="P103" s="219"/>
    </row>
    <row r="104" spans="1:16" x14ac:dyDescent="0.25">
      <c r="A104" s="4"/>
      <c r="B104" s="16"/>
      <c r="C104" s="40"/>
      <c r="D104" s="17"/>
      <c r="E104" s="7"/>
      <c r="F104" s="8"/>
      <c r="G104" s="332" t="s">
        <v>16</v>
      </c>
      <c r="H104" s="332"/>
      <c r="I104" s="39"/>
      <c r="J104" s="13">
        <f>J102+J103</f>
        <v>35351786</v>
      </c>
    </row>
    <row r="105" spans="1:16" x14ac:dyDescent="0.25">
      <c r="A105" s="4"/>
      <c r="B105" s="16"/>
      <c r="C105" s="40"/>
      <c r="D105" s="17"/>
      <c r="E105" s="7"/>
      <c r="F105" s="3"/>
      <c r="G105" s="332" t="s">
        <v>5</v>
      </c>
      <c r="H105" s="332"/>
      <c r="I105" s="39"/>
      <c r="J105" s="13">
        <f>SUM(I8:I99)</f>
        <v>35351786</v>
      </c>
    </row>
    <row r="106" spans="1:16" x14ac:dyDescent="0.25">
      <c r="A106" s="4"/>
      <c r="B106" s="16"/>
      <c r="C106" s="40"/>
      <c r="D106" s="17"/>
      <c r="E106" s="7"/>
      <c r="F106" s="3"/>
      <c r="G106" s="332" t="s">
        <v>32</v>
      </c>
      <c r="H106" s="332"/>
      <c r="I106" s="40" t="str">
        <f>IF(J106&gt;0,"SALDO",IF(J106&lt;0,"PIUTANG",IF(J106=0,"LUNAS")))</f>
        <v>LUNAS</v>
      </c>
      <c r="J106" s="13">
        <f>J105-J104</f>
        <v>0</v>
      </c>
    </row>
    <row r="107" spans="1:16" x14ac:dyDescent="0.25">
      <c r="F107" s="37"/>
      <c r="G107" s="37"/>
      <c r="J107" s="37"/>
    </row>
    <row r="108" spans="1:16" x14ac:dyDescent="0.25">
      <c r="C108" s="37"/>
      <c r="D108" s="37"/>
      <c r="F108" s="37"/>
      <c r="G108" s="37"/>
      <c r="J108" s="37"/>
      <c r="L108"/>
      <c r="M108"/>
      <c r="N108"/>
      <c r="O108"/>
      <c r="P108"/>
    </row>
    <row r="109" spans="1:16" x14ac:dyDescent="0.25">
      <c r="C109" s="37"/>
      <c r="D109" s="37"/>
      <c r="F109" s="37"/>
      <c r="G109" s="37"/>
      <c r="J109" s="37"/>
      <c r="L109"/>
      <c r="M109"/>
      <c r="N109"/>
      <c r="O109"/>
      <c r="P109"/>
    </row>
    <row r="110" spans="1:16" x14ac:dyDescent="0.25">
      <c r="C110" s="37"/>
      <c r="D110" s="37"/>
      <c r="F110" s="37"/>
      <c r="G110" s="37"/>
      <c r="J110" s="37"/>
      <c r="L110"/>
      <c r="M110"/>
      <c r="N110"/>
      <c r="O110"/>
      <c r="P110"/>
    </row>
    <row r="111" spans="1:16" x14ac:dyDescent="0.25">
      <c r="C111" s="37"/>
      <c r="D111" s="37"/>
      <c r="F111" s="37"/>
      <c r="G111" s="37"/>
      <c r="J111" s="37"/>
      <c r="L111"/>
      <c r="M111"/>
      <c r="N111"/>
      <c r="O111"/>
      <c r="P111"/>
    </row>
    <row r="112" spans="1:16" x14ac:dyDescent="0.25">
      <c r="C112" s="37"/>
      <c r="D112" s="37"/>
      <c r="L112"/>
      <c r="M112"/>
      <c r="N112"/>
      <c r="O112"/>
      <c r="P112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6:H106"/>
    <mergeCell ref="G100:H100"/>
    <mergeCell ref="G101:H101"/>
    <mergeCell ref="G102:H102"/>
    <mergeCell ref="G103:H103"/>
    <mergeCell ref="G104:H104"/>
    <mergeCell ref="G105:H105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0"/>
  <sheetViews>
    <sheetView workbookViewId="0">
      <pane ySplit="7" topLeftCell="A44" activePane="bottomLeft" state="frozen"/>
      <selection pane="bottomLeft" activeCell="E48" sqref="E48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6" t="s">
        <v>22</v>
      </c>
      <c r="G1" s="326"/>
      <c r="H1" s="326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J60*-1</f>
        <v>38325</v>
      </c>
      <c r="J2" s="20"/>
      <c r="L2" s="37">
        <f>SUM(G41:G43)</f>
        <v>924438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2">
        <v>43223</v>
      </c>
      <c r="B36" s="243">
        <v>180162345</v>
      </c>
      <c r="C36" s="248">
        <v>10</v>
      </c>
      <c r="D36" s="247">
        <v>1056125</v>
      </c>
      <c r="E36" s="245">
        <v>180042634</v>
      </c>
      <c r="F36" s="243">
        <v>9</v>
      </c>
      <c r="G36" s="247">
        <v>973000</v>
      </c>
      <c r="H36" s="246"/>
      <c r="I36" s="246"/>
      <c r="J36" s="247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2">
        <v>43226</v>
      </c>
      <c r="B37" s="243">
        <v>180162759</v>
      </c>
      <c r="C37" s="248">
        <v>9</v>
      </c>
      <c r="D37" s="247">
        <v>823988</v>
      </c>
      <c r="E37" s="245"/>
      <c r="F37" s="243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2">
        <v>43230</v>
      </c>
      <c r="B38" s="243">
        <v>180163170</v>
      </c>
      <c r="C38" s="248">
        <v>18</v>
      </c>
      <c r="D38" s="247">
        <v>1976975</v>
      </c>
      <c r="E38" s="245"/>
      <c r="F38" s="243"/>
      <c r="G38" s="247"/>
      <c r="H38" s="246"/>
      <c r="I38" s="246"/>
      <c r="J38" s="247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2">
        <v>43233</v>
      </c>
      <c r="B39" s="243">
        <v>180163593</v>
      </c>
      <c r="C39" s="248">
        <v>4</v>
      </c>
      <c r="D39" s="247">
        <v>473900</v>
      </c>
      <c r="E39" s="245"/>
      <c r="F39" s="243"/>
      <c r="G39" s="247"/>
      <c r="H39" s="246"/>
      <c r="I39" s="246"/>
      <c r="J39" s="247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2">
        <v>43235</v>
      </c>
      <c r="B40" s="243"/>
      <c r="C40" s="248"/>
      <c r="D40" s="247"/>
      <c r="E40" s="245">
        <v>180042929</v>
      </c>
      <c r="F40" s="243">
        <v>7</v>
      </c>
      <c r="G40" s="247">
        <v>793795</v>
      </c>
      <c r="H40" s="246"/>
      <c r="I40" s="246">
        <v>2564013</v>
      </c>
      <c r="J40" s="247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2">
        <v>43237</v>
      </c>
      <c r="B41" s="243">
        <v>180164054</v>
      </c>
      <c r="C41" s="248">
        <v>6</v>
      </c>
      <c r="D41" s="247">
        <v>525875</v>
      </c>
      <c r="E41" s="245"/>
      <c r="F41" s="243"/>
      <c r="G41" s="247"/>
      <c r="H41" s="246"/>
      <c r="I41" s="246"/>
      <c r="J41" s="247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2">
        <v>43240</v>
      </c>
      <c r="B42" s="243">
        <v>180164465</v>
      </c>
      <c r="C42" s="248">
        <v>12</v>
      </c>
      <c r="D42" s="247">
        <v>1212138</v>
      </c>
      <c r="E42" s="245"/>
      <c r="F42" s="243"/>
      <c r="G42" s="247"/>
      <c r="H42" s="246"/>
      <c r="I42" s="246"/>
      <c r="J42" s="247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2">
        <v>43244</v>
      </c>
      <c r="B43" s="243">
        <v>180164951</v>
      </c>
      <c r="C43" s="248">
        <v>10</v>
      </c>
      <c r="D43" s="247">
        <v>1275138</v>
      </c>
      <c r="E43" s="245">
        <v>180043233</v>
      </c>
      <c r="F43" s="243">
        <v>10</v>
      </c>
      <c r="G43" s="247">
        <v>924438</v>
      </c>
      <c r="H43" s="246"/>
      <c r="I43" s="246">
        <v>2088688</v>
      </c>
      <c r="J43" s="247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2">
        <v>43247</v>
      </c>
      <c r="B44" s="243">
        <v>180165381</v>
      </c>
      <c r="C44" s="248">
        <v>10</v>
      </c>
      <c r="D44" s="247">
        <v>994963</v>
      </c>
      <c r="E44" s="245"/>
      <c r="F44" s="243"/>
      <c r="G44" s="247"/>
      <c r="H44" s="246"/>
      <c r="I44" s="246"/>
      <c r="J44" s="247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2">
        <v>43250</v>
      </c>
      <c r="B45" s="243"/>
      <c r="C45" s="248"/>
      <c r="D45" s="247"/>
      <c r="E45" s="245">
        <v>180043443</v>
      </c>
      <c r="F45" s="243">
        <v>12</v>
      </c>
      <c r="G45" s="247">
        <v>1498875</v>
      </c>
      <c r="H45" s="246"/>
      <c r="I45" s="246"/>
      <c r="J45" s="247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2">
        <v>43251</v>
      </c>
      <c r="B46" s="243">
        <v>180165995</v>
      </c>
      <c r="C46" s="248">
        <v>9</v>
      </c>
      <c r="D46" s="247">
        <v>998288</v>
      </c>
      <c r="E46" s="245">
        <v>180043747</v>
      </c>
      <c r="F46" s="243">
        <v>8</v>
      </c>
      <c r="G46" s="247">
        <v>907550</v>
      </c>
      <c r="H46" s="246"/>
      <c r="I46" s="246"/>
      <c r="J46" s="247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2">
        <v>43258</v>
      </c>
      <c r="B47" s="243">
        <v>180167245</v>
      </c>
      <c r="C47" s="248">
        <v>9</v>
      </c>
      <c r="D47" s="247">
        <v>1112388</v>
      </c>
      <c r="E47" s="245"/>
      <c r="F47" s="243"/>
      <c r="G47" s="247"/>
      <c r="H47" s="246"/>
      <c r="I47" s="246">
        <v>699419</v>
      </c>
      <c r="J47" s="247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98">
        <v>43261</v>
      </c>
      <c r="B48" s="99">
        <v>180167831</v>
      </c>
      <c r="C48" s="100">
        <v>5</v>
      </c>
      <c r="D48" s="34">
        <v>575575</v>
      </c>
      <c r="E48" s="101">
        <v>180043995</v>
      </c>
      <c r="F48" s="99">
        <v>5</v>
      </c>
      <c r="G48" s="34">
        <v>537250</v>
      </c>
      <c r="H48" s="102"/>
      <c r="I48" s="102"/>
      <c r="J48" s="34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  <c r="K50" s="138"/>
      <c r="L50" s="138"/>
      <c r="M50" s="138"/>
      <c r="N50" s="138"/>
      <c r="O50" s="138"/>
      <c r="P50" s="138"/>
      <c r="Q50" s="138"/>
    </row>
    <row r="51" spans="1:17" x14ac:dyDescent="0.25">
      <c r="A51" s="4"/>
      <c r="B51" s="3"/>
      <c r="C51" s="40"/>
      <c r="D51" s="6"/>
      <c r="E51" s="7"/>
      <c r="F51" s="3"/>
      <c r="G51" s="6"/>
      <c r="H51" s="39"/>
      <c r="I51" s="39"/>
      <c r="J51" s="6"/>
      <c r="M51" s="37"/>
    </row>
    <row r="52" spans="1:17" x14ac:dyDescent="0.25">
      <c r="A52" s="4"/>
      <c r="B52" s="8" t="s">
        <v>11</v>
      </c>
      <c r="C52" s="77">
        <f>SUM(C8:C51)</f>
        <v>286</v>
      </c>
      <c r="D52" s="9"/>
      <c r="E52" s="8" t="s">
        <v>11</v>
      </c>
      <c r="F52" s="8">
        <f>SUM(F8:F51)</f>
        <v>84</v>
      </c>
      <c r="G52" s="5"/>
      <c r="H52" s="40"/>
      <c r="I52" s="40"/>
      <c r="J52" s="5"/>
      <c r="M52" s="37"/>
    </row>
    <row r="53" spans="1:17" x14ac:dyDescent="0.25">
      <c r="A53" s="4"/>
      <c r="B53" s="8"/>
      <c r="C53" s="77"/>
      <c r="D53" s="9"/>
      <c r="E53" s="8"/>
      <c r="F53" s="8"/>
      <c r="G53" s="32"/>
      <c r="H53" s="52"/>
      <c r="I53" s="40"/>
      <c r="J53" s="5"/>
      <c r="M53" s="37"/>
    </row>
    <row r="54" spans="1:17" x14ac:dyDescent="0.25">
      <c r="A54" s="10"/>
      <c r="B54" s="11"/>
      <c r="C54" s="40"/>
      <c r="D54" s="6"/>
      <c r="E54" s="8"/>
      <c r="F54" s="3"/>
      <c r="G54" s="332" t="s">
        <v>12</v>
      </c>
      <c r="H54" s="332"/>
      <c r="I54" s="39"/>
      <c r="J54" s="13">
        <f>SUM(D8:D51)</f>
        <v>32813209</v>
      </c>
      <c r="M54" s="37"/>
    </row>
    <row r="55" spans="1:17" x14ac:dyDescent="0.25">
      <c r="A55" s="4"/>
      <c r="B55" s="3"/>
      <c r="C55" s="40"/>
      <c r="D55" s="6"/>
      <c r="E55" s="7"/>
      <c r="F55" s="3"/>
      <c r="G55" s="332" t="s">
        <v>13</v>
      </c>
      <c r="H55" s="332"/>
      <c r="I55" s="39"/>
      <c r="J55" s="13">
        <f>SUM(G8:G51)</f>
        <v>10003084</v>
      </c>
      <c r="M55" s="37"/>
    </row>
    <row r="56" spans="1:17" x14ac:dyDescent="0.25">
      <c r="A56" s="14"/>
      <c r="B56" s="7"/>
      <c r="C56" s="40"/>
      <c r="D56" s="6"/>
      <c r="E56" s="7"/>
      <c r="F56" s="3"/>
      <c r="G56" s="332" t="s">
        <v>14</v>
      </c>
      <c r="H56" s="332"/>
      <c r="I56" s="41"/>
      <c r="J56" s="15">
        <f>J54-J55</f>
        <v>22810125</v>
      </c>
      <c r="M56" s="37"/>
    </row>
    <row r="57" spans="1:17" x14ac:dyDescent="0.25">
      <c r="A57" s="4"/>
      <c r="B57" s="16"/>
      <c r="C57" s="40"/>
      <c r="D57" s="17"/>
      <c r="E57" s="7"/>
      <c r="F57" s="3"/>
      <c r="G57" s="332" t="s">
        <v>15</v>
      </c>
      <c r="H57" s="332"/>
      <c r="I57" s="39"/>
      <c r="J57" s="13">
        <f>SUM(H8:H52)</f>
        <v>0</v>
      </c>
      <c r="M57" s="37"/>
    </row>
    <row r="58" spans="1:17" x14ac:dyDescent="0.25">
      <c r="A58" s="4"/>
      <c r="B58" s="16"/>
      <c r="C58" s="40"/>
      <c r="D58" s="17"/>
      <c r="E58" s="7"/>
      <c r="F58" s="3"/>
      <c r="G58" s="332" t="s">
        <v>16</v>
      </c>
      <c r="H58" s="332"/>
      <c r="I58" s="39"/>
      <c r="J58" s="13">
        <f>J56+J57</f>
        <v>22810125</v>
      </c>
      <c r="M58" s="37"/>
    </row>
    <row r="59" spans="1:17" x14ac:dyDescent="0.25">
      <c r="A59" s="4"/>
      <c r="B59" s="16"/>
      <c r="C59" s="40"/>
      <c r="D59" s="17"/>
      <c r="E59" s="7"/>
      <c r="F59" s="3"/>
      <c r="G59" s="332" t="s">
        <v>5</v>
      </c>
      <c r="H59" s="332"/>
      <c r="I59" s="39"/>
      <c r="J59" s="13">
        <f>SUM(I8:I52)</f>
        <v>22771800</v>
      </c>
      <c r="M59" s="37"/>
    </row>
    <row r="60" spans="1:17" x14ac:dyDescent="0.25">
      <c r="A60" s="4"/>
      <c r="B60" s="16"/>
      <c r="C60" s="40"/>
      <c r="D60" s="17"/>
      <c r="E60" s="7"/>
      <c r="F60" s="3"/>
      <c r="G60" s="332" t="s">
        <v>32</v>
      </c>
      <c r="H60" s="332"/>
      <c r="I60" s="40" t="str">
        <f>IF(J60&gt;0,"SALDO",IF(J60&lt;0,"PIUTANG",IF(J60=0,"LUNAS")))</f>
        <v>PIUTANG</v>
      </c>
      <c r="J60" s="13">
        <f>J59-J58</f>
        <v>-38325</v>
      </c>
      <c r="M60" s="37"/>
    </row>
  </sheetData>
  <mergeCells count="15">
    <mergeCell ref="G60:H60"/>
    <mergeCell ref="G54:H54"/>
    <mergeCell ref="G55:H55"/>
    <mergeCell ref="G56:H56"/>
    <mergeCell ref="G57:H57"/>
    <mergeCell ref="G58:H58"/>
    <mergeCell ref="G59:H59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14" activePane="bottomLeft" state="frozen"/>
      <selection pane="bottomLeft" activeCell="I21" sqref="I2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J31*-1</f>
        <v>-350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8"/>
      <c r="I7" s="352"/>
      <c r="J7" s="34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98">
        <v>43224</v>
      </c>
      <c r="B18" s="99">
        <v>180162462</v>
      </c>
      <c r="C18" s="254">
        <v>56</v>
      </c>
      <c r="D18" s="34">
        <v>5447575</v>
      </c>
      <c r="E18" s="101">
        <v>180042533</v>
      </c>
      <c r="F18" s="99">
        <v>9</v>
      </c>
      <c r="G18" s="34">
        <v>952525</v>
      </c>
      <c r="H18" s="101"/>
      <c r="I18" s="102">
        <v>4495000</v>
      </c>
      <c r="J18" s="34" t="s">
        <v>17</v>
      </c>
      <c r="L18" s="239"/>
    </row>
    <row r="19" spans="1:12" s="234" customFormat="1" x14ac:dyDescent="0.25">
      <c r="A19" s="98">
        <v>43233</v>
      </c>
      <c r="B19" s="99">
        <v>180163541</v>
      </c>
      <c r="C19" s="254">
        <v>54</v>
      </c>
      <c r="D19" s="34">
        <v>5114988</v>
      </c>
      <c r="E19" s="101">
        <v>180042844</v>
      </c>
      <c r="F19" s="99">
        <v>4</v>
      </c>
      <c r="G19" s="34">
        <v>436188</v>
      </c>
      <c r="H19" s="101"/>
      <c r="I19" s="102">
        <v>4680000</v>
      </c>
      <c r="J19" s="34" t="s">
        <v>17</v>
      </c>
      <c r="L19" s="239"/>
    </row>
    <row r="20" spans="1:12" s="234" customFormat="1" x14ac:dyDescent="0.25">
      <c r="A20" s="98">
        <v>43245</v>
      </c>
      <c r="B20" s="99">
        <v>180165049</v>
      </c>
      <c r="C20" s="254">
        <v>45</v>
      </c>
      <c r="D20" s="34">
        <v>4478950</v>
      </c>
      <c r="E20" s="101">
        <v>180043255</v>
      </c>
      <c r="F20" s="99">
        <v>11</v>
      </c>
      <c r="G20" s="34">
        <v>1008438</v>
      </c>
      <c r="H20" s="101"/>
      <c r="I20" s="102">
        <v>3471000</v>
      </c>
      <c r="J20" s="34" t="s">
        <v>17</v>
      </c>
      <c r="L20" s="239"/>
    </row>
    <row r="21" spans="1:12" s="234" customFormat="1" x14ac:dyDescent="0.25">
      <c r="A21" s="98"/>
      <c r="B21" s="99"/>
      <c r="C21" s="254"/>
      <c r="D21" s="34"/>
      <c r="E21" s="101"/>
      <c r="F21" s="99"/>
      <c r="G21" s="34"/>
      <c r="H21" s="101"/>
      <c r="I21" s="102"/>
      <c r="J21" s="34"/>
      <c r="L21" s="239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32" t="s">
        <v>12</v>
      </c>
      <c r="H25" s="332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32" t="s">
        <v>13</v>
      </c>
      <c r="H26" s="332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32" t="s">
        <v>14</v>
      </c>
      <c r="H27" s="332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32" t="s">
        <v>15</v>
      </c>
      <c r="H28" s="332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32" t="s">
        <v>16</v>
      </c>
      <c r="H29" s="332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32" t="s">
        <v>5</v>
      </c>
      <c r="H30" s="332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32" t="s">
        <v>32</v>
      </c>
      <c r="H31" s="332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1:H31"/>
    <mergeCell ref="G25:H25"/>
    <mergeCell ref="G26:H26"/>
    <mergeCell ref="G27:H27"/>
    <mergeCell ref="G28:H28"/>
    <mergeCell ref="G29:H29"/>
    <mergeCell ref="G30:H30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4" activePane="bottomLeft" state="frozen"/>
      <selection pane="bottomLeft" activeCell="L13" sqref="L13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-52437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98">
        <v>43224</v>
      </c>
      <c r="B17" s="99">
        <v>180162472</v>
      </c>
      <c r="C17" s="100">
        <v>89</v>
      </c>
      <c r="D17" s="34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98">
        <v>43231</v>
      </c>
      <c r="B18" s="99"/>
      <c r="C18" s="100"/>
      <c r="D18" s="34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98">
        <v>43238</v>
      </c>
      <c r="B19" s="99"/>
      <c r="C19" s="100"/>
      <c r="D19" s="34"/>
      <c r="E19" s="101"/>
      <c r="F19" s="99"/>
      <c r="G19" s="34"/>
      <c r="H19" s="102"/>
      <c r="I19" s="102">
        <v>1900000</v>
      </c>
      <c r="J19" s="34" t="s">
        <v>17</v>
      </c>
    </row>
    <row r="20" spans="1:10" x14ac:dyDescent="0.25">
      <c r="A20" s="98">
        <v>43248</v>
      </c>
      <c r="B20" s="99"/>
      <c r="C20" s="100"/>
      <c r="D20" s="34"/>
      <c r="E20" s="101">
        <v>180043384</v>
      </c>
      <c r="F20" s="99">
        <v>20</v>
      </c>
      <c r="G20" s="34">
        <v>2143225</v>
      </c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345</v>
      </c>
      <c r="D25" s="225"/>
      <c r="E25" s="224" t="s">
        <v>11</v>
      </c>
      <c r="F25" s="224">
        <f>SUM(F8:F24)</f>
        <v>66</v>
      </c>
      <c r="G25" s="225">
        <f>SUM(G8:G24)</f>
        <v>6588051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35735614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6588051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29147563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29147563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29200000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SALDO</v>
      </c>
      <c r="J33" s="228">
        <f>J32-J31</f>
        <v>52437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2" activePane="bottomLeft" state="frozen"/>
      <selection pane="bottomLeft" activeCell="G22" sqref="G22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2" x14ac:dyDescent="0.25">
      <c r="A1" s="218" t="s">
        <v>0</v>
      </c>
      <c r="B1" s="218"/>
      <c r="C1" s="222" t="s">
        <v>197</v>
      </c>
      <c r="D1" s="218"/>
      <c r="E1" s="218"/>
      <c r="F1" s="326" t="s">
        <v>22</v>
      </c>
      <c r="G1" s="326"/>
      <c r="H1" s="326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-2211</v>
      </c>
      <c r="J2" s="218"/>
    </row>
    <row r="3" spans="1:12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2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2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2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2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2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2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2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2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2" x14ac:dyDescent="0.25">
      <c r="A15" s="242">
        <v>43226</v>
      </c>
      <c r="B15" s="243">
        <v>180162702</v>
      </c>
      <c r="C15" s="248">
        <v>58</v>
      </c>
      <c r="D15" s="247">
        <v>5856988</v>
      </c>
      <c r="E15" s="245">
        <v>180042631</v>
      </c>
      <c r="F15" s="243">
        <v>9</v>
      </c>
      <c r="G15" s="247">
        <v>984725</v>
      </c>
      <c r="H15" s="246"/>
      <c r="I15" s="246">
        <v>4873000</v>
      </c>
      <c r="J15" s="247" t="s">
        <v>17</v>
      </c>
    </row>
    <row r="16" spans="1:12" x14ac:dyDescent="0.25">
      <c r="A16" s="242">
        <v>43234</v>
      </c>
      <c r="B16" s="243">
        <v>180163698</v>
      </c>
      <c r="C16" s="248">
        <v>66</v>
      </c>
      <c r="D16" s="247">
        <v>6596888</v>
      </c>
      <c r="E16" s="245">
        <v>180042895</v>
      </c>
      <c r="F16" s="243">
        <v>7</v>
      </c>
      <c r="G16" s="247">
        <v>733425</v>
      </c>
      <c r="H16" s="246"/>
      <c r="I16" s="246">
        <v>5864000</v>
      </c>
      <c r="J16" s="247" t="s">
        <v>17</v>
      </c>
    </row>
    <row r="17" spans="1:10" x14ac:dyDescent="0.25">
      <c r="A17" s="242">
        <v>43245</v>
      </c>
      <c r="B17" s="243">
        <v>180165108</v>
      </c>
      <c r="C17" s="248">
        <v>45</v>
      </c>
      <c r="D17" s="247">
        <v>4792813</v>
      </c>
      <c r="E17" s="245">
        <v>180043277</v>
      </c>
      <c r="F17" s="243">
        <v>11</v>
      </c>
      <c r="G17" s="247">
        <v>1199188</v>
      </c>
      <c r="H17" s="246"/>
      <c r="I17" s="246">
        <v>3594000</v>
      </c>
      <c r="J17" s="247" t="s">
        <v>17</v>
      </c>
    </row>
    <row r="18" spans="1:10" x14ac:dyDescent="0.25">
      <c r="A18" s="98">
        <v>43256</v>
      </c>
      <c r="B18" s="99">
        <v>180166888</v>
      </c>
      <c r="C18" s="100">
        <v>49</v>
      </c>
      <c r="D18" s="34">
        <v>4933075</v>
      </c>
      <c r="E18" s="101">
        <v>180043678</v>
      </c>
      <c r="F18" s="99">
        <v>11</v>
      </c>
      <c r="G18" s="34">
        <v>1154650</v>
      </c>
      <c r="H18" s="102"/>
      <c r="I18" s="102">
        <v>3778000</v>
      </c>
      <c r="J18" s="34" t="s">
        <v>17</v>
      </c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349</v>
      </c>
      <c r="D25" s="225"/>
      <c r="E25" s="224" t="s">
        <v>11</v>
      </c>
      <c r="F25" s="224">
        <f>SUM(F8:F24)</f>
        <v>67</v>
      </c>
      <c r="G25" s="225">
        <f>SUM(G8:G24)</f>
        <v>7084701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35736490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7084701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28651789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28651789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28654000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SALDO</v>
      </c>
      <c r="J33" s="228">
        <f>J32-J31</f>
        <v>2211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2018-06-04T05:15:38Z</cp:lastPrinted>
  <dcterms:created xsi:type="dcterms:W3CDTF">2016-05-07T01:49:09Z</dcterms:created>
  <dcterms:modified xsi:type="dcterms:W3CDTF">2018-06-26T10:35:28Z</dcterms:modified>
</cp:coreProperties>
</file>