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125" windowWidth="4095" windowHeight="111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Bandros!$L$265:$M$696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ST'!$A$5:$J$250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M3" i="49" l="1"/>
  <c r="M2" i="49"/>
  <c r="M1" i="49"/>
  <c r="L2" i="49"/>
  <c r="L1" i="49"/>
  <c r="L666" i="49" l="1"/>
  <c r="L665" i="49"/>
  <c r="L2" i="35"/>
  <c r="L1" i="35"/>
  <c r="L2" i="54"/>
  <c r="L1" i="54"/>
  <c r="L2" i="2" l="1"/>
  <c r="L1" i="2"/>
  <c r="L1" i="56" l="1"/>
  <c r="L2" i="12" l="1"/>
  <c r="L1" i="12"/>
  <c r="M67" i="57" l="1"/>
  <c r="M66" i="57"/>
  <c r="M65" i="57"/>
  <c r="L15" i="2" l="1"/>
  <c r="L16" i="2"/>
  <c r="L17" i="2"/>
  <c r="L3" i="49" l="1"/>
  <c r="L2" i="53" l="1"/>
  <c r="L1" i="53"/>
  <c r="J139" i="57" l="1"/>
  <c r="J137" i="57"/>
  <c r="J135" i="57"/>
  <c r="J134" i="57"/>
  <c r="G132" i="57"/>
  <c r="F132" i="57"/>
  <c r="C132" i="57"/>
  <c r="J136" i="57" l="1"/>
  <c r="J138" i="57" s="1"/>
  <c r="J140" i="57" s="1"/>
  <c r="I140" i="57" s="1"/>
  <c r="I2" i="57" l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I2" i="55" l="1"/>
  <c r="I507" i="53"/>
  <c r="G507" i="53"/>
  <c r="H507" i="53"/>
  <c r="F507" i="53"/>
  <c r="I42" i="30" l="1"/>
  <c r="I44" i="30"/>
  <c r="I37" i="18" l="1"/>
  <c r="I39" i="18"/>
  <c r="L3" i="12" l="1"/>
  <c r="B18" i="15" l="1"/>
  <c r="B14" i="15"/>
  <c r="J249" i="54" l="1"/>
  <c r="J247" i="54"/>
  <c r="J245" i="54"/>
  <c r="J244" i="54"/>
  <c r="I242" i="54"/>
  <c r="H242" i="54"/>
  <c r="G242" i="54"/>
  <c r="F242" i="54"/>
  <c r="D242" i="54"/>
  <c r="C242" i="54"/>
  <c r="J246" i="54" l="1"/>
  <c r="J248" i="54" s="1"/>
  <c r="J250" i="54" s="1"/>
  <c r="I2" i="54" s="1"/>
  <c r="C5" i="15" s="1"/>
  <c r="L3" i="54"/>
  <c r="I250" i="54" l="1"/>
  <c r="J101" i="35" l="1"/>
  <c r="J105" i="35"/>
  <c r="J103" i="35"/>
  <c r="J100" i="35"/>
  <c r="G98" i="35"/>
  <c r="F98" i="35"/>
  <c r="J102" i="35" l="1"/>
  <c r="J104" i="35" s="1"/>
  <c r="J106" i="35" s="1"/>
  <c r="J514" i="53" l="1"/>
  <c r="J510" i="53"/>
  <c r="J509" i="53"/>
  <c r="J511" i="53" l="1"/>
  <c r="N3" i="49"/>
  <c r="L3" i="53" l="1"/>
  <c r="C507" i="53"/>
  <c r="D507" i="53"/>
  <c r="J512" i="53"/>
  <c r="J513" i="53" s="1"/>
  <c r="J515" i="53" l="1"/>
  <c r="I2" i="53" l="1"/>
  <c r="I515" i="53"/>
  <c r="L3" i="2" l="1"/>
  <c r="C697" i="49" l="1"/>
  <c r="D697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98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704" i="49"/>
  <c r="J702" i="49"/>
  <c r="J700" i="49"/>
  <c r="J699" i="49"/>
  <c r="I697" i="49"/>
  <c r="H697" i="49"/>
  <c r="G697" i="49"/>
  <c r="F697" i="49"/>
  <c r="J701" i="49" l="1"/>
  <c r="J703" i="49" s="1"/>
  <c r="J705" i="49" s="1"/>
  <c r="I2" i="49" s="1"/>
  <c r="C8" i="15" s="1"/>
  <c r="I705" i="49" l="1"/>
  <c r="J147" i="2" l="1"/>
  <c r="I142" i="2"/>
  <c r="H142" i="2"/>
  <c r="G142" i="2"/>
  <c r="F142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59" i="12"/>
  <c r="J57" i="12"/>
  <c r="J55" i="12"/>
  <c r="J54" i="12"/>
  <c r="F52" i="12"/>
  <c r="C52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49" i="2"/>
  <c r="J145" i="2"/>
  <c r="J144" i="2"/>
  <c r="D142" i="2"/>
  <c r="C142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46" i="2"/>
  <c r="J148" i="2" s="1"/>
  <c r="J150" i="2" s="1"/>
  <c r="I150" i="2" s="1"/>
  <c r="J55" i="11"/>
  <c r="J57" i="11" s="1"/>
  <c r="J59" i="11" s="1"/>
  <c r="J59" i="34"/>
  <c r="I2" i="21"/>
  <c r="I59" i="21"/>
  <c r="J122" i="20"/>
  <c r="J124" i="20" s="1"/>
  <c r="J126" i="20" s="1"/>
  <c r="I2" i="20" s="1"/>
  <c r="J56" i="12"/>
  <c r="J58" i="12" s="1"/>
  <c r="J60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0" i="12"/>
  <c r="I126" i="20"/>
  <c r="I52" i="18"/>
  <c r="I95" i="4"/>
  <c r="I31" i="32"/>
  <c r="I2" i="32"/>
  <c r="C19" i="15" s="1"/>
  <c r="I2" i="6"/>
  <c r="I2" i="17"/>
  <c r="I2" i="16"/>
  <c r="C15" i="15" s="1"/>
  <c r="I25" i="25"/>
  <c r="I106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charset val="1"/>
          </rPr>
          <t xml:space="preserve"> PEND
TRSF E-BANKING CR
1206/FTSCY/WS95011
17151750.00
Pembayaran Taufik
TAUFIK HIDAYAT
0000
17,151,750.00
CR
62,323,032.70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charset val="1"/>
          </rPr>
          <t>11/06/18  TRANSFER IBNK INDRA MASTOTI TO ABDUL RAHMAN
  6.791.575,00  134.482.450,00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charset val="1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charset val="1"/>
          </rPr>
          <t xml:space="preserve"> PEND
TRSF E-BANKING CR
2806/FTSCY/WS95011
10483462.00
Inficlo Bandros
TIKA KARTIKA SARI
0000
10,483,462.00
CR
78,872,450.70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charset val="1"/>
          </rPr>
          <t xml:space="preserve"> PEND
TRSF E-BANKING CR
1106/FTSCY/WS95011
2582738.00
Atlantis to INF
Rp.2.582.738
ABDUL RAHIM
0000
2,582,738.00
CR
80,154,907.70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charset val="1"/>
          </rPr>
          <t xml:space="preserve"> PEND
TRSF E-BANKING CR
06/11 95031
ANIP
ANIP SANATA
0000
1,154,866.00
CR
80,473,169.70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 xml:space="preserve"> PEND
TRSF E-BANKING CR
06/10 95031
TRANPER
YAN YAN HERYANA
0000
699,419.00
CR
152,553,965.70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SWITCHING CR
TANGGAL :10/06 TRANSFER DR 002 SURAMIN 9823-RSIA P
0998
3,778,000.00
CR
151,854,546.70</t>
        </r>
      </text>
    </comment>
  </commentList>
</comments>
</file>

<file path=xl/sharedStrings.xml><?xml version="1.0" encoding="utf-8"?>
<sst xmlns="http://schemas.openxmlformats.org/spreadsheetml/2006/main" count="1948" uniqueCount="202">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</sst>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50"/>
  <sheetViews>
    <sheetView zoomScale="85" zoomScaleNormal="85" workbookViewId="0">
      <pane ySplit="7" topLeftCell="A230" activePane="bottomLeft" state="frozen"/>
      <selection pane="bottomLeft" activeCell="E238" sqref="E238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SUM(D225:D235)</f>
        <v>28104739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J250*-1</f>
        <v>2264325</v>
      </c>
      <c r="J2" s="218"/>
      <c r="L2" s="278">
        <f>SUM(G225:G235)</f>
        <v>10952989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17151750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42">
        <v>43248</v>
      </c>
      <c r="B216" s="243">
        <v>180165587</v>
      </c>
      <c r="C216" s="106">
        <v>23</v>
      </c>
      <c r="D216" s="247">
        <v>2562175</v>
      </c>
      <c r="E216" s="245">
        <v>180043389</v>
      </c>
      <c r="F216" s="248">
        <v>4</v>
      </c>
      <c r="G216" s="247">
        <v>437938</v>
      </c>
      <c r="H216" s="245"/>
      <c r="I216" s="246"/>
      <c r="J216" s="247"/>
    </row>
    <row r="217" spans="1:10" ht="15.75" customHeight="1" x14ac:dyDescent="0.25">
      <c r="A217" s="242">
        <v>43248</v>
      </c>
      <c r="B217" s="243">
        <v>180165644</v>
      </c>
      <c r="C217" s="106">
        <v>10</v>
      </c>
      <c r="D217" s="247">
        <v>924088</v>
      </c>
      <c r="E217" s="245"/>
      <c r="F217" s="248"/>
      <c r="G217" s="247"/>
      <c r="H217" s="245"/>
      <c r="I217" s="246"/>
      <c r="J217" s="247"/>
    </row>
    <row r="218" spans="1:10" ht="15.75" customHeight="1" x14ac:dyDescent="0.25">
      <c r="A218" s="242">
        <v>43250</v>
      </c>
      <c r="B218" s="243">
        <v>180165894</v>
      </c>
      <c r="C218" s="106">
        <v>41</v>
      </c>
      <c r="D218" s="247">
        <v>4296950</v>
      </c>
      <c r="E218" s="245">
        <v>180043452</v>
      </c>
      <c r="F218" s="248">
        <v>2</v>
      </c>
      <c r="G218" s="247">
        <v>197663</v>
      </c>
      <c r="H218" s="245"/>
      <c r="I218" s="246"/>
      <c r="J218" s="247"/>
    </row>
    <row r="219" spans="1:10" ht="15.75" customHeight="1" x14ac:dyDescent="0.25">
      <c r="A219" s="242">
        <v>43250</v>
      </c>
      <c r="B219" s="243">
        <v>180165963</v>
      </c>
      <c r="C219" s="106">
        <v>13</v>
      </c>
      <c r="D219" s="247">
        <v>1187550</v>
      </c>
      <c r="E219" s="245"/>
      <c r="F219" s="248"/>
      <c r="G219" s="247"/>
      <c r="H219" s="245"/>
      <c r="I219" s="246"/>
      <c r="J219" s="247"/>
    </row>
    <row r="220" spans="1:10" ht="15.75" customHeight="1" x14ac:dyDescent="0.25">
      <c r="A220" s="242">
        <v>43251</v>
      </c>
      <c r="B220" s="243">
        <v>180166048</v>
      </c>
      <c r="C220" s="106">
        <v>14</v>
      </c>
      <c r="D220" s="247">
        <v>1453200</v>
      </c>
      <c r="E220" s="245">
        <v>180043489</v>
      </c>
      <c r="F220" s="248">
        <v>2</v>
      </c>
      <c r="G220" s="247">
        <v>219800</v>
      </c>
      <c r="H220" s="245"/>
      <c r="I220" s="246"/>
      <c r="J220" s="247"/>
    </row>
    <row r="221" spans="1:10" ht="15.75" customHeight="1" x14ac:dyDescent="0.25">
      <c r="A221" s="242">
        <v>43251</v>
      </c>
      <c r="B221" s="243">
        <v>180166104</v>
      </c>
      <c r="C221" s="106">
        <v>32</v>
      </c>
      <c r="D221" s="247">
        <v>2851100</v>
      </c>
      <c r="E221" s="245"/>
      <c r="F221" s="248"/>
      <c r="G221" s="247"/>
      <c r="H221" s="245"/>
      <c r="I221" s="246"/>
      <c r="J221" s="247"/>
    </row>
    <row r="222" spans="1:10" ht="15.75" customHeight="1" x14ac:dyDescent="0.25">
      <c r="A222" s="242">
        <v>43253</v>
      </c>
      <c r="B222" s="243">
        <v>180166362</v>
      </c>
      <c r="C222" s="106">
        <v>13</v>
      </c>
      <c r="D222" s="247">
        <v>2229763</v>
      </c>
      <c r="E222" s="245">
        <v>180043564</v>
      </c>
      <c r="F222" s="248">
        <v>3</v>
      </c>
      <c r="G222" s="247">
        <v>529550</v>
      </c>
      <c r="H222" s="245"/>
      <c r="I222" s="246"/>
      <c r="J222" s="247"/>
    </row>
    <row r="223" spans="1:10" ht="15.75" customHeight="1" x14ac:dyDescent="0.25">
      <c r="A223" s="242">
        <v>43253</v>
      </c>
      <c r="B223" s="243">
        <v>180166378</v>
      </c>
      <c r="C223" s="106">
        <v>35</v>
      </c>
      <c r="D223" s="247">
        <v>3958150</v>
      </c>
      <c r="E223" s="245"/>
      <c r="F223" s="248"/>
      <c r="G223" s="247"/>
      <c r="H223" s="245"/>
      <c r="I223" s="246"/>
      <c r="J223" s="247"/>
    </row>
    <row r="224" spans="1:10" ht="15.75" customHeight="1" x14ac:dyDescent="0.25">
      <c r="A224" s="242">
        <v>43253</v>
      </c>
      <c r="B224" s="243">
        <v>180166449</v>
      </c>
      <c r="C224" s="106">
        <v>26</v>
      </c>
      <c r="D224" s="247">
        <v>2595688</v>
      </c>
      <c r="E224" s="245"/>
      <c r="F224" s="248"/>
      <c r="G224" s="247"/>
      <c r="H224" s="245"/>
      <c r="I224" s="246">
        <v>20673713</v>
      </c>
      <c r="J224" s="247" t="s">
        <v>17</v>
      </c>
    </row>
    <row r="225" spans="1:10" ht="15.75" customHeight="1" x14ac:dyDescent="0.25">
      <c r="A225" s="242">
        <v>43255</v>
      </c>
      <c r="B225" s="243">
        <v>180166694</v>
      </c>
      <c r="C225" s="106">
        <v>34</v>
      </c>
      <c r="D225" s="247">
        <v>3526250</v>
      </c>
      <c r="E225" s="245">
        <v>180043634</v>
      </c>
      <c r="F225" s="248">
        <v>2</v>
      </c>
      <c r="G225" s="247">
        <v>239313</v>
      </c>
      <c r="H225" s="245"/>
      <c r="I225" s="246"/>
      <c r="J225" s="247"/>
    </row>
    <row r="226" spans="1:10" ht="15.75" customHeight="1" x14ac:dyDescent="0.25">
      <c r="A226" s="242">
        <v>43255</v>
      </c>
      <c r="B226" s="243">
        <v>180166805</v>
      </c>
      <c r="C226" s="106">
        <v>21</v>
      </c>
      <c r="D226" s="247">
        <v>2248575</v>
      </c>
      <c r="E226" s="245"/>
      <c r="F226" s="248"/>
      <c r="G226" s="247"/>
      <c r="H226" s="245"/>
      <c r="I226" s="246"/>
      <c r="J226" s="247"/>
    </row>
    <row r="227" spans="1:10" ht="15.75" customHeight="1" x14ac:dyDescent="0.25">
      <c r="A227" s="242">
        <v>43256</v>
      </c>
      <c r="B227" s="243">
        <v>180166955</v>
      </c>
      <c r="C227" s="106">
        <v>32</v>
      </c>
      <c r="D227" s="247">
        <v>3104325</v>
      </c>
      <c r="E227" s="245">
        <v>180043676</v>
      </c>
      <c r="F227" s="248">
        <v>3</v>
      </c>
      <c r="G227" s="247">
        <v>287700</v>
      </c>
      <c r="H227" s="245"/>
      <c r="I227" s="246"/>
      <c r="J227" s="247"/>
    </row>
    <row r="228" spans="1:10" ht="15.75" customHeight="1" x14ac:dyDescent="0.25">
      <c r="A228" s="242">
        <v>43256</v>
      </c>
      <c r="B228" s="243">
        <v>180167030</v>
      </c>
      <c r="C228" s="106">
        <v>38</v>
      </c>
      <c r="D228" s="247">
        <v>3588288</v>
      </c>
      <c r="E228" s="245">
        <v>180043677</v>
      </c>
      <c r="F228" s="248">
        <v>13</v>
      </c>
      <c r="G228" s="247">
        <v>2229763</v>
      </c>
      <c r="H228" s="245"/>
      <c r="I228" s="246"/>
      <c r="J228" s="247"/>
    </row>
    <row r="229" spans="1:10" ht="15.75" customHeight="1" x14ac:dyDescent="0.25">
      <c r="A229" s="242">
        <v>43257</v>
      </c>
      <c r="B229" s="243">
        <v>180167135</v>
      </c>
      <c r="C229" s="106">
        <v>30</v>
      </c>
      <c r="D229" s="247">
        <v>3155425</v>
      </c>
      <c r="E229" s="245">
        <v>180043734</v>
      </c>
      <c r="F229" s="248">
        <v>7</v>
      </c>
      <c r="G229" s="247">
        <v>763788</v>
      </c>
      <c r="H229" s="245"/>
      <c r="I229" s="246"/>
      <c r="J229" s="247"/>
    </row>
    <row r="230" spans="1:10" ht="15.75" customHeight="1" x14ac:dyDescent="0.25">
      <c r="A230" s="242">
        <v>43257</v>
      </c>
      <c r="B230" s="243">
        <v>180167196</v>
      </c>
      <c r="C230" s="106">
        <v>10</v>
      </c>
      <c r="D230" s="247">
        <v>978950</v>
      </c>
      <c r="E230" s="245"/>
      <c r="F230" s="248"/>
      <c r="G230" s="247"/>
      <c r="H230" s="245"/>
      <c r="I230" s="246"/>
      <c r="J230" s="247"/>
    </row>
    <row r="231" spans="1:10" ht="15.75" customHeight="1" x14ac:dyDescent="0.25">
      <c r="A231" s="242">
        <v>43258</v>
      </c>
      <c r="B231" s="243">
        <v>180167357</v>
      </c>
      <c r="C231" s="106">
        <v>22</v>
      </c>
      <c r="D231" s="247">
        <v>1960525</v>
      </c>
      <c r="E231" s="245">
        <v>180043780</v>
      </c>
      <c r="F231" s="248">
        <v>12</v>
      </c>
      <c r="G231" s="247">
        <v>1246350</v>
      </c>
      <c r="H231" s="245"/>
      <c r="I231" s="246"/>
      <c r="J231" s="247"/>
    </row>
    <row r="232" spans="1:10" ht="15.75" customHeight="1" x14ac:dyDescent="0.25">
      <c r="A232" s="242">
        <v>43258</v>
      </c>
      <c r="B232" s="243">
        <v>180167429</v>
      </c>
      <c r="C232" s="106">
        <v>23</v>
      </c>
      <c r="D232" s="247">
        <v>2286200</v>
      </c>
      <c r="E232" s="245">
        <v>180043787</v>
      </c>
      <c r="F232" s="248">
        <v>8</v>
      </c>
      <c r="G232" s="247">
        <v>853475</v>
      </c>
      <c r="H232" s="245"/>
      <c r="I232" s="246"/>
      <c r="J232" s="247"/>
    </row>
    <row r="233" spans="1:10" ht="15.75" customHeight="1" x14ac:dyDescent="0.25">
      <c r="A233" s="242">
        <v>43259</v>
      </c>
      <c r="B233" s="243">
        <v>180167505</v>
      </c>
      <c r="C233" s="106">
        <v>24</v>
      </c>
      <c r="D233" s="247">
        <v>2857663</v>
      </c>
      <c r="E233" s="245">
        <v>180043812</v>
      </c>
      <c r="F233" s="248">
        <v>16</v>
      </c>
      <c r="G233" s="247">
        <v>1623475</v>
      </c>
      <c r="H233" s="245"/>
      <c r="I233" s="246"/>
      <c r="J233" s="247"/>
    </row>
    <row r="234" spans="1:10" ht="15.75" customHeight="1" x14ac:dyDescent="0.25">
      <c r="A234" s="242">
        <v>43259</v>
      </c>
      <c r="B234" s="243">
        <v>180167950</v>
      </c>
      <c r="C234" s="106">
        <v>21</v>
      </c>
      <c r="D234" s="247">
        <v>2183913</v>
      </c>
      <c r="E234" s="245"/>
      <c r="F234" s="248"/>
      <c r="G234" s="247"/>
      <c r="H234" s="245"/>
      <c r="I234" s="246"/>
      <c r="J234" s="247"/>
    </row>
    <row r="235" spans="1:10" ht="15.75" customHeight="1" x14ac:dyDescent="0.25">
      <c r="A235" s="242">
        <v>43260</v>
      </c>
      <c r="B235" s="243">
        <v>180167671</v>
      </c>
      <c r="C235" s="106">
        <v>24</v>
      </c>
      <c r="D235" s="247">
        <v>2214625</v>
      </c>
      <c r="E235" s="245">
        <v>180043868</v>
      </c>
      <c r="F235" s="248">
        <v>31</v>
      </c>
      <c r="G235" s="247">
        <v>3709125</v>
      </c>
      <c r="H235" s="245"/>
      <c r="I235" s="246">
        <v>17151750</v>
      </c>
      <c r="J235" s="247" t="s">
        <v>17</v>
      </c>
    </row>
    <row r="236" spans="1:10" ht="15.75" customHeight="1" x14ac:dyDescent="0.25">
      <c r="A236" s="210">
        <v>43277</v>
      </c>
      <c r="B236" s="115">
        <v>180168182</v>
      </c>
      <c r="C236" s="308">
        <v>16</v>
      </c>
      <c r="D236" s="117">
        <v>1744400</v>
      </c>
      <c r="E236" s="118"/>
      <c r="F236" s="120"/>
      <c r="G236" s="117"/>
      <c r="H236" s="118"/>
      <c r="I236" s="213"/>
      <c r="J236" s="117"/>
    </row>
    <row r="237" spans="1:10" ht="15.75" customHeight="1" x14ac:dyDescent="0.25">
      <c r="A237" s="210">
        <v>43277</v>
      </c>
      <c r="B237" s="115">
        <v>180168221</v>
      </c>
      <c r="C237" s="308">
        <v>3</v>
      </c>
      <c r="D237" s="117">
        <v>354900</v>
      </c>
      <c r="E237" s="118"/>
      <c r="F237" s="120"/>
      <c r="G237" s="117"/>
      <c r="H237" s="118"/>
      <c r="I237" s="213"/>
      <c r="J237" s="117"/>
    </row>
    <row r="238" spans="1:10" ht="15.75" customHeight="1" x14ac:dyDescent="0.25">
      <c r="A238" s="210">
        <v>43279</v>
      </c>
      <c r="B238" s="115">
        <v>180168266</v>
      </c>
      <c r="C238" s="308">
        <v>14</v>
      </c>
      <c r="D238" s="117">
        <v>1533700</v>
      </c>
      <c r="E238" s="118">
        <v>180044036</v>
      </c>
      <c r="F238" s="120">
        <v>24</v>
      </c>
      <c r="G238" s="117">
        <v>2071563</v>
      </c>
      <c r="H238" s="118"/>
      <c r="I238" s="213"/>
      <c r="J238" s="117"/>
    </row>
    <row r="239" spans="1:10" ht="15.75" customHeight="1" x14ac:dyDescent="0.25">
      <c r="A239" s="210">
        <v>43279</v>
      </c>
      <c r="B239" s="115">
        <v>180168314</v>
      </c>
      <c r="C239" s="308">
        <v>6</v>
      </c>
      <c r="D239" s="117">
        <v>702888</v>
      </c>
      <c r="E239" s="118"/>
      <c r="F239" s="120"/>
      <c r="G239" s="117"/>
      <c r="H239" s="118"/>
      <c r="I239" s="213"/>
      <c r="J239" s="117"/>
    </row>
    <row r="240" spans="1:10" ht="15.75" customHeight="1" x14ac:dyDescent="0.25">
      <c r="A240" s="210"/>
      <c r="B240" s="115"/>
      <c r="C240" s="308"/>
      <c r="D240" s="117"/>
      <c r="E240" s="118"/>
      <c r="F240" s="120"/>
      <c r="G240" s="117"/>
      <c r="H240" s="118"/>
      <c r="I240" s="213"/>
      <c r="J240" s="117"/>
    </row>
    <row r="241" spans="1:10" x14ac:dyDescent="0.25">
      <c r="A241" s="236"/>
      <c r="B241" s="235"/>
      <c r="C241" s="12"/>
      <c r="D241" s="237"/>
      <c r="E241" s="238"/>
      <c r="F241" s="241"/>
      <c r="G241" s="237"/>
      <c r="H241" s="238"/>
      <c r="I241" s="240"/>
      <c r="J241" s="237"/>
    </row>
    <row r="242" spans="1:10" x14ac:dyDescent="0.25">
      <c r="A242" s="236"/>
      <c r="B242" s="224" t="s">
        <v>11</v>
      </c>
      <c r="C242" s="230">
        <f>SUM(C8:C241)</f>
        <v>2973</v>
      </c>
      <c r="D242" s="225">
        <f>SUM(D8:D241)</f>
        <v>312119554</v>
      </c>
      <c r="E242" s="224" t="s">
        <v>11</v>
      </c>
      <c r="F242" s="233">
        <f>SUM(F8:F241)</f>
        <v>409</v>
      </c>
      <c r="G242" s="225">
        <f>SUM(G8:G241)</f>
        <v>45379010</v>
      </c>
      <c r="H242" s="233">
        <f>SUM(H8:H241)</f>
        <v>0</v>
      </c>
      <c r="I242" s="233">
        <f>SUM(I8:I241)</f>
        <v>264476219</v>
      </c>
      <c r="J242" s="5"/>
    </row>
    <row r="243" spans="1:10" x14ac:dyDescent="0.25">
      <c r="A243" s="236"/>
      <c r="B243" s="224"/>
      <c r="C243" s="230"/>
      <c r="D243" s="225"/>
      <c r="E243" s="224"/>
      <c r="F243" s="233"/>
      <c r="G243" s="225"/>
      <c r="H243" s="233"/>
      <c r="I243" s="233"/>
      <c r="J243" s="5"/>
    </row>
    <row r="244" spans="1:10" x14ac:dyDescent="0.25">
      <c r="A244" s="226"/>
      <c r="B244" s="227"/>
      <c r="C244" s="12"/>
      <c r="D244" s="237"/>
      <c r="E244" s="224"/>
      <c r="F244" s="241"/>
      <c r="G244" s="332" t="s">
        <v>12</v>
      </c>
      <c r="H244" s="332"/>
      <c r="I244" s="240"/>
      <c r="J244" s="228">
        <f>SUM(D8:D241)</f>
        <v>312119554</v>
      </c>
    </row>
    <row r="245" spans="1:10" x14ac:dyDescent="0.25">
      <c r="A245" s="236"/>
      <c r="B245" s="235"/>
      <c r="C245" s="12"/>
      <c r="D245" s="237"/>
      <c r="E245" s="238"/>
      <c r="F245" s="241"/>
      <c r="G245" s="332" t="s">
        <v>13</v>
      </c>
      <c r="H245" s="332"/>
      <c r="I245" s="240"/>
      <c r="J245" s="228">
        <f>SUM(G8:G241)</f>
        <v>45379010</v>
      </c>
    </row>
    <row r="246" spans="1:10" x14ac:dyDescent="0.25">
      <c r="A246" s="229"/>
      <c r="B246" s="238"/>
      <c r="C246" s="12"/>
      <c r="D246" s="237"/>
      <c r="E246" s="238"/>
      <c r="F246" s="241"/>
      <c r="G246" s="332" t="s">
        <v>14</v>
      </c>
      <c r="H246" s="332"/>
      <c r="I246" s="41"/>
      <c r="J246" s="230">
        <f>J244-J245</f>
        <v>266740544</v>
      </c>
    </row>
    <row r="247" spans="1:10" x14ac:dyDescent="0.25">
      <c r="A247" s="236"/>
      <c r="B247" s="231"/>
      <c r="C247" s="12"/>
      <c r="D247" s="232"/>
      <c r="E247" s="238"/>
      <c r="F247" s="241"/>
      <c r="G247" s="332" t="s">
        <v>15</v>
      </c>
      <c r="H247" s="332"/>
      <c r="I247" s="240"/>
      <c r="J247" s="228">
        <f>SUM(H8:H241)</f>
        <v>0</v>
      </c>
    </row>
    <row r="248" spans="1:10" x14ac:dyDescent="0.25">
      <c r="A248" s="236"/>
      <c r="B248" s="231"/>
      <c r="C248" s="12"/>
      <c r="D248" s="232"/>
      <c r="E248" s="238"/>
      <c r="F248" s="241"/>
      <c r="G248" s="332" t="s">
        <v>16</v>
      </c>
      <c r="H248" s="332"/>
      <c r="I248" s="240"/>
      <c r="J248" s="228">
        <f>J246+J247</f>
        <v>266740544</v>
      </c>
    </row>
    <row r="249" spans="1:10" x14ac:dyDescent="0.25">
      <c r="A249" s="236"/>
      <c r="B249" s="231"/>
      <c r="C249" s="12"/>
      <c r="D249" s="232"/>
      <c r="E249" s="238"/>
      <c r="F249" s="241"/>
      <c r="G249" s="332" t="s">
        <v>5</v>
      </c>
      <c r="H249" s="332"/>
      <c r="I249" s="240"/>
      <c r="J249" s="228">
        <f>SUM(I8:I241)</f>
        <v>264476219</v>
      </c>
    </row>
    <row r="250" spans="1:10" x14ac:dyDescent="0.25">
      <c r="A250" s="236"/>
      <c r="B250" s="231"/>
      <c r="C250" s="12"/>
      <c r="D250" s="232"/>
      <c r="E250" s="238"/>
      <c r="F250" s="241"/>
      <c r="G250" s="332" t="s">
        <v>32</v>
      </c>
      <c r="H250" s="332"/>
      <c r="I250" s="241" t="str">
        <f>IF(J250&gt;0,"SALDO",IF(J250&lt;0,"PIUTANG",IF(J250=0,"LUNAS")))</f>
        <v>PIUTANG</v>
      </c>
      <c r="J250" s="228">
        <f>J249-J248</f>
        <v>-2264325</v>
      </c>
    </row>
  </sheetData>
  <mergeCells count="15">
    <mergeCell ref="G250:H250"/>
    <mergeCell ref="G244:H244"/>
    <mergeCell ref="G245:H245"/>
    <mergeCell ref="G246:H246"/>
    <mergeCell ref="G247:H247"/>
    <mergeCell ref="G248:H248"/>
    <mergeCell ref="G249:H249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46"/>
  <sheetViews>
    <sheetView zoomScale="85" zoomScaleNormal="85" workbookViewId="0">
      <pane ySplit="7" topLeftCell="A119" activePane="bottomLeft" state="frozen"/>
      <selection pane="bottomLeft" activeCell="J128" sqref="J128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2.425781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J140*-1</f>
        <v>-3354493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2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242">
        <v>43246</v>
      </c>
      <c r="B94" s="243">
        <v>180165320</v>
      </c>
      <c r="C94" s="248">
        <v>7</v>
      </c>
      <c r="D94" s="247">
        <v>811125</v>
      </c>
      <c r="E94" s="245">
        <v>180043327</v>
      </c>
      <c r="F94" s="243">
        <v>1</v>
      </c>
      <c r="G94" s="247">
        <v>117863</v>
      </c>
      <c r="H94" s="246"/>
      <c r="I94" s="246"/>
      <c r="J94" s="247"/>
    </row>
    <row r="95" spans="1:10" x14ac:dyDescent="0.25">
      <c r="A95" s="242">
        <v>43246</v>
      </c>
      <c r="B95" s="243">
        <v>180165324</v>
      </c>
      <c r="C95" s="248">
        <v>18</v>
      </c>
      <c r="D95" s="247">
        <v>1763038</v>
      </c>
      <c r="E95" s="245"/>
      <c r="F95" s="243"/>
      <c r="G95" s="247"/>
      <c r="H95" s="246"/>
      <c r="I95" s="246"/>
      <c r="J95" s="247"/>
    </row>
    <row r="96" spans="1:10" x14ac:dyDescent="0.25">
      <c r="A96" s="242">
        <v>43246</v>
      </c>
      <c r="B96" s="243">
        <v>180165326</v>
      </c>
      <c r="C96" s="248">
        <v>5</v>
      </c>
      <c r="D96" s="247">
        <v>500238</v>
      </c>
      <c r="E96" s="245"/>
      <c r="F96" s="243"/>
      <c r="G96" s="247"/>
      <c r="H96" s="246"/>
      <c r="I96" s="246"/>
      <c r="J96" s="247"/>
    </row>
    <row r="97" spans="1:10" x14ac:dyDescent="0.25">
      <c r="A97" s="242">
        <v>43246</v>
      </c>
      <c r="B97" s="243">
        <v>180165334</v>
      </c>
      <c r="C97" s="248">
        <v>1</v>
      </c>
      <c r="D97" s="247">
        <v>98088</v>
      </c>
      <c r="E97" s="245"/>
      <c r="F97" s="243"/>
      <c r="G97" s="247"/>
      <c r="H97" s="246"/>
      <c r="I97" s="246"/>
      <c r="J97" s="247"/>
    </row>
    <row r="98" spans="1:10" x14ac:dyDescent="0.25">
      <c r="A98" s="242">
        <v>43246</v>
      </c>
      <c r="B98" s="243">
        <v>180165337</v>
      </c>
      <c r="C98" s="248">
        <v>1</v>
      </c>
      <c r="D98" s="247">
        <v>84088</v>
      </c>
      <c r="E98" s="245"/>
      <c r="F98" s="243"/>
      <c r="G98" s="247"/>
      <c r="H98" s="246"/>
      <c r="I98" s="246"/>
      <c r="J98" s="247"/>
    </row>
    <row r="99" spans="1:10" x14ac:dyDescent="0.25">
      <c r="A99" s="242">
        <v>43248</v>
      </c>
      <c r="B99" s="243">
        <v>180165586</v>
      </c>
      <c r="C99" s="248">
        <v>25</v>
      </c>
      <c r="D99" s="247">
        <v>2377375</v>
      </c>
      <c r="E99" s="245"/>
      <c r="F99" s="243"/>
      <c r="G99" s="247"/>
      <c r="H99" s="246"/>
      <c r="I99" s="246"/>
      <c r="J99" s="247"/>
    </row>
    <row r="100" spans="1:10" x14ac:dyDescent="0.25">
      <c r="A100" s="242">
        <v>43248</v>
      </c>
      <c r="B100" s="243">
        <v>180165643</v>
      </c>
      <c r="C100" s="248">
        <v>9</v>
      </c>
      <c r="D100" s="247">
        <v>858200</v>
      </c>
      <c r="E100" s="245"/>
      <c r="F100" s="243"/>
      <c r="G100" s="247"/>
      <c r="H100" s="246"/>
      <c r="I100" s="246"/>
      <c r="J100" s="247"/>
    </row>
    <row r="101" spans="1:10" x14ac:dyDescent="0.25">
      <c r="A101" s="242">
        <v>43249</v>
      </c>
      <c r="B101" s="243">
        <v>180165756</v>
      </c>
      <c r="C101" s="248">
        <v>23</v>
      </c>
      <c r="D101" s="247">
        <v>2322163</v>
      </c>
      <c r="E101" s="245"/>
      <c r="F101" s="243"/>
      <c r="G101" s="247"/>
      <c r="H101" s="246"/>
      <c r="I101" s="246"/>
      <c r="J101" s="247"/>
    </row>
    <row r="102" spans="1:10" x14ac:dyDescent="0.25">
      <c r="A102" s="242">
        <v>43249</v>
      </c>
      <c r="B102" s="243">
        <v>180165803</v>
      </c>
      <c r="C102" s="248">
        <v>8</v>
      </c>
      <c r="D102" s="247">
        <v>665525</v>
      </c>
      <c r="E102" s="245"/>
      <c r="F102" s="243"/>
      <c r="G102" s="247"/>
      <c r="H102" s="246"/>
      <c r="I102" s="246"/>
      <c r="J102" s="247"/>
    </row>
    <row r="103" spans="1:10" x14ac:dyDescent="0.25">
      <c r="A103" s="242">
        <v>43250</v>
      </c>
      <c r="B103" s="243">
        <v>180165837</v>
      </c>
      <c r="C103" s="248">
        <v>38</v>
      </c>
      <c r="D103" s="247">
        <v>3631600</v>
      </c>
      <c r="E103" s="245"/>
      <c r="F103" s="243"/>
      <c r="G103" s="247"/>
      <c r="H103" s="246"/>
      <c r="I103" s="246"/>
      <c r="J103" s="247"/>
    </row>
    <row r="104" spans="1:10" x14ac:dyDescent="0.25">
      <c r="A104" s="242">
        <v>43250</v>
      </c>
      <c r="B104" s="243">
        <v>180165839</v>
      </c>
      <c r="C104" s="248">
        <v>32</v>
      </c>
      <c r="D104" s="247">
        <v>3398763</v>
      </c>
      <c r="E104" s="245"/>
      <c r="F104" s="243"/>
      <c r="G104" s="247"/>
      <c r="H104" s="246"/>
      <c r="I104" s="246"/>
      <c r="J104" s="247"/>
    </row>
    <row r="105" spans="1:10" x14ac:dyDescent="0.25">
      <c r="A105" s="242">
        <v>43250</v>
      </c>
      <c r="B105" s="243">
        <v>180165873</v>
      </c>
      <c r="C105" s="248">
        <v>21</v>
      </c>
      <c r="D105" s="247">
        <v>1884400</v>
      </c>
      <c r="E105" s="245"/>
      <c r="F105" s="243"/>
      <c r="G105" s="247"/>
      <c r="H105" s="246"/>
      <c r="I105" s="246"/>
      <c r="J105" s="247"/>
    </row>
    <row r="106" spans="1:10" x14ac:dyDescent="0.25">
      <c r="A106" s="242">
        <v>43250</v>
      </c>
      <c r="B106" s="243">
        <v>180165960</v>
      </c>
      <c r="C106" s="248">
        <v>14</v>
      </c>
      <c r="D106" s="247">
        <v>1579113</v>
      </c>
      <c r="E106" s="245"/>
      <c r="F106" s="243"/>
      <c r="G106" s="247"/>
      <c r="H106" s="246"/>
      <c r="I106" s="246"/>
      <c r="J106" s="247"/>
    </row>
    <row r="107" spans="1:10" x14ac:dyDescent="0.25">
      <c r="A107" s="242">
        <v>43251</v>
      </c>
      <c r="B107" s="243">
        <v>180166011</v>
      </c>
      <c r="C107" s="248">
        <v>10</v>
      </c>
      <c r="D107" s="247">
        <v>1012288</v>
      </c>
      <c r="E107" s="245"/>
      <c r="F107" s="243"/>
      <c r="G107" s="247"/>
      <c r="H107" s="246"/>
      <c r="I107" s="246"/>
      <c r="J107" s="247"/>
    </row>
    <row r="108" spans="1:10" x14ac:dyDescent="0.25">
      <c r="A108" s="242">
        <v>43251</v>
      </c>
      <c r="B108" s="243">
        <v>180166033</v>
      </c>
      <c r="C108" s="248">
        <v>19</v>
      </c>
      <c r="D108" s="247">
        <v>1899625</v>
      </c>
      <c r="E108" s="245"/>
      <c r="F108" s="243"/>
      <c r="G108" s="247"/>
      <c r="H108" s="246"/>
      <c r="I108" s="246"/>
      <c r="J108" s="247"/>
    </row>
    <row r="109" spans="1:10" x14ac:dyDescent="0.25">
      <c r="A109" s="242">
        <v>43251</v>
      </c>
      <c r="B109" s="243">
        <v>180166098</v>
      </c>
      <c r="C109" s="248">
        <v>4</v>
      </c>
      <c r="D109" s="247">
        <v>322525</v>
      </c>
      <c r="E109" s="245"/>
      <c r="F109" s="243"/>
      <c r="G109" s="247"/>
      <c r="H109" s="246"/>
      <c r="I109" s="246"/>
      <c r="J109" s="247"/>
    </row>
    <row r="110" spans="1:10" x14ac:dyDescent="0.25">
      <c r="A110" s="242">
        <v>43252</v>
      </c>
      <c r="B110" s="243">
        <v>180166183</v>
      </c>
      <c r="C110" s="248">
        <v>17</v>
      </c>
      <c r="D110" s="247">
        <v>1547350</v>
      </c>
      <c r="E110" s="245"/>
      <c r="F110" s="243"/>
      <c r="G110" s="247"/>
      <c r="H110" s="246"/>
      <c r="I110" s="246"/>
      <c r="J110" s="247"/>
    </row>
    <row r="111" spans="1:10" x14ac:dyDescent="0.25">
      <c r="A111" s="242">
        <v>43252</v>
      </c>
      <c r="B111" s="243">
        <v>180166254</v>
      </c>
      <c r="C111" s="248">
        <v>10</v>
      </c>
      <c r="D111" s="247">
        <v>994525</v>
      </c>
      <c r="E111" s="245"/>
      <c r="F111" s="243"/>
      <c r="G111" s="247"/>
      <c r="H111" s="246"/>
      <c r="I111" s="246">
        <v>25632171</v>
      </c>
      <c r="J111" s="247" t="s">
        <v>17</v>
      </c>
    </row>
    <row r="112" spans="1:10" x14ac:dyDescent="0.25">
      <c r="A112" s="242">
        <v>43253</v>
      </c>
      <c r="B112" s="243">
        <v>180166373</v>
      </c>
      <c r="C112" s="248">
        <v>17</v>
      </c>
      <c r="D112" s="247">
        <v>1585150</v>
      </c>
      <c r="E112" s="245"/>
      <c r="F112" s="243"/>
      <c r="G112" s="247"/>
      <c r="H112" s="246"/>
      <c r="I112" s="246"/>
      <c r="J112" s="247"/>
    </row>
    <row r="113" spans="1:10" x14ac:dyDescent="0.25">
      <c r="A113" s="242">
        <v>43253</v>
      </c>
      <c r="B113" s="243">
        <v>180166467</v>
      </c>
      <c r="C113" s="248">
        <v>9</v>
      </c>
      <c r="D113" s="247">
        <v>723450</v>
      </c>
      <c r="E113" s="245"/>
      <c r="F113" s="243"/>
      <c r="G113" s="247"/>
      <c r="H113" s="246"/>
      <c r="I113" s="246"/>
      <c r="J113" s="247"/>
    </row>
    <row r="114" spans="1:10" x14ac:dyDescent="0.25">
      <c r="A114" s="242">
        <v>43256</v>
      </c>
      <c r="B114" s="243">
        <v>180166812</v>
      </c>
      <c r="C114" s="248">
        <v>33</v>
      </c>
      <c r="D114" s="247">
        <v>3046138</v>
      </c>
      <c r="E114" s="245">
        <v>180043694</v>
      </c>
      <c r="F114" s="243">
        <v>31</v>
      </c>
      <c r="G114" s="247">
        <v>3021375</v>
      </c>
      <c r="H114" s="246">
        <v>315000</v>
      </c>
      <c r="I114" s="246"/>
      <c r="J114" s="247"/>
    </row>
    <row r="115" spans="1:10" x14ac:dyDescent="0.25">
      <c r="A115" s="242">
        <v>43256</v>
      </c>
      <c r="B115" s="243">
        <v>180166815</v>
      </c>
      <c r="C115" s="248">
        <v>28</v>
      </c>
      <c r="D115" s="247">
        <v>2798688</v>
      </c>
      <c r="E115" s="245"/>
      <c r="F115" s="243"/>
      <c r="G115" s="247"/>
      <c r="H115" s="246"/>
      <c r="I115" s="246"/>
      <c r="J115" s="247"/>
    </row>
    <row r="116" spans="1:10" x14ac:dyDescent="0.25">
      <c r="A116" s="242">
        <v>43256</v>
      </c>
      <c r="B116" s="243">
        <v>180166831</v>
      </c>
      <c r="C116" s="248">
        <v>13</v>
      </c>
      <c r="D116" s="247">
        <v>1043088</v>
      </c>
      <c r="E116" s="245"/>
      <c r="F116" s="243"/>
      <c r="G116" s="247"/>
      <c r="H116" s="246"/>
      <c r="I116" s="246"/>
      <c r="J116" s="247"/>
    </row>
    <row r="117" spans="1:10" x14ac:dyDescent="0.25">
      <c r="A117" s="242">
        <v>43256</v>
      </c>
      <c r="B117" s="243">
        <v>180166902</v>
      </c>
      <c r="C117" s="248">
        <v>6</v>
      </c>
      <c r="D117" s="247">
        <v>490875</v>
      </c>
      <c r="E117" s="245"/>
      <c r="F117" s="243"/>
      <c r="G117" s="247"/>
      <c r="H117" s="246"/>
      <c r="I117" s="246"/>
      <c r="J117" s="247"/>
    </row>
    <row r="118" spans="1:10" x14ac:dyDescent="0.25">
      <c r="A118" s="242">
        <v>43256</v>
      </c>
      <c r="B118" s="243">
        <v>180167010</v>
      </c>
      <c r="C118" s="248">
        <v>18</v>
      </c>
      <c r="D118" s="247">
        <v>1717800</v>
      </c>
      <c r="E118" s="245"/>
      <c r="F118" s="243"/>
      <c r="G118" s="247"/>
      <c r="H118" s="246"/>
      <c r="I118" s="246"/>
      <c r="J118" s="247"/>
    </row>
    <row r="119" spans="1:10" x14ac:dyDescent="0.25">
      <c r="A119" s="242">
        <v>43257</v>
      </c>
      <c r="B119" s="243">
        <v>180167171</v>
      </c>
      <c r="C119" s="248">
        <v>3</v>
      </c>
      <c r="D119" s="247">
        <v>213763</v>
      </c>
      <c r="E119" s="245"/>
      <c r="F119" s="243"/>
      <c r="G119" s="247"/>
      <c r="H119" s="246"/>
      <c r="I119" s="246"/>
      <c r="J119" s="247"/>
    </row>
    <row r="120" spans="1:10" x14ac:dyDescent="0.25">
      <c r="A120" s="242">
        <v>43257</v>
      </c>
      <c r="B120" s="243">
        <v>180167206</v>
      </c>
      <c r="C120" s="248">
        <v>10</v>
      </c>
      <c r="D120" s="247">
        <v>931175</v>
      </c>
      <c r="E120" s="245"/>
      <c r="F120" s="243"/>
      <c r="G120" s="247"/>
      <c r="H120" s="246"/>
      <c r="I120" s="246"/>
      <c r="J120" s="247"/>
    </row>
    <row r="121" spans="1:10" x14ac:dyDescent="0.25">
      <c r="A121" s="242">
        <v>43258</v>
      </c>
      <c r="B121" s="243">
        <v>180167255</v>
      </c>
      <c r="C121" s="248">
        <v>52</v>
      </c>
      <c r="D121" s="247">
        <v>5501388</v>
      </c>
      <c r="E121" s="245"/>
      <c r="F121" s="243"/>
      <c r="G121" s="247"/>
      <c r="H121" s="246"/>
      <c r="I121" s="246"/>
      <c r="J121" s="247"/>
    </row>
    <row r="122" spans="1:10" x14ac:dyDescent="0.25">
      <c r="A122" s="242">
        <v>43258</v>
      </c>
      <c r="B122" s="243">
        <v>180167308</v>
      </c>
      <c r="C122" s="248">
        <v>8</v>
      </c>
      <c r="D122" s="247">
        <v>816813</v>
      </c>
      <c r="E122" s="245"/>
      <c r="F122" s="243"/>
      <c r="G122" s="247"/>
      <c r="H122" s="246"/>
      <c r="I122" s="246"/>
      <c r="J122" s="247"/>
    </row>
    <row r="123" spans="1:10" x14ac:dyDescent="0.25">
      <c r="A123" s="242">
        <v>43258</v>
      </c>
      <c r="B123" s="243">
        <v>180167397</v>
      </c>
      <c r="C123" s="248">
        <v>5</v>
      </c>
      <c r="D123" s="247">
        <v>481950</v>
      </c>
      <c r="E123" s="245"/>
      <c r="F123" s="243"/>
      <c r="G123" s="247"/>
      <c r="H123" s="246"/>
      <c r="I123" s="246">
        <v>17400603</v>
      </c>
      <c r="J123" s="247" t="s">
        <v>17</v>
      </c>
    </row>
    <row r="124" spans="1:10" x14ac:dyDescent="0.25">
      <c r="A124" s="242">
        <v>43259</v>
      </c>
      <c r="B124" s="243">
        <v>180167441</v>
      </c>
      <c r="C124" s="248">
        <v>12</v>
      </c>
      <c r="D124" s="247">
        <v>1071700</v>
      </c>
      <c r="E124" s="245"/>
      <c r="F124" s="243"/>
      <c r="G124" s="247"/>
      <c r="H124" s="246"/>
      <c r="I124" s="246">
        <v>315000</v>
      </c>
      <c r="J124" s="247" t="s">
        <v>17</v>
      </c>
    </row>
    <row r="125" spans="1:10" x14ac:dyDescent="0.25">
      <c r="A125" s="98">
        <v>43260</v>
      </c>
      <c r="B125" s="99">
        <v>180167748</v>
      </c>
      <c r="C125" s="100">
        <v>8</v>
      </c>
      <c r="D125" s="34">
        <v>617400</v>
      </c>
      <c r="E125" s="101">
        <v>180043864</v>
      </c>
      <c r="F125" s="99">
        <v>52</v>
      </c>
      <c r="G125" s="34">
        <v>5501388</v>
      </c>
      <c r="H125" s="102"/>
      <c r="I125" s="102"/>
      <c r="J125" s="34"/>
    </row>
    <row r="126" spans="1:10" x14ac:dyDescent="0.25">
      <c r="A126" s="98">
        <v>43277</v>
      </c>
      <c r="B126" s="99">
        <v>180168199</v>
      </c>
      <c r="C126" s="100">
        <v>5</v>
      </c>
      <c r="D126" s="34">
        <v>444850</v>
      </c>
      <c r="E126" s="101"/>
      <c r="F126" s="99"/>
      <c r="G126" s="34"/>
      <c r="H126" s="102"/>
      <c r="I126" s="102"/>
      <c r="J126" s="34"/>
    </row>
    <row r="127" spans="1:10" x14ac:dyDescent="0.25">
      <c r="A127" s="98">
        <v>43279</v>
      </c>
      <c r="B127" s="99">
        <v>180168251</v>
      </c>
      <c r="C127" s="100">
        <v>8</v>
      </c>
      <c r="D127" s="34">
        <v>773675</v>
      </c>
      <c r="E127" s="101"/>
      <c r="F127" s="99"/>
      <c r="G127" s="34"/>
      <c r="H127" s="102"/>
      <c r="I127" s="102"/>
      <c r="J127" s="34"/>
    </row>
    <row r="128" spans="1:10" x14ac:dyDescent="0.25">
      <c r="A128" s="98">
        <v>43279</v>
      </c>
      <c r="B128" s="99">
        <v>180168315</v>
      </c>
      <c r="C128" s="100">
        <v>4</v>
      </c>
      <c r="D128" s="34">
        <v>310975</v>
      </c>
      <c r="E128" s="101"/>
      <c r="F128" s="99"/>
      <c r="G128" s="34"/>
      <c r="H128" s="102"/>
      <c r="I128" s="102"/>
      <c r="J128" s="34"/>
    </row>
    <row r="129" spans="1:16" x14ac:dyDescent="0.25">
      <c r="A129" s="98"/>
      <c r="B129" s="99"/>
      <c r="C129" s="100"/>
      <c r="D129" s="34"/>
      <c r="E129" s="101"/>
      <c r="F129" s="99"/>
      <c r="G129" s="34"/>
      <c r="H129" s="102"/>
      <c r="I129" s="102"/>
      <c r="J129" s="34"/>
    </row>
    <row r="130" spans="1:16" x14ac:dyDescent="0.25">
      <c r="A130" s="98"/>
      <c r="B130" s="99"/>
      <c r="C130" s="100"/>
      <c r="D130" s="34"/>
      <c r="E130" s="101"/>
      <c r="F130" s="99"/>
      <c r="G130" s="34"/>
      <c r="H130" s="102"/>
      <c r="I130" s="102"/>
      <c r="J130" s="34"/>
    </row>
    <row r="131" spans="1:16" x14ac:dyDescent="0.25">
      <c r="A131" s="236"/>
      <c r="B131" s="235"/>
      <c r="C131" s="241"/>
      <c r="D131" s="237"/>
      <c r="E131" s="238"/>
      <c r="F131" s="235"/>
      <c r="G131" s="237"/>
      <c r="H131" s="240"/>
      <c r="I131" s="240"/>
      <c r="J131" s="237"/>
    </row>
    <row r="132" spans="1:16" x14ac:dyDescent="0.25">
      <c r="A132" s="236"/>
      <c r="B132" s="224" t="s">
        <v>11</v>
      </c>
      <c r="C132" s="233">
        <f>SUM(C8:C131)</f>
        <v>1139</v>
      </c>
      <c r="D132" s="225"/>
      <c r="E132" s="224" t="s">
        <v>11</v>
      </c>
      <c r="F132" s="224">
        <f>SUM(F8:F131)</f>
        <v>155</v>
      </c>
      <c r="G132" s="225">
        <f>SUM(G8:G131)</f>
        <v>17046752</v>
      </c>
      <c r="H132" s="240"/>
      <c r="I132" s="240"/>
      <c r="J132" s="237"/>
    </row>
    <row r="133" spans="1:16" x14ac:dyDescent="0.25">
      <c r="A133" s="236"/>
      <c r="B133" s="224"/>
      <c r="C133" s="233"/>
      <c r="D133" s="225"/>
      <c r="E133" s="238"/>
      <c r="F133" s="235"/>
      <c r="G133" s="237"/>
      <c r="H133" s="240"/>
      <c r="I133" s="240"/>
      <c r="J133" s="237"/>
    </row>
    <row r="134" spans="1:16" x14ac:dyDescent="0.25">
      <c r="A134" s="226"/>
      <c r="B134" s="227"/>
      <c r="C134" s="241"/>
      <c r="D134" s="237"/>
      <c r="E134" s="224"/>
      <c r="F134" s="235"/>
      <c r="G134" s="332" t="s">
        <v>12</v>
      </c>
      <c r="H134" s="332"/>
      <c r="I134" s="240"/>
      <c r="J134" s="228">
        <f>SUM(D8:D131)</f>
        <v>110533886</v>
      </c>
    </row>
    <row r="135" spans="1:16" x14ac:dyDescent="0.25">
      <c r="A135" s="236"/>
      <c r="B135" s="235"/>
      <c r="C135" s="241"/>
      <c r="D135" s="237"/>
      <c r="E135" s="224"/>
      <c r="F135" s="235"/>
      <c r="G135" s="332" t="s">
        <v>13</v>
      </c>
      <c r="H135" s="332"/>
      <c r="I135" s="240"/>
      <c r="J135" s="228">
        <f>SUM(G8:G131)</f>
        <v>17046752</v>
      </c>
    </row>
    <row r="136" spans="1:16" x14ac:dyDescent="0.25">
      <c r="A136" s="229"/>
      <c r="B136" s="238"/>
      <c r="C136" s="241"/>
      <c r="D136" s="237"/>
      <c r="E136" s="238"/>
      <c r="F136" s="235"/>
      <c r="G136" s="332" t="s">
        <v>14</v>
      </c>
      <c r="H136" s="332"/>
      <c r="I136" s="41"/>
      <c r="J136" s="230">
        <f>J134-J135</f>
        <v>93487134</v>
      </c>
    </row>
    <row r="137" spans="1:16" x14ac:dyDescent="0.25">
      <c r="A137" s="236"/>
      <c r="B137" s="231"/>
      <c r="C137" s="241"/>
      <c r="D137" s="232"/>
      <c r="E137" s="238"/>
      <c r="F137" s="224"/>
      <c r="G137" s="332" t="s">
        <v>15</v>
      </c>
      <c r="H137" s="332"/>
      <c r="I137" s="240"/>
      <c r="J137" s="228">
        <f>SUM(H8:H133)</f>
        <v>315000</v>
      </c>
    </row>
    <row r="138" spans="1:16" x14ac:dyDescent="0.25">
      <c r="A138" s="236"/>
      <c r="B138" s="231"/>
      <c r="C138" s="241"/>
      <c r="D138" s="232"/>
      <c r="E138" s="238"/>
      <c r="F138" s="224"/>
      <c r="G138" s="332" t="s">
        <v>16</v>
      </c>
      <c r="H138" s="332"/>
      <c r="I138" s="240"/>
      <c r="J138" s="228">
        <f>J136+J137</f>
        <v>93802134</v>
      </c>
    </row>
    <row r="139" spans="1:16" x14ac:dyDescent="0.25">
      <c r="A139" s="236"/>
      <c r="B139" s="231"/>
      <c r="C139" s="241"/>
      <c r="D139" s="232"/>
      <c r="E139" s="238"/>
      <c r="F139" s="235"/>
      <c r="G139" s="332" t="s">
        <v>5</v>
      </c>
      <c r="H139" s="332"/>
      <c r="I139" s="240"/>
      <c r="J139" s="228">
        <f>SUM(I8:I133)</f>
        <v>97156627</v>
      </c>
    </row>
    <row r="140" spans="1:16" x14ac:dyDescent="0.25">
      <c r="A140" s="236"/>
      <c r="B140" s="231"/>
      <c r="C140" s="241"/>
      <c r="D140" s="232"/>
      <c r="E140" s="238"/>
      <c r="F140" s="235"/>
      <c r="G140" s="332" t="s">
        <v>32</v>
      </c>
      <c r="H140" s="332"/>
      <c r="I140" s="241" t="str">
        <f>IF(J140&gt;0,"SALDO",IF(J140&lt;0,"PIUTANG",IF(J140=0,"LUNAS")))</f>
        <v>SALDO</v>
      </c>
      <c r="J140" s="228">
        <f>J139-J138</f>
        <v>3354493</v>
      </c>
    </row>
    <row r="141" spans="1:16" x14ac:dyDescent="0.25">
      <c r="F141" s="219"/>
      <c r="G141" s="219"/>
      <c r="J141" s="219"/>
    </row>
    <row r="142" spans="1:16" x14ac:dyDescent="0.25">
      <c r="C142" s="219"/>
      <c r="D142" s="219"/>
      <c r="F142" s="219"/>
      <c r="G142" s="219"/>
      <c r="J142" s="219"/>
      <c r="L142" s="234"/>
      <c r="M142" s="234"/>
      <c r="N142" s="234"/>
      <c r="O142" s="234"/>
      <c r="P142" s="234"/>
    </row>
    <row r="143" spans="1:16" x14ac:dyDescent="0.25">
      <c r="C143" s="219"/>
      <c r="D143" s="219"/>
      <c r="F143" s="219"/>
      <c r="G143" s="219"/>
      <c r="J143" s="219"/>
      <c r="L143" s="234"/>
      <c r="M143" s="234"/>
      <c r="N143" s="234"/>
      <c r="O143" s="234"/>
      <c r="P143" s="234"/>
    </row>
    <row r="144" spans="1:16" x14ac:dyDescent="0.25">
      <c r="C144" s="219"/>
      <c r="D144" s="219"/>
      <c r="F144" s="219"/>
      <c r="G144" s="219"/>
      <c r="J144" s="219"/>
      <c r="L144" s="234"/>
      <c r="M144" s="234"/>
      <c r="N144" s="234"/>
      <c r="O144" s="234"/>
      <c r="P144" s="234"/>
    </row>
    <row r="145" spans="3:16" x14ac:dyDescent="0.25">
      <c r="C145" s="219"/>
      <c r="D145" s="219"/>
      <c r="F145" s="219"/>
      <c r="G145" s="219"/>
      <c r="J145" s="219"/>
      <c r="L145" s="234"/>
      <c r="M145" s="234"/>
      <c r="N145" s="234"/>
      <c r="O145" s="234"/>
      <c r="P145" s="234"/>
    </row>
    <row r="146" spans="3:16" x14ac:dyDescent="0.25">
      <c r="C146" s="219"/>
      <c r="D146" s="219"/>
      <c r="L146" s="234"/>
      <c r="M146" s="234"/>
      <c r="N146" s="234"/>
      <c r="O146" s="234"/>
      <c r="P146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40:H140"/>
    <mergeCell ref="G134:H134"/>
    <mergeCell ref="G135:H135"/>
    <mergeCell ref="G136:H136"/>
    <mergeCell ref="G137:H137"/>
    <mergeCell ref="G138:H138"/>
    <mergeCell ref="G139:H13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J40" sqref="J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2" t="s">
        <v>12</v>
      </c>
      <c r="H46" s="33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2" t="s">
        <v>13</v>
      </c>
      <c r="H47" s="33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2" t="s">
        <v>14</v>
      </c>
      <c r="H48" s="33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2" t="s">
        <v>15</v>
      </c>
      <c r="H49" s="33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2" t="s">
        <v>16</v>
      </c>
      <c r="H50" s="33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2" t="s">
        <v>5</v>
      </c>
      <c r="H51" s="33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2" t="s">
        <v>32</v>
      </c>
      <c r="H52" s="33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2" t="s">
        <v>12</v>
      </c>
      <c r="H69" s="33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2" t="s">
        <v>13</v>
      </c>
      <c r="H70" s="33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2" t="s">
        <v>14</v>
      </c>
      <c r="H71" s="33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2" t="s">
        <v>15</v>
      </c>
      <c r="H72" s="33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2" t="s">
        <v>16</v>
      </c>
      <c r="H73" s="33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2" t="s">
        <v>5</v>
      </c>
      <c r="H74" s="33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2" t="s">
        <v>32</v>
      </c>
      <c r="H75" s="33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I41" sqref="I4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8"/>
      <c r="I7" s="352"/>
      <c r="J7" s="34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2" t="s">
        <v>12</v>
      </c>
      <c r="H44" s="33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2" t="s">
        <v>13</v>
      </c>
      <c r="H45" s="33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2" t="s">
        <v>14</v>
      </c>
      <c r="H46" s="33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2" t="s">
        <v>15</v>
      </c>
      <c r="H47" s="33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2" t="s">
        <v>16</v>
      </c>
      <c r="H48" s="33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2" t="s">
        <v>5</v>
      </c>
      <c r="H49" s="33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2" t="s">
        <v>32</v>
      </c>
      <c r="H50" s="33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8"/>
      <c r="I7" s="352"/>
      <c r="J7" s="34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2" t="s">
        <v>12</v>
      </c>
      <c r="H49" s="33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2" t="s">
        <v>13</v>
      </c>
      <c r="H50" s="33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2" t="s">
        <v>14</v>
      </c>
      <c r="H51" s="33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2" t="s">
        <v>15</v>
      </c>
      <c r="H52" s="33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2" t="s">
        <v>16</v>
      </c>
      <c r="H53" s="33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2" t="s">
        <v>5</v>
      </c>
      <c r="H54" s="33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2" t="s">
        <v>32</v>
      </c>
      <c r="H55" s="33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K117" sqref="K117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8"/>
      <c r="I7" s="352"/>
      <c r="J7" s="34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2" t="s">
        <v>12</v>
      </c>
      <c r="H120" s="33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2" t="s">
        <v>13</v>
      </c>
      <c r="H121" s="33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2" t="s">
        <v>14</v>
      </c>
      <c r="H122" s="33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2" t="s">
        <v>15</v>
      </c>
      <c r="H123" s="33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2" t="s">
        <v>16</v>
      </c>
      <c r="H124" s="33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2" t="s">
        <v>5</v>
      </c>
      <c r="H125" s="33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2" t="s">
        <v>32</v>
      </c>
      <c r="H126" s="33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4" activePane="bottomLeft" state="frozen"/>
      <selection pane="bottomLeft" activeCell="C23" sqref="C23:C24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43277</v>
      </c>
      <c r="C5" s="283">
        <f>'Taufik ST'!I2</f>
        <v>2264325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43277</v>
      </c>
      <c r="C6" s="283">
        <f>'Indra Fashion'!I2</f>
        <v>1059249</v>
      </c>
      <c r="E6" s="291" t="s">
        <v>161</v>
      </c>
    </row>
    <row r="7" spans="1:5" s="269" customFormat="1" ht="18.75" customHeight="1" x14ac:dyDescent="0.25">
      <c r="A7" s="185" t="s">
        <v>67</v>
      </c>
      <c r="B7" s="184" t="s">
        <v>40</v>
      </c>
      <c r="C7" s="283">
        <v>0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43277</v>
      </c>
      <c r="C8" s="283">
        <f>Bandros!I2</f>
        <v>9814263</v>
      </c>
      <c r="E8" s="291" t="s">
        <v>162</v>
      </c>
    </row>
    <row r="9" spans="1:5" s="269" customFormat="1" ht="18.75" customHeight="1" x14ac:dyDescent="0.25">
      <c r="A9" s="185" t="s">
        <v>195</v>
      </c>
      <c r="B9" s="184" t="s">
        <v>40</v>
      </c>
      <c r="C9" s="283">
        <v>0</v>
      </c>
      <c r="E9" s="291" t="s">
        <v>196</v>
      </c>
    </row>
    <row r="10" spans="1:5" s="269" customFormat="1" ht="18.75" customHeight="1" x14ac:dyDescent="0.25">
      <c r="A10" s="185" t="s">
        <v>198</v>
      </c>
      <c r="B10" s="184" t="s">
        <v>40</v>
      </c>
      <c r="C10" s="283">
        <v>0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 t="s">
        <v>40</v>
      </c>
      <c r="C11" s="283">
        <v>0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v>43251</v>
      </c>
      <c r="C13" s="283">
        <f>Yanyan!I2</f>
        <v>38325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-350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 t="s">
        <v>40</v>
      </c>
      <c r="C20" s="283">
        <f>AnipAssunah!I2</f>
        <v>0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23049964.5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32" t="s">
        <v>12</v>
      </c>
      <c r="H121" s="33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32" t="s">
        <v>13</v>
      </c>
      <c r="H122" s="33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32" t="s">
        <v>14</v>
      </c>
      <c r="H123" s="33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32" t="s">
        <v>15</v>
      </c>
      <c r="H124" s="33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32" t="s">
        <v>16</v>
      </c>
      <c r="H125" s="33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32" t="s">
        <v>5</v>
      </c>
      <c r="H126" s="33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32" t="s">
        <v>32</v>
      </c>
      <c r="H127" s="33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2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2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2" t="s">
        <v>12</v>
      </c>
      <c r="H31" s="33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2" t="s">
        <v>13</v>
      </c>
      <c r="H32" s="33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2" t="s">
        <v>14</v>
      </c>
      <c r="H33" s="33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2" t="s">
        <v>15</v>
      </c>
      <c r="H34" s="33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2" t="s">
        <v>16</v>
      </c>
      <c r="H35" s="33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2" t="s">
        <v>5</v>
      </c>
      <c r="H36" s="33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2" t="s">
        <v>32</v>
      </c>
      <c r="H37" s="33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50"/>
  <sheetViews>
    <sheetView workbookViewId="0">
      <pane ySplit="7" topLeftCell="A128" activePane="bottomLeft" state="frozen"/>
      <selection pane="bottomLeft" activeCell="E139" sqref="E139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SUM(D129:D137)</f>
        <v>7606027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J150*-1</f>
        <v>1059249</v>
      </c>
      <c r="J2" s="20"/>
      <c r="L2" s="279">
        <f>SUM(G129:G137)</f>
        <v>814452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6791575</v>
      </c>
      <c r="M3" s="219"/>
      <c r="N3" s="219">
        <f>I2-L3</f>
        <v>-5732326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0" t="s">
        <v>5</v>
      </c>
      <c r="J6" s="331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1">
        <v>43241</v>
      </c>
      <c r="B116" s="243">
        <v>180164620</v>
      </c>
      <c r="C116" s="248">
        <v>14</v>
      </c>
      <c r="D116" s="247">
        <v>1480413</v>
      </c>
      <c r="E116" s="245"/>
      <c r="F116" s="248"/>
      <c r="G116" s="247"/>
      <c r="H116" s="246"/>
      <c r="I116" s="246"/>
      <c r="J116" s="24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1">
        <v>43242</v>
      </c>
      <c r="B117" s="243">
        <v>180164730</v>
      </c>
      <c r="C117" s="248">
        <v>6</v>
      </c>
      <c r="D117" s="247">
        <v>612675</v>
      </c>
      <c r="E117" s="245">
        <v>180043166</v>
      </c>
      <c r="F117" s="248">
        <v>1</v>
      </c>
      <c r="G117" s="247">
        <v>85050</v>
      </c>
      <c r="H117" s="246"/>
      <c r="I117" s="246"/>
      <c r="J117" s="24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1">
        <v>43243</v>
      </c>
      <c r="B118" s="243">
        <v>180164884</v>
      </c>
      <c r="C118" s="248">
        <v>14</v>
      </c>
      <c r="D118" s="247">
        <v>1295263</v>
      </c>
      <c r="E118" s="245"/>
      <c r="F118" s="248"/>
      <c r="G118" s="247"/>
      <c r="H118" s="246"/>
      <c r="I118" s="246"/>
      <c r="J118" s="24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1">
        <v>43243</v>
      </c>
      <c r="B119" s="243">
        <v>180164904</v>
      </c>
      <c r="C119" s="248">
        <v>2</v>
      </c>
      <c r="D119" s="247">
        <v>225750</v>
      </c>
      <c r="E119" s="245"/>
      <c r="F119" s="248"/>
      <c r="G119" s="247"/>
      <c r="H119" s="246"/>
      <c r="I119" s="246"/>
      <c r="J119" s="24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1">
        <v>43244</v>
      </c>
      <c r="B120" s="243">
        <v>180164998</v>
      </c>
      <c r="C120" s="248">
        <v>3</v>
      </c>
      <c r="D120" s="247">
        <v>472675</v>
      </c>
      <c r="E120" s="245">
        <v>180043237</v>
      </c>
      <c r="F120" s="248">
        <v>2</v>
      </c>
      <c r="G120" s="247">
        <v>152250</v>
      </c>
      <c r="H120" s="246"/>
      <c r="I120" s="246"/>
      <c r="J120" s="24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1">
        <v>43245</v>
      </c>
      <c r="B121" s="243">
        <v>180165133</v>
      </c>
      <c r="C121" s="248">
        <v>5</v>
      </c>
      <c r="D121" s="247">
        <v>705163</v>
      </c>
      <c r="E121" s="245"/>
      <c r="F121" s="248"/>
      <c r="G121" s="247"/>
      <c r="H121" s="246"/>
      <c r="I121" s="246"/>
      <c r="J121" s="24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1">
        <v>43246</v>
      </c>
      <c r="B122" s="243">
        <v>180165322</v>
      </c>
      <c r="C122" s="248">
        <v>3</v>
      </c>
      <c r="D122" s="247">
        <v>286913</v>
      </c>
      <c r="E122" s="245"/>
      <c r="F122" s="248"/>
      <c r="G122" s="247"/>
      <c r="H122" s="246"/>
      <c r="I122" s="246">
        <v>4841554</v>
      </c>
      <c r="J122" s="247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1">
        <v>43248</v>
      </c>
      <c r="B123" s="243">
        <v>180165592</v>
      </c>
      <c r="C123" s="248">
        <v>12</v>
      </c>
      <c r="D123" s="247">
        <v>1193850</v>
      </c>
      <c r="E123" s="245"/>
      <c r="F123" s="248"/>
      <c r="G123" s="247"/>
      <c r="H123" s="246"/>
      <c r="I123" s="246"/>
      <c r="J123" s="24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1">
        <v>43250</v>
      </c>
      <c r="B124" s="243">
        <v>180165912</v>
      </c>
      <c r="C124" s="248">
        <v>9</v>
      </c>
      <c r="D124" s="247">
        <v>1176875</v>
      </c>
      <c r="E124" s="245">
        <v>180043458</v>
      </c>
      <c r="F124" s="248">
        <v>2</v>
      </c>
      <c r="G124" s="247">
        <v>172900</v>
      </c>
      <c r="H124" s="246"/>
      <c r="I124" s="246"/>
      <c r="J124" s="24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1">
        <v>43251</v>
      </c>
      <c r="B125" s="243">
        <v>180166080</v>
      </c>
      <c r="C125" s="248">
        <v>8</v>
      </c>
      <c r="D125" s="247">
        <v>924350</v>
      </c>
      <c r="E125" s="245"/>
      <c r="F125" s="248"/>
      <c r="G125" s="247"/>
      <c r="H125" s="246"/>
      <c r="I125" s="246"/>
      <c r="J125" s="24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1">
        <v>43252</v>
      </c>
      <c r="B126" s="243">
        <v>180166236</v>
      </c>
      <c r="C126" s="248">
        <v>13</v>
      </c>
      <c r="D126" s="247">
        <v>1387400</v>
      </c>
      <c r="E126" s="245"/>
      <c r="F126" s="248"/>
      <c r="G126" s="247"/>
      <c r="H126" s="246"/>
      <c r="I126" s="246"/>
      <c r="J126" s="24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1">
        <v>43253</v>
      </c>
      <c r="B127" s="243">
        <v>180166415</v>
      </c>
      <c r="C127" s="248">
        <v>7</v>
      </c>
      <c r="D127" s="247">
        <v>636300</v>
      </c>
      <c r="E127" s="245"/>
      <c r="F127" s="248"/>
      <c r="G127" s="247"/>
      <c r="H127" s="246"/>
      <c r="I127" s="246"/>
      <c r="J127" s="24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1">
        <v>43253</v>
      </c>
      <c r="B128" s="243">
        <v>180166444</v>
      </c>
      <c r="C128" s="248">
        <v>1</v>
      </c>
      <c r="D128" s="247">
        <v>179725</v>
      </c>
      <c r="E128" s="245"/>
      <c r="F128" s="248"/>
      <c r="G128" s="247"/>
      <c r="H128" s="246"/>
      <c r="I128" s="246">
        <v>5325600</v>
      </c>
      <c r="J128" s="247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4" customFormat="1" ht="15.75" customHeight="1" x14ac:dyDescent="0.25">
      <c r="A129" s="161">
        <v>43255</v>
      </c>
      <c r="B129" s="243">
        <v>180166724</v>
      </c>
      <c r="C129" s="248">
        <v>23</v>
      </c>
      <c r="D129" s="247">
        <v>2732275</v>
      </c>
      <c r="E129" s="245"/>
      <c r="F129" s="248"/>
      <c r="G129" s="247"/>
      <c r="H129" s="246"/>
      <c r="I129" s="246"/>
      <c r="J129" s="247"/>
      <c r="K129" s="219"/>
      <c r="L129" s="219"/>
      <c r="M129" s="219"/>
      <c r="N129" s="219"/>
      <c r="O129" s="219"/>
      <c r="P129" s="219"/>
      <c r="Q129" s="219"/>
      <c r="R129" s="219"/>
    </row>
    <row r="130" spans="1:18" s="234" customFormat="1" ht="15.75" customHeight="1" x14ac:dyDescent="0.25">
      <c r="A130" s="161">
        <v>43256</v>
      </c>
      <c r="B130" s="243">
        <v>180166840</v>
      </c>
      <c r="C130" s="248">
        <v>4</v>
      </c>
      <c r="D130" s="247">
        <v>494375</v>
      </c>
      <c r="E130" s="245"/>
      <c r="F130" s="248"/>
      <c r="G130" s="247"/>
      <c r="H130" s="246"/>
      <c r="I130" s="246"/>
      <c r="J130" s="247"/>
      <c r="K130" s="219"/>
      <c r="L130" s="219"/>
      <c r="M130" s="219"/>
      <c r="N130" s="219"/>
      <c r="O130" s="219"/>
      <c r="P130" s="219"/>
      <c r="Q130" s="219"/>
      <c r="R130" s="219"/>
    </row>
    <row r="131" spans="1:18" s="234" customFormat="1" ht="15.75" customHeight="1" x14ac:dyDescent="0.25">
      <c r="A131" s="161">
        <v>43256</v>
      </c>
      <c r="B131" s="243">
        <v>180166979</v>
      </c>
      <c r="C131" s="248">
        <v>8</v>
      </c>
      <c r="D131" s="247">
        <v>864063</v>
      </c>
      <c r="E131" s="245">
        <v>180043687</v>
      </c>
      <c r="F131" s="248">
        <v>2</v>
      </c>
      <c r="G131" s="247">
        <v>388763</v>
      </c>
      <c r="H131" s="246"/>
      <c r="I131" s="246"/>
      <c r="J131" s="247"/>
      <c r="K131" s="219"/>
      <c r="L131" s="219"/>
      <c r="M131" s="219"/>
      <c r="N131" s="219"/>
      <c r="O131" s="219"/>
      <c r="P131" s="219"/>
      <c r="Q131" s="219"/>
      <c r="R131" s="219"/>
    </row>
    <row r="132" spans="1:18" s="234" customFormat="1" ht="15.75" customHeight="1" x14ac:dyDescent="0.25">
      <c r="A132" s="161">
        <v>43257</v>
      </c>
      <c r="B132" s="243">
        <v>180167165</v>
      </c>
      <c r="C132" s="248">
        <v>16</v>
      </c>
      <c r="D132" s="247">
        <v>1574213</v>
      </c>
      <c r="E132" s="245">
        <v>180043738</v>
      </c>
      <c r="F132" s="248">
        <v>1</v>
      </c>
      <c r="G132" s="247">
        <v>91438</v>
      </c>
      <c r="H132" s="246"/>
      <c r="I132" s="246"/>
      <c r="J132" s="247"/>
      <c r="K132" s="219"/>
      <c r="L132" s="219"/>
      <c r="M132" s="219"/>
      <c r="N132" s="219"/>
      <c r="O132" s="219"/>
      <c r="P132" s="219"/>
      <c r="Q132" s="219"/>
      <c r="R132" s="219"/>
    </row>
    <row r="133" spans="1:18" s="234" customFormat="1" ht="15.75" customHeight="1" x14ac:dyDescent="0.25">
      <c r="A133" s="161">
        <v>43258</v>
      </c>
      <c r="B133" s="243">
        <v>180167377</v>
      </c>
      <c r="C133" s="248">
        <v>10</v>
      </c>
      <c r="D133" s="247">
        <v>953575</v>
      </c>
      <c r="E133" s="245"/>
      <c r="F133" s="248"/>
      <c r="G133" s="247"/>
      <c r="H133" s="246"/>
      <c r="I133" s="246"/>
      <c r="J133" s="247"/>
      <c r="K133" s="219"/>
      <c r="L133" s="219"/>
      <c r="M133" s="219"/>
      <c r="N133" s="219"/>
      <c r="O133" s="219"/>
      <c r="P133" s="219"/>
      <c r="Q133" s="219"/>
      <c r="R133" s="219"/>
    </row>
    <row r="134" spans="1:18" s="234" customFormat="1" ht="15.75" customHeight="1" x14ac:dyDescent="0.25">
      <c r="A134" s="161">
        <v>43258</v>
      </c>
      <c r="B134" s="243">
        <v>180167386</v>
      </c>
      <c r="C134" s="248">
        <v>1</v>
      </c>
      <c r="D134" s="247">
        <v>201513</v>
      </c>
      <c r="E134" s="245"/>
      <c r="F134" s="248"/>
      <c r="G134" s="247"/>
      <c r="H134" s="246"/>
      <c r="I134" s="246"/>
      <c r="J134" s="247"/>
      <c r="K134" s="219"/>
      <c r="L134" s="219"/>
      <c r="M134" s="219"/>
      <c r="N134" s="219"/>
      <c r="O134" s="219"/>
      <c r="P134" s="219"/>
      <c r="Q134" s="219"/>
      <c r="R134" s="219"/>
    </row>
    <row r="135" spans="1:18" s="234" customFormat="1" ht="15.75" customHeight="1" x14ac:dyDescent="0.25">
      <c r="A135" s="161">
        <v>43259</v>
      </c>
      <c r="B135" s="243">
        <v>180167503</v>
      </c>
      <c r="C135" s="248">
        <v>4</v>
      </c>
      <c r="D135" s="247">
        <v>489300</v>
      </c>
      <c r="E135" s="245">
        <v>180043809</v>
      </c>
      <c r="F135" s="248">
        <v>1</v>
      </c>
      <c r="G135" s="247">
        <v>115063</v>
      </c>
      <c r="H135" s="246"/>
      <c r="I135" s="246"/>
      <c r="J135" s="247"/>
      <c r="K135" s="219"/>
      <c r="L135" s="219"/>
      <c r="M135" s="219"/>
      <c r="N135" s="219"/>
      <c r="O135" s="219"/>
      <c r="P135" s="219"/>
      <c r="Q135" s="219"/>
      <c r="R135" s="219"/>
    </row>
    <row r="136" spans="1:18" s="234" customFormat="1" ht="15.75" customHeight="1" x14ac:dyDescent="0.25">
      <c r="A136" s="161">
        <v>43259</v>
      </c>
      <c r="B136" s="243">
        <v>180167529</v>
      </c>
      <c r="C136" s="248">
        <v>1</v>
      </c>
      <c r="D136" s="247">
        <v>102025</v>
      </c>
      <c r="E136" s="245">
        <v>180043823</v>
      </c>
      <c r="F136" s="248">
        <v>1</v>
      </c>
      <c r="G136" s="247">
        <v>102025</v>
      </c>
      <c r="H136" s="246"/>
      <c r="I136" s="246"/>
      <c r="J136" s="247"/>
      <c r="K136" s="219"/>
      <c r="L136" s="219"/>
      <c r="M136" s="219"/>
      <c r="N136" s="219"/>
      <c r="O136" s="219"/>
      <c r="P136" s="219"/>
      <c r="Q136" s="219"/>
      <c r="R136" s="219"/>
    </row>
    <row r="137" spans="1:18" s="234" customFormat="1" ht="15.75" customHeight="1" x14ac:dyDescent="0.25">
      <c r="A137" s="161">
        <v>43260</v>
      </c>
      <c r="B137" s="243">
        <v>180167220</v>
      </c>
      <c r="C137" s="248">
        <v>2</v>
      </c>
      <c r="D137" s="247">
        <v>194688</v>
      </c>
      <c r="E137" s="245">
        <v>180043880</v>
      </c>
      <c r="F137" s="248">
        <v>1</v>
      </c>
      <c r="G137" s="247">
        <v>117163</v>
      </c>
      <c r="H137" s="246"/>
      <c r="I137" s="246">
        <v>6791575</v>
      </c>
      <c r="J137" s="247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4" customFormat="1" ht="15.75" customHeight="1" x14ac:dyDescent="0.25">
      <c r="A138" s="162">
        <v>43277</v>
      </c>
      <c r="B138" s="235">
        <v>180168200</v>
      </c>
      <c r="C138" s="241">
        <v>7</v>
      </c>
      <c r="D138" s="237">
        <v>901513</v>
      </c>
      <c r="E138" s="238"/>
      <c r="F138" s="241"/>
      <c r="G138" s="237"/>
      <c r="H138" s="240"/>
      <c r="I138" s="240"/>
      <c r="J138" s="237"/>
      <c r="K138" s="219"/>
      <c r="L138" s="219"/>
      <c r="M138" s="219"/>
      <c r="N138" s="219"/>
      <c r="O138" s="219"/>
      <c r="P138" s="219"/>
      <c r="Q138" s="219"/>
      <c r="R138" s="219"/>
    </row>
    <row r="139" spans="1:18" s="234" customFormat="1" ht="15.75" customHeight="1" x14ac:dyDescent="0.25">
      <c r="A139" s="162">
        <v>43279</v>
      </c>
      <c r="B139" s="235">
        <v>180168307</v>
      </c>
      <c r="C139" s="241">
        <v>3</v>
      </c>
      <c r="D139" s="237">
        <v>280963</v>
      </c>
      <c r="E139" s="238">
        <v>180044043</v>
      </c>
      <c r="F139" s="241">
        <v>1</v>
      </c>
      <c r="G139" s="237">
        <v>120225</v>
      </c>
      <c r="H139" s="240"/>
      <c r="I139" s="240"/>
      <c r="J139" s="237"/>
      <c r="K139" s="219"/>
      <c r="L139" s="219"/>
      <c r="M139" s="219"/>
      <c r="N139" s="219"/>
      <c r="O139" s="219"/>
      <c r="P139" s="219"/>
      <c r="Q139" s="219"/>
      <c r="R139" s="219"/>
    </row>
    <row r="140" spans="1:18" s="234" customFormat="1" ht="15.75" customHeight="1" x14ac:dyDescent="0.25">
      <c r="A140" s="162"/>
      <c r="B140" s="235"/>
      <c r="C140" s="241"/>
      <c r="D140" s="237"/>
      <c r="E140" s="238"/>
      <c r="F140" s="241"/>
      <c r="G140" s="237"/>
      <c r="H140" s="240"/>
      <c r="I140" s="240"/>
      <c r="J140" s="237"/>
      <c r="K140" s="219"/>
      <c r="L140" s="219"/>
      <c r="M140" s="219"/>
      <c r="N140" s="219"/>
      <c r="O140" s="219"/>
      <c r="P140" s="219"/>
      <c r="Q140" s="219"/>
      <c r="R140" s="219"/>
    </row>
    <row r="141" spans="1:18" x14ac:dyDescent="0.25">
      <c r="A141" s="162"/>
      <c r="B141" s="3"/>
      <c r="C141" s="40"/>
      <c r="D141" s="6"/>
      <c r="E141" s="7"/>
      <c r="F141" s="40"/>
      <c r="G141" s="6"/>
      <c r="H141" s="39"/>
      <c r="I141" s="39"/>
      <c r="J141" s="6"/>
    </row>
    <row r="142" spans="1:18" x14ac:dyDescent="0.25">
      <c r="A142" s="162"/>
      <c r="B142" s="8" t="s">
        <v>11</v>
      </c>
      <c r="C142" s="77">
        <f>SUM(C8:C141)</f>
        <v>858</v>
      </c>
      <c r="D142" s="9">
        <f>SUM(D8:D141)</f>
        <v>93274681</v>
      </c>
      <c r="E142" s="8" t="s">
        <v>11</v>
      </c>
      <c r="F142" s="77">
        <f>SUM(F8:F141)</f>
        <v>68</v>
      </c>
      <c r="G142" s="5">
        <f>SUM(G8:G141)</f>
        <v>17075848</v>
      </c>
      <c r="H142" s="40">
        <f>SUM(H8:H141)</f>
        <v>0</v>
      </c>
      <c r="I142" s="40">
        <f>SUM(I8:I141)</f>
        <v>75139584</v>
      </c>
      <c r="J142" s="5"/>
    </row>
    <row r="143" spans="1:18" x14ac:dyDescent="0.25">
      <c r="A143" s="162"/>
      <c r="B143" s="8"/>
      <c r="C143" s="77"/>
      <c r="D143" s="9"/>
      <c r="E143" s="8"/>
      <c r="F143" s="77"/>
      <c r="G143" s="5"/>
      <c r="H143" s="40"/>
      <c r="I143" s="40"/>
      <c r="J143" s="5"/>
    </row>
    <row r="144" spans="1:18" x14ac:dyDescent="0.25">
      <c r="A144" s="163"/>
      <c r="B144" s="11"/>
      <c r="C144" s="40"/>
      <c r="D144" s="6"/>
      <c r="E144" s="8"/>
      <c r="F144" s="40"/>
      <c r="G144" s="332" t="s">
        <v>12</v>
      </c>
      <c r="H144" s="332"/>
      <c r="I144" s="39"/>
      <c r="J144" s="13">
        <f>SUM(D8:D141)</f>
        <v>93274681</v>
      </c>
    </row>
    <row r="145" spans="1:10" x14ac:dyDescent="0.25">
      <c r="A145" s="162"/>
      <c r="B145" s="3"/>
      <c r="C145" s="40"/>
      <c r="D145" s="6"/>
      <c r="E145" s="7"/>
      <c r="F145" s="40"/>
      <c r="G145" s="332" t="s">
        <v>13</v>
      </c>
      <c r="H145" s="332"/>
      <c r="I145" s="39"/>
      <c r="J145" s="13">
        <f>SUM(G8:G141)</f>
        <v>17075848</v>
      </c>
    </row>
    <row r="146" spans="1:10" x14ac:dyDescent="0.25">
      <c r="A146" s="164"/>
      <c r="B146" s="7"/>
      <c r="C146" s="40"/>
      <c r="D146" s="6"/>
      <c r="E146" s="7"/>
      <c r="F146" s="40"/>
      <c r="G146" s="332" t="s">
        <v>14</v>
      </c>
      <c r="H146" s="332"/>
      <c r="I146" s="41"/>
      <c r="J146" s="15">
        <f>J144-J145</f>
        <v>76198833</v>
      </c>
    </row>
    <row r="147" spans="1:10" x14ac:dyDescent="0.25">
      <c r="A147" s="162"/>
      <c r="B147" s="16"/>
      <c r="C147" s="40"/>
      <c r="D147" s="17"/>
      <c r="E147" s="7"/>
      <c r="F147" s="40"/>
      <c r="G147" s="332" t="s">
        <v>15</v>
      </c>
      <c r="H147" s="332"/>
      <c r="I147" s="39"/>
      <c r="J147" s="13">
        <f>SUM(H8:H141)</f>
        <v>0</v>
      </c>
    </row>
    <row r="148" spans="1:10" x14ac:dyDescent="0.25">
      <c r="A148" s="162"/>
      <c r="B148" s="16"/>
      <c r="C148" s="40"/>
      <c r="D148" s="17"/>
      <c r="E148" s="7"/>
      <c r="F148" s="40"/>
      <c r="G148" s="332" t="s">
        <v>16</v>
      </c>
      <c r="H148" s="332"/>
      <c r="I148" s="39"/>
      <c r="J148" s="13">
        <f>J146+J147</f>
        <v>76198833</v>
      </c>
    </row>
    <row r="149" spans="1:10" x14ac:dyDescent="0.25">
      <c r="A149" s="162"/>
      <c r="B149" s="16"/>
      <c r="C149" s="40"/>
      <c r="D149" s="17"/>
      <c r="E149" s="7"/>
      <c r="F149" s="40"/>
      <c r="G149" s="332" t="s">
        <v>5</v>
      </c>
      <c r="H149" s="332"/>
      <c r="I149" s="39"/>
      <c r="J149" s="13">
        <f>SUM(I8:I141)</f>
        <v>75139584</v>
      </c>
    </row>
    <row r="150" spans="1:10" x14ac:dyDescent="0.25">
      <c r="A150" s="162"/>
      <c r="B150" s="16"/>
      <c r="C150" s="40"/>
      <c r="D150" s="17"/>
      <c r="E150" s="7"/>
      <c r="F150" s="40"/>
      <c r="G150" s="332" t="s">
        <v>32</v>
      </c>
      <c r="H150" s="332"/>
      <c r="I150" s="40" t="str">
        <f>IF(J150&gt;0,"SALDO",IF(J150&lt;0,"PIUTANG",IF(J150=0,"LUNAS")))</f>
        <v>PIUTANG</v>
      </c>
      <c r="J150" s="13">
        <f>J149-J148</f>
        <v>-1059249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49:H149"/>
    <mergeCell ref="G150:H150"/>
    <mergeCell ref="G144:H144"/>
    <mergeCell ref="G145:H145"/>
    <mergeCell ref="G146:H146"/>
    <mergeCell ref="G147:H147"/>
    <mergeCell ref="G148:H148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2" t="s">
        <v>12</v>
      </c>
      <c r="H53" s="33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2" t="s">
        <v>13</v>
      </c>
      <c r="H54" s="33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2" t="s">
        <v>14</v>
      </c>
      <c r="H55" s="33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2" t="s">
        <v>15</v>
      </c>
      <c r="H56" s="33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2" t="s">
        <v>16</v>
      </c>
      <c r="H57" s="33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2" t="s">
        <v>5</v>
      </c>
      <c r="H58" s="33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2" t="s">
        <v>32</v>
      </c>
      <c r="H59" s="33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29"/>
      <c r="I7" s="372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2" t="s">
        <v>12</v>
      </c>
      <c r="H32" s="33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2" t="s">
        <v>13</v>
      </c>
      <c r="H33" s="33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2" t="s">
        <v>14</v>
      </c>
      <c r="H34" s="33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2" t="s">
        <v>15</v>
      </c>
      <c r="H35" s="33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2" t="s">
        <v>16</v>
      </c>
      <c r="H36" s="33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2" t="s">
        <v>5</v>
      </c>
      <c r="H37" s="33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2" t="s">
        <v>32</v>
      </c>
      <c r="H38" s="33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8"/>
      <c r="I7" s="352"/>
      <c r="J7" s="34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2" t="s">
        <v>12</v>
      </c>
      <c r="H73" s="33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2" t="s">
        <v>13</v>
      </c>
      <c r="H74" s="33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2" t="s">
        <v>14</v>
      </c>
      <c r="H75" s="33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2" t="s">
        <v>15</v>
      </c>
      <c r="H76" s="33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2" t="s">
        <v>16</v>
      </c>
      <c r="H77" s="33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2" t="s">
        <v>5</v>
      </c>
      <c r="H78" s="33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2" t="s">
        <v>32</v>
      </c>
      <c r="H79" s="33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9" t="s">
        <v>12</v>
      </c>
      <c r="H19" s="3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9" t="s">
        <v>13</v>
      </c>
      <c r="H20" s="3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9" t="s">
        <v>14</v>
      </c>
      <c r="H21" s="3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9" t="s">
        <v>15</v>
      </c>
      <c r="H22" s="3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9" t="s">
        <v>16</v>
      </c>
      <c r="H23" s="3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9" t="s">
        <v>5</v>
      </c>
      <c r="H24" s="3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9" t="s">
        <v>32</v>
      </c>
      <c r="H25" s="3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8"/>
      <c r="I7" s="352"/>
      <c r="J7" s="34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8"/>
      <c r="I7" s="352"/>
      <c r="J7" s="34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32" t="s">
        <v>12</v>
      </c>
      <c r="H35" s="33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32" t="s">
        <v>13</v>
      </c>
      <c r="H36" s="33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32" t="s">
        <v>14</v>
      </c>
      <c r="H37" s="33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32" t="s">
        <v>15</v>
      </c>
      <c r="H38" s="33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32" t="s">
        <v>16</v>
      </c>
      <c r="H39" s="33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32" t="s">
        <v>5</v>
      </c>
      <c r="H40" s="33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32" t="s">
        <v>32</v>
      </c>
      <c r="H41" s="33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8"/>
      <c r="I7" s="352"/>
      <c r="J7" s="34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705"/>
  <sheetViews>
    <sheetView workbookViewId="0">
      <pane ySplit="7" topLeftCell="A681" activePane="bottomLeft" state="frozen"/>
      <selection pane="bottomLeft" activeCell="E689" sqref="E689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SUM(D682:D687)</f>
        <v>15462214</v>
      </c>
      <c r="M1" s="219">
        <f>SUM(D675:D681)</f>
        <v>1566426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J705*-1</f>
        <v>9814263</v>
      </c>
      <c r="J2" s="218"/>
      <c r="L2" s="219">
        <f>SUM(G682:G687)</f>
        <v>2029826</v>
      </c>
      <c r="M2" s="219">
        <f>SUM(G675:G681)</f>
        <v>4515352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13432388</v>
      </c>
      <c r="M3" s="219">
        <f>M1-M2</f>
        <v>-2948926</v>
      </c>
      <c r="N3" s="219">
        <f>L3+M3</f>
        <v>10483462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7" t="s">
        <v>4</v>
      </c>
      <c r="I6" s="339" t="s">
        <v>5</v>
      </c>
      <c r="J6" s="341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8"/>
      <c r="I7" s="340"/>
      <c r="J7" s="34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2">
        <v>43251</v>
      </c>
      <c r="B627" s="243">
        <v>180165984</v>
      </c>
      <c r="C627" s="248">
        <v>20</v>
      </c>
      <c r="D627" s="247">
        <v>2466013</v>
      </c>
      <c r="E627" s="243">
        <v>180043495</v>
      </c>
      <c r="F627" s="248">
        <v>28</v>
      </c>
      <c r="G627" s="247">
        <v>2998363</v>
      </c>
      <c r="H627" s="246"/>
      <c r="I627" s="246"/>
      <c r="J627" s="247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2">
        <v>43251</v>
      </c>
      <c r="B628" s="243">
        <v>180165986</v>
      </c>
      <c r="C628" s="248">
        <v>74</v>
      </c>
      <c r="D628" s="247">
        <v>7760550</v>
      </c>
      <c r="E628" s="243"/>
      <c r="F628" s="248"/>
      <c r="G628" s="247"/>
      <c r="H628" s="246"/>
      <c r="I628" s="246"/>
      <c r="J628" s="247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2">
        <v>43251</v>
      </c>
      <c r="B629" s="243">
        <v>180166087</v>
      </c>
      <c r="C629" s="248">
        <v>53</v>
      </c>
      <c r="D629" s="247">
        <v>6286525</v>
      </c>
      <c r="E629" s="243"/>
      <c r="F629" s="248"/>
      <c r="G629" s="247"/>
      <c r="H629" s="246"/>
      <c r="I629" s="246"/>
      <c r="J629" s="247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2">
        <v>43251</v>
      </c>
      <c r="B630" s="243">
        <v>180166120</v>
      </c>
      <c r="C630" s="248">
        <v>16</v>
      </c>
      <c r="D630" s="247">
        <v>1666788</v>
      </c>
      <c r="E630" s="243"/>
      <c r="F630" s="248"/>
      <c r="G630" s="247"/>
      <c r="H630" s="246"/>
      <c r="I630" s="246">
        <v>15181513</v>
      </c>
      <c r="J630" s="247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2">
        <v>43252</v>
      </c>
      <c r="B631" s="243">
        <v>180166160</v>
      </c>
      <c r="C631" s="248">
        <v>56</v>
      </c>
      <c r="D631" s="247">
        <v>5979488</v>
      </c>
      <c r="E631" s="243"/>
      <c r="F631" s="248"/>
      <c r="G631" s="247"/>
      <c r="H631" s="246"/>
      <c r="I631" s="246"/>
      <c r="J631" s="247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2">
        <v>43252</v>
      </c>
      <c r="B632" s="243">
        <v>180166223</v>
      </c>
      <c r="C632" s="248">
        <v>1</v>
      </c>
      <c r="D632" s="247">
        <v>107275</v>
      </c>
      <c r="E632" s="243"/>
      <c r="F632" s="248"/>
      <c r="G632" s="247"/>
      <c r="H632" s="246"/>
      <c r="I632" s="246"/>
      <c r="J632" s="247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2">
        <v>43252</v>
      </c>
      <c r="B633" s="243">
        <v>180166247</v>
      </c>
      <c r="C633" s="248">
        <v>54</v>
      </c>
      <c r="D633" s="247">
        <v>5886825</v>
      </c>
      <c r="E633" s="243"/>
      <c r="F633" s="248"/>
      <c r="G633" s="247"/>
      <c r="H633" s="246"/>
      <c r="I633" s="246">
        <v>11973588</v>
      </c>
      <c r="J633" s="247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2">
        <v>43253</v>
      </c>
      <c r="B634" s="243">
        <v>180166330</v>
      </c>
      <c r="C634" s="248">
        <v>58</v>
      </c>
      <c r="D634" s="247">
        <v>6266138</v>
      </c>
      <c r="E634" s="243">
        <v>180043577</v>
      </c>
      <c r="F634" s="248">
        <v>15</v>
      </c>
      <c r="G634" s="247">
        <v>1486450</v>
      </c>
      <c r="H634" s="246"/>
      <c r="I634" s="246"/>
      <c r="J634" s="247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2">
        <v>43253</v>
      </c>
      <c r="B635" s="243">
        <v>180166418</v>
      </c>
      <c r="C635" s="248">
        <v>65</v>
      </c>
      <c r="D635" s="247">
        <v>7137813</v>
      </c>
      <c r="E635" s="243"/>
      <c r="F635" s="248"/>
      <c r="G635" s="247"/>
      <c r="H635" s="246"/>
      <c r="I635" s="246"/>
      <c r="J635" s="247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2">
        <v>43253</v>
      </c>
      <c r="B636" s="243">
        <v>180166446</v>
      </c>
      <c r="C636" s="248">
        <v>18</v>
      </c>
      <c r="D636" s="247">
        <v>1877750</v>
      </c>
      <c r="E636" s="243"/>
      <c r="F636" s="248"/>
      <c r="G636" s="247"/>
      <c r="H636" s="246"/>
      <c r="I636" s="246">
        <v>13795251</v>
      </c>
      <c r="J636" s="247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2">
        <v>43254</v>
      </c>
      <c r="B637" s="243">
        <v>180166479</v>
      </c>
      <c r="C637" s="248">
        <v>21</v>
      </c>
      <c r="D637" s="247">
        <v>2466888</v>
      </c>
      <c r="E637" s="243"/>
      <c r="F637" s="248"/>
      <c r="G637" s="247"/>
      <c r="H637" s="246"/>
      <c r="I637" s="246"/>
      <c r="J637" s="247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2">
        <v>43254</v>
      </c>
      <c r="B638" s="243">
        <v>180166526</v>
      </c>
      <c r="C638" s="248">
        <v>45</v>
      </c>
      <c r="D638" s="247">
        <v>4688600</v>
      </c>
      <c r="E638" s="243"/>
      <c r="F638" s="248"/>
      <c r="G638" s="247"/>
      <c r="H638" s="246"/>
      <c r="I638" s="246"/>
      <c r="J638" s="247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2">
        <v>43254</v>
      </c>
      <c r="B639" s="243">
        <v>180166600</v>
      </c>
      <c r="C639" s="248">
        <v>18</v>
      </c>
      <c r="D639" s="247">
        <v>2172100</v>
      </c>
      <c r="E639" s="243"/>
      <c r="F639" s="248"/>
      <c r="G639" s="247"/>
      <c r="H639" s="246"/>
      <c r="I639" s="246">
        <v>9327588</v>
      </c>
      <c r="J639" s="247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2">
        <v>43255</v>
      </c>
      <c r="B640" s="243">
        <v>180166689</v>
      </c>
      <c r="C640" s="248">
        <v>72</v>
      </c>
      <c r="D640" s="247">
        <v>7547925</v>
      </c>
      <c r="E640" s="243"/>
      <c r="F640" s="248"/>
      <c r="G640" s="247"/>
      <c r="H640" s="246"/>
      <c r="I640" s="246"/>
      <c r="J640" s="247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2">
        <v>43255</v>
      </c>
      <c r="B641" s="243">
        <v>180166763</v>
      </c>
      <c r="C641" s="248">
        <v>57</v>
      </c>
      <c r="D641" s="247">
        <v>6474388</v>
      </c>
      <c r="E641" s="243"/>
      <c r="F641" s="248"/>
      <c r="G641" s="247"/>
      <c r="H641" s="246"/>
      <c r="I641" s="246">
        <v>14022313</v>
      </c>
      <c r="J641" s="247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2">
        <v>43256</v>
      </c>
      <c r="B642" s="243">
        <v>180166826</v>
      </c>
      <c r="C642" s="248">
        <v>37</v>
      </c>
      <c r="D642" s="247">
        <v>3949313</v>
      </c>
      <c r="E642" s="243">
        <v>180043650</v>
      </c>
      <c r="F642" s="248">
        <v>68</v>
      </c>
      <c r="G642" s="247">
        <v>7875175</v>
      </c>
      <c r="H642" s="246"/>
      <c r="I642" s="246"/>
      <c r="J642" s="247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2">
        <v>43256</v>
      </c>
      <c r="B643" s="243">
        <v>180166834</v>
      </c>
      <c r="C643" s="248">
        <v>4</v>
      </c>
      <c r="D643" s="247">
        <v>317188</v>
      </c>
      <c r="E643" s="243"/>
      <c r="F643" s="248"/>
      <c r="G643" s="247"/>
      <c r="H643" s="246"/>
      <c r="I643" s="246"/>
      <c r="J643" s="247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2">
        <v>43256</v>
      </c>
      <c r="B644" s="243">
        <v>180166939</v>
      </c>
      <c r="C644" s="248">
        <v>11</v>
      </c>
      <c r="D644" s="247">
        <v>1248188</v>
      </c>
      <c r="E644" s="243"/>
      <c r="F644" s="248"/>
      <c r="G644" s="247"/>
      <c r="H644" s="246"/>
      <c r="I644" s="246"/>
      <c r="J644" s="247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2">
        <v>43256</v>
      </c>
      <c r="B645" s="243">
        <v>180166956</v>
      </c>
      <c r="C645" s="248">
        <v>3</v>
      </c>
      <c r="D645" s="247">
        <v>328913</v>
      </c>
      <c r="E645" s="243"/>
      <c r="F645" s="248"/>
      <c r="G645" s="247"/>
      <c r="H645" s="246"/>
      <c r="I645" s="246"/>
      <c r="J645" s="247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2">
        <v>43256</v>
      </c>
      <c r="B646" s="243">
        <v>180166992</v>
      </c>
      <c r="C646" s="248">
        <v>69</v>
      </c>
      <c r="D646" s="247">
        <v>6864813</v>
      </c>
      <c r="E646" s="243"/>
      <c r="F646" s="248"/>
      <c r="G646" s="247"/>
      <c r="H646" s="246"/>
      <c r="I646" s="246"/>
      <c r="J646" s="247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2">
        <v>43256</v>
      </c>
      <c r="B647" s="243">
        <v>180167034</v>
      </c>
      <c r="C647" s="248">
        <v>71</v>
      </c>
      <c r="D647" s="247">
        <v>8225175</v>
      </c>
      <c r="E647" s="243"/>
      <c r="F647" s="248"/>
      <c r="G647" s="247"/>
      <c r="H647" s="246"/>
      <c r="I647" s="246">
        <v>13058415</v>
      </c>
      <c r="J647" s="247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2">
        <v>43257</v>
      </c>
      <c r="B648" s="243">
        <v>180167077</v>
      </c>
      <c r="C648" s="248">
        <v>48</v>
      </c>
      <c r="D648" s="247">
        <v>5123563</v>
      </c>
      <c r="E648" s="243">
        <v>180043741</v>
      </c>
      <c r="F648" s="248">
        <v>24</v>
      </c>
      <c r="G648" s="247">
        <v>2568300</v>
      </c>
      <c r="H648" s="246"/>
      <c r="I648" s="246"/>
      <c r="J648" s="247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2">
        <v>43257</v>
      </c>
      <c r="B649" s="243">
        <v>180167182</v>
      </c>
      <c r="C649" s="248">
        <v>4</v>
      </c>
      <c r="D649" s="247">
        <v>410550</v>
      </c>
      <c r="E649" s="243"/>
      <c r="F649" s="248"/>
      <c r="G649" s="247"/>
      <c r="H649" s="246"/>
      <c r="I649" s="246">
        <v>2965813</v>
      </c>
      <c r="J649" s="247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2">
        <v>43258</v>
      </c>
      <c r="B650" s="243">
        <v>180167237</v>
      </c>
      <c r="C650" s="248">
        <v>17</v>
      </c>
      <c r="D650" s="247">
        <v>1663463</v>
      </c>
      <c r="E650" s="243">
        <v>180043750</v>
      </c>
      <c r="F650" s="248">
        <v>11</v>
      </c>
      <c r="G650" s="247">
        <v>1336388</v>
      </c>
      <c r="H650" s="246"/>
      <c r="I650" s="246"/>
      <c r="J650" s="247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2">
        <v>43258</v>
      </c>
      <c r="B651" s="243">
        <v>180167249</v>
      </c>
      <c r="C651" s="248">
        <v>6</v>
      </c>
      <c r="D651" s="247">
        <v>891450</v>
      </c>
      <c r="E651" s="243">
        <v>180043758</v>
      </c>
      <c r="F651" s="248">
        <v>1</v>
      </c>
      <c r="G651" s="247">
        <v>50925</v>
      </c>
      <c r="H651" s="246"/>
      <c r="I651" s="246"/>
      <c r="J651" s="247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2">
        <v>43258</v>
      </c>
      <c r="B652" s="243">
        <v>180167257</v>
      </c>
      <c r="C652" s="248">
        <v>2</v>
      </c>
      <c r="D652" s="247">
        <v>314300</v>
      </c>
      <c r="E652" s="243">
        <v>180043782</v>
      </c>
      <c r="F652" s="248">
        <v>2</v>
      </c>
      <c r="G652" s="247">
        <v>188913</v>
      </c>
      <c r="H652" s="246"/>
      <c r="I652" s="246"/>
      <c r="J652" s="247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2">
        <v>43258</v>
      </c>
      <c r="B653" s="243">
        <v>180167273</v>
      </c>
      <c r="C653" s="248">
        <v>47</v>
      </c>
      <c r="D653" s="247">
        <v>5093113</v>
      </c>
      <c r="E653" s="243"/>
      <c r="F653" s="248"/>
      <c r="G653" s="247"/>
      <c r="H653" s="246"/>
      <c r="I653" s="246"/>
      <c r="J653" s="247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2">
        <v>43258</v>
      </c>
      <c r="B654" s="243">
        <v>180167280</v>
      </c>
      <c r="C654" s="248">
        <v>39</v>
      </c>
      <c r="D654" s="247">
        <v>3518025</v>
      </c>
      <c r="E654" s="243"/>
      <c r="F654" s="248"/>
      <c r="G654" s="247"/>
      <c r="H654" s="246"/>
      <c r="I654" s="246"/>
      <c r="J654" s="247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2">
        <v>43258</v>
      </c>
      <c r="B655" s="243">
        <v>180167311</v>
      </c>
      <c r="C655" s="248">
        <v>25</v>
      </c>
      <c r="D655" s="247">
        <v>2456125</v>
      </c>
      <c r="E655" s="243"/>
      <c r="F655" s="248"/>
      <c r="G655" s="247"/>
      <c r="H655" s="246"/>
      <c r="I655" s="246"/>
      <c r="J655" s="247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2">
        <v>43258</v>
      </c>
      <c r="B656" s="243">
        <v>180167316</v>
      </c>
      <c r="C656" s="248">
        <v>14</v>
      </c>
      <c r="D656" s="247">
        <v>1438238</v>
      </c>
      <c r="E656" s="243"/>
      <c r="F656" s="248"/>
      <c r="G656" s="247"/>
      <c r="H656" s="246"/>
      <c r="I656" s="246"/>
      <c r="J656" s="247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2">
        <v>43258</v>
      </c>
      <c r="B657" s="243">
        <v>180167371</v>
      </c>
      <c r="C657" s="248">
        <v>30</v>
      </c>
      <c r="D657" s="247">
        <v>2770863</v>
      </c>
      <c r="E657" s="243"/>
      <c r="F657" s="248"/>
      <c r="G657" s="247"/>
      <c r="H657" s="246"/>
      <c r="I657" s="246"/>
      <c r="J657" s="247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2">
        <v>43258</v>
      </c>
      <c r="B658" s="243">
        <v>180167388</v>
      </c>
      <c r="C658" s="248">
        <v>14</v>
      </c>
      <c r="D658" s="247">
        <v>1316525</v>
      </c>
      <c r="E658" s="243"/>
      <c r="F658" s="248"/>
      <c r="G658" s="247"/>
      <c r="H658" s="246"/>
      <c r="I658" s="246"/>
      <c r="J658" s="247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2">
        <v>43258</v>
      </c>
      <c r="B659" s="243">
        <v>180167410</v>
      </c>
      <c r="C659" s="248">
        <v>4</v>
      </c>
      <c r="D659" s="247">
        <v>395063</v>
      </c>
      <c r="E659" s="243"/>
      <c r="F659" s="248"/>
      <c r="G659" s="247"/>
      <c r="H659" s="246"/>
      <c r="I659" s="246">
        <v>18280939</v>
      </c>
      <c r="J659" s="247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2">
        <v>43259</v>
      </c>
      <c r="B660" s="243">
        <v>180167451</v>
      </c>
      <c r="C660" s="248">
        <v>18</v>
      </c>
      <c r="D660" s="247">
        <v>2349550</v>
      </c>
      <c r="E660" s="243">
        <v>180043794</v>
      </c>
      <c r="F660" s="248">
        <v>17</v>
      </c>
      <c r="G660" s="247">
        <v>1814663</v>
      </c>
      <c r="H660" s="246"/>
      <c r="I660" s="246"/>
      <c r="J660" s="247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2">
        <v>43259</v>
      </c>
      <c r="B661" s="243">
        <v>180167467</v>
      </c>
      <c r="C661" s="248">
        <v>38</v>
      </c>
      <c r="D661" s="247">
        <v>4610725</v>
      </c>
      <c r="E661" s="243"/>
      <c r="F661" s="248"/>
      <c r="G661" s="247"/>
      <c r="H661" s="246"/>
      <c r="I661" s="246"/>
      <c r="J661" s="247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2">
        <v>43259</v>
      </c>
      <c r="B662" s="243">
        <v>180167472</v>
      </c>
      <c r="C662" s="248">
        <v>7</v>
      </c>
      <c r="D662" s="247">
        <v>667713</v>
      </c>
      <c r="E662" s="243"/>
      <c r="F662" s="248"/>
      <c r="G662" s="247"/>
      <c r="H662" s="246"/>
      <c r="I662" s="246"/>
      <c r="J662" s="247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2">
        <v>43259</v>
      </c>
      <c r="B663" s="243">
        <v>180167494</v>
      </c>
      <c r="C663" s="248">
        <v>23</v>
      </c>
      <c r="D663" s="247">
        <v>2140775</v>
      </c>
      <c r="E663" s="243"/>
      <c r="F663" s="248"/>
      <c r="G663" s="247"/>
      <c r="H663" s="246"/>
      <c r="I663" s="246"/>
      <c r="J663" s="247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2">
        <v>43259</v>
      </c>
      <c r="B664" s="243">
        <v>180167544</v>
      </c>
      <c r="C664" s="248">
        <v>21</v>
      </c>
      <c r="D664" s="247">
        <v>2196163</v>
      </c>
      <c r="E664" s="243"/>
      <c r="F664" s="248"/>
      <c r="G664" s="247"/>
      <c r="H664" s="246"/>
      <c r="I664" s="246"/>
      <c r="J664" s="247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2">
        <v>43259</v>
      </c>
      <c r="B665" s="243">
        <v>180167572</v>
      </c>
      <c r="C665" s="248">
        <v>1</v>
      </c>
      <c r="D665" s="247">
        <v>89075</v>
      </c>
      <c r="E665" s="243"/>
      <c r="F665" s="248"/>
      <c r="G665" s="247"/>
      <c r="H665" s="246"/>
      <c r="I665" s="246">
        <v>10239338</v>
      </c>
      <c r="J665" s="247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2">
        <v>43260</v>
      </c>
      <c r="B666" s="243">
        <v>180167601</v>
      </c>
      <c r="C666" s="248">
        <v>3</v>
      </c>
      <c r="D666" s="247">
        <v>312113</v>
      </c>
      <c r="E666" s="243">
        <v>180043839</v>
      </c>
      <c r="F666" s="248">
        <v>5</v>
      </c>
      <c r="G666" s="247">
        <v>586688</v>
      </c>
      <c r="H666" s="246"/>
      <c r="I666" s="246"/>
      <c r="J666" s="247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2">
        <v>43260</v>
      </c>
      <c r="B667" s="243">
        <v>180167636</v>
      </c>
      <c r="C667" s="248">
        <v>24</v>
      </c>
      <c r="D667" s="247">
        <v>2610125</v>
      </c>
      <c r="E667" s="243">
        <v>180043862</v>
      </c>
      <c r="F667" s="248">
        <v>43</v>
      </c>
      <c r="G667" s="247">
        <v>4734888</v>
      </c>
      <c r="H667" s="246"/>
      <c r="I667" s="246"/>
      <c r="J667" s="247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2">
        <v>43260</v>
      </c>
      <c r="B668" s="243">
        <v>180167648</v>
      </c>
      <c r="C668" s="248">
        <v>10</v>
      </c>
      <c r="D668" s="247">
        <v>999775</v>
      </c>
      <c r="E668" s="243"/>
      <c r="F668" s="248"/>
      <c r="G668" s="247"/>
      <c r="H668" s="246"/>
      <c r="I668" s="246"/>
      <c r="J668" s="247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2">
        <v>43260</v>
      </c>
      <c r="B669" s="243">
        <v>180167663</v>
      </c>
      <c r="C669" s="248">
        <v>15</v>
      </c>
      <c r="D669" s="247">
        <v>1610350</v>
      </c>
      <c r="E669" s="243"/>
      <c r="F669" s="248"/>
      <c r="G669" s="247"/>
      <c r="H669" s="246"/>
      <c r="I669" s="246"/>
      <c r="J669" s="247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2">
        <v>43260</v>
      </c>
      <c r="B670" s="243">
        <v>180167703</v>
      </c>
      <c r="C670" s="248">
        <v>9</v>
      </c>
      <c r="D670" s="247">
        <v>936425</v>
      </c>
      <c r="E670" s="243"/>
      <c r="F670" s="248"/>
      <c r="G670" s="247"/>
      <c r="H670" s="246"/>
      <c r="I670" s="246"/>
      <c r="J670" s="247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2">
        <v>43260</v>
      </c>
      <c r="B671" s="243">
        <v>180167728</v>
      </c>
      <c r="C671" s="248">
        <v>2</v>
      </c>
      <c r="D671" s="247">
        <v>151025</v>
      </c>
      <c r="E671" s="243"/>
      <c r="F671" s="248"/>
      <c r="G671" s="247"/>
      <c r="H671" s="246"/>
      <c r="I671" s="246"/>
      <c r="J671" s="247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2">
        <v>43260</v>
      </c>
      <c r="B672" s="243">
        <v>180167753</v>
      </c>
      <c r="C672" s="248">
        <v>1</v>
      </c>
      <c r="D672" s="247">
        <v>97913</v>
      </c>
      <c r="E672" s="243"/>
      <c r="F672" s="248"/>
      <c r="G672" s="247"/>
      <c r="H672" s="246"/>
      <c r="I672" s="246"/>
      <c r="J672" s="247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2">
        <v>43260</v>
      </c>
      <c r="B673" s="243">
        <v>180167761</v>
      </c>
      <c r="C673" s="248">
        <v>2</v>
      </c>
      <c r="D673" s="247">
        <v>291550</v>
      </c>
      <c r="E673" s="243"/>
      <c r="F673" s="248"/>
      <c r="G673" s="247"/>
      <c r="H673" s="246"/>
      <c r="I673" s="246"/>
      <c r="J673" s="247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2">
        <v>43260</v>
      </c>
      <c r="B674" s="243">
        <v>180167765</v>
      </c>
      <c r="C674" s="248">
        <v>1</v>
      </c>
      <c r="D674" s="247">
        <v>98613</v>
      </c>
      <c r="E674" s="243"/>
      <c r="F674" s="248"/>
      <c r="G674" s="247"/>
      <c r="H674" s="246"/>
      <c r="I674" s="246">
        <v>1786313</v>
      </c>
      <c r="J674" s="247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2">
        <v>43261</v>
      </c>
      <c r="B675" s="243">
        <v>180167797</v>
      </c>
      <c r="C675" s="248">
        <v>1</v>
      </c>
      <c r="D675" s="247">
        <v>87150</v>
      </c>
      <c r="E675" s="243">
        <v>180043891</v>
      </c>
      <c r="F675" s="248">
        <v>12</v>
      </c>
      <c r="G675" s="247">
        <v>1467463</v>
      </c>
      <c r="H675" s="246"/>
      <c r="I675" s="246"/>
      <c r="J675" s="247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2">
        <v>43261</v>
      </c>
      <c r="B676" s="243">
        <v>180167824</v>
      </c>
      <c r="C676" s="248">
        <v>6</v>
      </c>
      <c r="D676" s="247">
        <v>691250</v>
      </c>
      <c r="E676" s="243">
        <v>180043932</v>
      </c>
      <c r="F676" s="248">
        <v>15</v>
      </c>
      <c r="G676" s="247">
        <v>1701788</v>
      </c>
      <c r="H676" s="246"/>
      <c r="I676" s="246"/>
      <c r="J676" s="247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2">
        <v>43261</v>
      </c>
      <c r="B677" s="243">
        <v>180167844</v>
      </c>
      <c r="C677" s="248">
        <v>2</v>
      </c>
      <c r="D677" s="247">
        <v>145250</v>
      </c>
      <c r="E677" s="243">
        <v>180043937</v>
      </c>
      <c r="F677" s="248">
        <v>5</v>
      </c>
      <c r="G677" s="247">
        <v>452813</v>
      </c>
      <c r="H677" s="246"/>
      <c r="I677" s="246"/>
      <c r="J677" s="247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2">
        <v>43261</v>
      </c>
      <c r="B678" s="243">
        <v>180167861</v>
      </c>
      <c r="C678" s="248">
        <v>1</v>
      </c>
      <c r="D678" s="247">
        <v>46638</v>
      </c>
      <c r="E678" s="243"/>
      <c r="F678" s="248"/>
      <c r="G678" s="247"/>
      <c r="H678" s="246"/>
      <c r="I678" s="246"/>
      <c r="J678" s="247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2">
        <v>43262</v>
      </c>
      <c r="B679" s="243">
        <v>180168026</v>
      </c>
      <c r="C679" s="248">
        <v>2</v>
      </c>
      <c r="D679" s="247">
        <v>215950</v>
      </c>
      <c r="E679" s="243">
        <v>180043950</v>
      </c>
      <c r="F679" s="248">
        <v>6</v>
      </c>
      <c r="G679" s="247">
        <v>603575</v>
      </c>
      <c r="H679" s="246"/>
      <c r="I679" s="246"/>
      <c r="J679" s="247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2">
        <v>43262</v>
      </c>
      <c r="B680" s="243">
        <v>180168040</v>
      </c>
      <c r="C680" s="248">
        <v>1</v>
      </c>
      <c r="D680" s="247">
        <v>72013</v>
      </c>
      <c r="E680" s="243">
        <v>180043978</v>
      </c>
      <c r="F680" s="248">
        <v>1</v>
      </c>
      <c r="G680" s="247">
        <v>289713</v>
      </c>
      <c r="H680" s="246"/>
      <c r="I680" s="246"/>
      <c r="J680" s="247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2">
        <v>43262</v>
      </c>
      <c r="B681" s="243">
        <v>180168044</v>
      </c>
      <c r="C681" s="248">
        <v>3</v>
      </c>
      <c r="D681" s="247">
        <v>308175</v>
      </c>
      <c r="E681" s="243"/>
      <c r="F681" s="248"/>
      <c r="G681" s="247"/>
      <c r="H681" s="246"/>
      <c r="I681" s="246"/>
      <c r="J681" s="247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2">
        <v>43277</v>
      </c>
      <c r="B682" s="243">
        <v>180168180</v>
      </c>
      <c r="C682" s="248">
        <v>15</v>
      </c>
      <c r="D682" s="247">
        <v>1651125</v>
      </c>
      <c r="E682" s="243">
        <v>180044010</v>
      </c>
      <c r="F682" s="248">
        <v>7</v>
      </c>
      <c r="G682" s="247">
        <v>669813</v>
      </c>
      <c r="H682" s="246"/>
      <c r="I682" s="246"/>
      <c r="J682" s="247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2">
        <v>43277</v>
      </c>
      <c r="B683" s="243">
        <v>180168181</v>
      </c>
      <c r="C683" s="248">
        <v>9</v>
      </c>
      <c r="D683" s="247">
        <v>714263</v>
      </c>
      <c r="E683" s="243">
        <v>180044014</v>
      </c>
      <c r="F683" s="248">
        <v>11</v>
      </c>
      <c r="G683" s="247">
        <v>1360013</v>
      </c>
      <c r="H683" s="246"/>
      <c r="I683" s="246"/>
      <c r="J683" s="247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2">
        <v>43277</v>
      </c>
      <c r="B684" s="243">
        <v>180168183</v>
      </c>
      <c r="C684" s="248">
        <v>2</v>
      </c>
      <c r="D684" s="247">
        <v>291550</v>
      </c>
      <c r="E684" s="243"/>
      <c r="F684" s="248"/>
      <c r="G684" s="247"/>
      <c r="H684" s="246"/>
      <c r="I684" s="246"/>
      <c r="J684" s="247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2">
        <v>43277</v>
      </c>
      <c r="B685" s="243">
        <v>180168188</v>
      </c>
      <c r="C685" s="248">
        <v>53</v>
      </c>
      <c r="D685" s="247">
        <v>5265225</v>
      </c>
      <c r="E685" s="243"/>
      <c r="F685" s="248"/>
      <c r="G685" s="247"/>
      <c r="H685" s="246"/>
      <c r="I685" s="246"/>
      <c r="J685" s="247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2">
        <v>43277</v>
      </c>
      <c r="B686" s="243">
        <v>180168192</v>
      </c>
      <c r="C686" s="248">
        <v>70</v>
      </c>
      <c r="D686" s="247">
        <v>7059763</v>
      </c>
      <c r="E686" s="243"/>
      <c r="F686" s="248"/>
      <c r="G686" s="247"/>
      <c r="H686" s="246"/>
      <c r="I686" s="246"/>
      <c r="J686" s="247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2">
        <v>43277</v>
      </c>
      <c r="B687" s="243">
        <v>180168197</v>
      </c>
      <c r="C687" s="248">
        <v>5</v>
      </c>
      <c r="D687" s="247">
        <v>480288</v>
      </c>
      <c r="E687" s="243"/>
      <c r="F687" s="248"/>
      <c r="G687" s="247"/>
      <c r="H687" s="246"/>
      <c r="I687" s="246">
        <v>10483462</v>
      </c>
      <c r="J687" s="247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98">
        <v>43279</v>
      </c>
      <c r="B688" s="99">
        <v>180168234</v>
      </c>
      <c r="C688" s="100">
        <v>41</v>
      </c>
      <c r="D688" s="34">
        <v>4308850</v>
      </c>
      <c r="E688" s="99">
        <v>180044021</v>
      </c>
      <c r="F688" s="100">
        <v>3</v>
      </c>
      <c r="G688" s="34">
        <v>284025</v>
      </c>
      <c r="H688" s="102"/>
      <c r="I688" s="102"/>
      <c r="J688" s="34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98">
        <v>43279</v>
      </c>
      <c r="B689" s="99">
        <v>180168263</v>
      </c>
      <c r="C689" s="100">
        <v>11</v>
      </c>
      <c r="D689" s="34">
        <v>1054550</v>
      </c>
      <c r="E689" s="99">
        <v>180044032</v>
      </c>
      <c r="F689" s="100">
        <v>4</v>
      </c>
      <c r="G689" s="34">
        <v>489300</v>
      </c>
      <c r="H689" s="102"/>
      <c r="I689" s="102"/>
      <c r="J689" s="34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98">
        <v>43279</v>
      </c>
      <c r="B690" s="99">
        <v>180168286</v>
      </c>
      <c r="C690" s="100">
        <v>38</v>
      </c>
      <c r="D690" s="34">
        <v>3691800</v>
      </c>
      <c r="E690" s="99"/>
      <c r="F690" s="100"/>
      <c r="G690" s="34"/>
      <c r="H690" s="102"/>
      <c r="I690" s="102"/>
      <c r="J690" s="34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98">
        <v>43279</v>
      </c>
      <c r="B691" s="99">
        <v>180168308</v>
      </c>
      <c r="C691" s="100">
        <v>10</v>
      </c>
      <c r="D691" s="34">
        <v>1123500</v>
      </c>
      <c r="E691" s="99"/>
      <c r="F691" s="100"/>
      <c r="G691" s="34"/>
      <c r="H691" s="102"/>
      <c r="I691" s="102"/>
      <c r="J691" s="34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98">
        <v>43279</v>
      </c>
      <c r="B692" s="99">
        <v>180168321</v>
      </c>
      <c r="C692" s="100">
        <v>4</v>
      </c>
      <c r="D692" s="34">
        <v>408888</v>
      </c>
      <c r="E692" s="99"/>
      <c r="F692" s="100"/>
      <c r="G692" s="34"/>
      <c r="H692" s="102"/>
      <c r="I692" s="102"/>
      <c r="J692" s="34"/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98"/>
      <c r="B693" s="99"/>
      <c r="C693" s="100"/>
      <c r="D693" s="34"/>
      <c r="E693" s="99"/>
      <c r="F693" s="100"/>
      <c r="G693" s="34"/>
      <c r="H693" s="102"/>
      <c r="I693" s="102"/>
      <c r="J693" s="34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98"/>
      <c r="B694" s="99"/>
      <c r="C694" s="100"/>
      <c r="D694" s="34"/>
      <c r="E694" s="99"/>
      <c r="F694" s="100"/>
      <c r="G694" s="34"/>
      <c r="H694" s="102"/>
      <c r="I694" s="102"/>
      <c r="J694" s="34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98"/>
      <c r="B695" s="99"/>
      <c r="C695" s="100"/>
      <c r="D695" s="34"/>
      <c r="E695" s="99"/>
      <c r="F695" s="100"/>
      <c r="G695" s="34"/>
      <c r="H695" s="102"/>
      <c r="I695" s="102"/>
      <c r="J695" s="34"/>
      <c r="K695" s="138"/>
      <c r="L695" s="138"/>
      <c r="M695" s="138"/>
      <c r="N695" s="138"/>
      <c r="O695" s="138"/>
      <c r="P695" s="138"/>
      <c r="Q695" s="138"/>
      <c r="R695" s="138"/>
    </row>
    <row r="696" spans="1:18" x14ac:dyDescent="0.25">
      <c r="A696" s="236"/>
      <c r="B696" s="235"/>
      <c r="C696" s="241"/>
      <c r="D696" s="237"/>
      <c r="E696" s="235"/>
      <c r="F696" s="241"/>
      <c r="G696" s="237"/>
      <c r="H696" s="240"/>
      <c r="I696" s="240"/>
      <c r="J696" s="237"/>
    </row>
    <row r="697" spans="1:18" s="218" customFormat="1" x14ac:dyDescent="0.25">
      <c r="A697" s="227"/>
      <c r="B697" s="224" t="s">
        <v>11</v>
      </c>
      <c r="C697" s="233">
        <f>SUM(C8:C696)</f>
        <v>8619</v>
      </c>
      <c r="D697" s="225">
        <f>SUM(D8:D696)</f>
        <v>934442159</v>
      </c>
      <c r="E697" s="224" t="s">
        <v>11</v>
      </c>
      <c r="F697" s="233">
        <f>SUM(F8:F696)</f>
        <v>916</v>
      </c>
      <c r="G697" s="225">
        <f>SUM(G8:G696)</f>
        <v>100179394</v>
      </c>
      <c r="H697" s="233">
        <f>SUM(H8:H696)</f>
        <v>0</v>
      </c>
      <c r="I697" s="233">
        <f>SUM(I8:I696)</f>
        <v>824448502</v>
      </c>
      <c r="J697" s="225"/>
      <c r="K697" s="220"/>
      <c r="L697" s="220"/>
      <c r="M697" s="220"/>
      <c r="N697" s="220"/>
      <c r="O697" s="220"/>
      <c r="P697" s="220"/>
      <c r="Q697" s="220"/>
      <c r="R697" s="220"/>
    </row>
    <row r="698" spans="1:18" s="218" customFormat="1" x14ac:dyDescent="0.25">
      <c r="A698" s="227"/>
      <c r="B698" s="224"/>
      <c r="C698" s="233"/>
      <c r="D698" s="225"/>
      <c r="E698" s="224"/>
      <c r="F698" s="233"/>
      <c r="G698" s="225"/>
      <c r="H698" s="233"/>
      <c r="I698" s="233"/>
      <c r="J698" s="225"/>
      <c r="K698" s="220"/>
      <c r="M698" s="220"/>
      <c r="N698" s="220"/>
      <c r="O698" s="220"/>
      <c r="P698" s="220"/>
      <c r="Q698" s="220"/>
      <c r="R698" s="220"/>
    </row>
    <row r="699" spans="1:18" x14ac:dyDescent="0.25">
      <c r="A699" s="226"/>
      <c r="B699" s="227"/>
      <c r="C699" s="241"/>
      <c r="D699" s="237"/>
      <c r="E699" s="224"/>
      <c r="F699" s="241"/>
      <c r="G699" s="335" t="s">
        <v>12</v>
      </c>
      <c r="H699" s="336"/>
      <c r="I699" s="237"/>
      <c r="J699" s="228">
        <f>SUM(D8:D696)</f>
        <v>934442159</v>
      </c>
      <c r="P699" s="220"/>
      <c r="Q699" s="220"/>
      <c r="R699" s="234"/>
    </row>
    <row r="700" spans="1:18" x14ac:dyDescent="0.25">
      <c r="A700" s="236"/>
      <c r="B700" s="235"/>
      <c r="C700" s="241"/>
      <c r="D700" s="237"/>
      <c r="E700" s="235"/>
      <c r="F700" s="241"/>
      <c r="G700" s="335" t="s">
        <v>13</v>
      </c>
      <c r="H700" s="336"/>
      <c r="I700" s="238"/>
      <c r="J700" s="228">
        <f>SUM(G8:G696)</f>
        <v>100179394</v>
      </c>
      <c r="R700" s="234"/>
    </row>
    <row r="701" spans="1:18" x14ac:dyDescent="0.25">
      <c r="A701" s="229"/>
      <c r="B701" s="238"/>
      <c r="C701" s="241"/>
      <c r="D701" s="237"/>
      <c r="E701" s="235"/>
      <c r="F701" s="241"/>
      <c r="G701" s="335" t="s">
        <v>14</v>
      </c>
      <c r="H701" s="336"/>
      <c r="I701" s="230"/>
      <c r="J701" s="230">
        <f>J699-J700</f>
        <v>834262765</v>
      </c>
      <c r="L701" s="220"/>
      <c r="R701" s="234"/>
    </row>
    <row r="702" spans="1:18" x14ac:dyDescent="0.25">
      <c r="A702" s="236"/>
      <c r="B702" s="231"/>
      <c r="C702" s="241"/>
      <c r="D702" s="232"/>
      <c r="E702" s="235"/>
      <c r="F702" s="241"/>
      <c r="G702" s="335" t="s">
        <v>15</v>
      </c>
      <c r="H702" s="336"/>
      <c r="I702" s="238"/>
      <c r="J702" s="228">
        <f>SUM(H8:H696)</f>
        <v>0</v>
      </c>
      <c r="R702" s="234"/>
    </row>
    <row r="703" spans="1:18" x14ac:dyDescent="0.25">
      <c r="A703" s="236"/>
      <c r="B703" s="231"/>
      <c r="C703" s="241"/>
      <c r="D703" s="232"/>
      <c r="E703" s="235"/>
      <c r="F703" s="241"/>
      <c r="G703" s="335" t="s">
        <v>16</v>
      </c>
      <c r="H703" s="336"/>
      <c r="I703" s="238"/>
      <c r="J703" s="228">
        <f>J701+J702</f>
        <v>834262765</v>
      </c>
      <c r="R703" s="234"/>
    </row>
    <row r="704" spans="1:18" x14ac:dyDescent="0.25">
      <c r="A704" s="236"/>
      <c r="B704" s="231"/>
      <c r="C704" s="241"/>
      <c r="D704" s="232"/>
      <c r="E704" s="235"/>
      <c r="F704" s="241"/>
      <c r="G704" s="335" t="s">
        <v>5</v>
      </c>
      <c r="H704" s="336"/>
      <c r="I704" s="238"/>
      <c r="J704" s="228">
        <f>SUM(I8:I696)</f>
        <v>824448502</v>
      </c>
      <c r="R704" s="234"/>
    </row>
    <row r="705" spans="1:18" x14ac:dyDescent="0.25">
      <c r="A705" s="236"/>
      <c r="B705" s="231"/>
      <c r="C705" s="241"/>
      <c r="D705" s="232"/>
      <c r="E705" s="235"/>
      <c r="F705" s="241"/>
      <c r="G705" s="335" t="s">
        <v>32</v>
      </c>
      <c r="H705" s="336"/>
      <c r="I705" s="235" t="str">
        <f>IF(J705&gt;0,"SALDO",IF(J705&lt;0,"PIUTANG",IF(J705=0,"LUNAS")))</f>
        <v>PIUTANG</v>
      </c>
      <c r="J705" s="228">
        <f>J704-J703</f>
        <v>-9814263</v>
      </c>
      <c r="R705" s="234"/>
    </row>
  </sheetData>
  <mergeCells count="13">
    <mergeCell ref="A5:J5"/>
    <mergeCell ref="A6:A7"/>
    <mergeCell ref="B6:G6"/>
    <mergeCell ref="H6:H7"/>
    <mergeCell ref="I6:I7"/>
    <mergeCell ref="J6:J7"/>
    <mergeCell ref="G705:H705"/>
    <mergeCell ref="G699:H699"/>
    <mergeCell ref="G700:H700"/>
    <mergeCell ref="G701:H701"/>
    <mergeCell ref="G702:H702"/>
    <mergeCell ref="G703:H703"/>
    <mergeCell ref="G704:H704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8"/>
      <c r="I7" s="352"/>
      <c r="J7" s="34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32" t="s">
        <v>12</v>
      </c>
      <c r="H35" s="33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32" t="s">
        <v>13</v>
      </c>
      <c r="H36" s="33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32" t="s">
        <v>14</v>
      </c>
      <c r="H37" s="33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32" t="s">
        <v>15</v>
      </c>
      <c r="H38" s="33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32" t="s">
        <v>16</v>
      </c>
      <c r="H39" s="33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32" t="s">
        <v>5</v>
      </c>
      <c r="H40" s="33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8"/>
      <c r="I7" s="352"/>
      <c r="J7" s="34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8"/>
      <c r="I7" s="352"/>
      <c r="J7" s="34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2" t="s">
        <v>12</v>
      </c>
      <c r="H158" s="33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2" t="s">
        <v>13</v>
      </c>
      <c r="H159" s="33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2" t="s">
        <v>14</v>
      </c>
      <c r="H160" s="33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2" t="s">
        <v>15</v>
      </c>
      <c r="H161" s="33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2" t="s">
        <v>16</v>
      </c>
      <c r="H162" s="33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2" t="s">
        <v>5</v>
      </c>
      <c r="H163" s="33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2" t="s">
        <v>32</v>
      </c>
      <c r="H164" s="33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8"/>
      <c r="I7" s="352"/>
      <c r="J7" s="34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2" t="s">
        <v>12</v>
      </c>
      <c r="H57" s="33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2" t="s">
        <v>13</v>
      </c>
      <c r="H58" s="33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2" t="s">
        <v>14</v>
      </c>
      <c r="H59" s="33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2" t="s">
        <v>15</v>
      </c>
      <c r="H60" s="33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2" t="s">
        <v>16</v>
      </c>
      <c r="H61" s="33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2" t="s">
        <v>5</v>
      </c>
      <c r="H62" s="33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2" t="s">
        <v>32</v>
      </c>
      <c r="H63" s="33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2" t="s">
        <v>12</v>
      </c>
      <c r="H116" s="33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2" t="s">
        <v>13</v>
      </c>
      <c r="H117" s="33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2" t="s">
        <v>14</v>
      </c>
      <c r="H118" s="33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2" t="s">
        <v>15</v>
      </c>
      <c r="H119" s="33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2" t="s">
        <v>16</v>
      </c>
      <c r="H120" s="33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2" t="s">
        <v>5</v>
      </c>
      <c r="H121" s="33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2" t="s">
        <v>32</v>
      </c>
      <c r="H122" s="33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9" t="s">
        <v>12</v>
      </c>
      <c r="H66" s="3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13</v>
      </c>
      <c r="H67" s="3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9" t="s">
        <v>14</v>
      </c>
      <c r="H68" s="3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15</v>
      </c>
      <c r="H69" s="3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16</v>
      </c>
      <c r="H70" s="3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5</v>
      </c>
      <c r="H71" s="3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9" t="s">
        <v>32</v>
      </c>
      <c r="H72" s="3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2" t="s">
        <v>12</v>
      </c>
      <c r="H34" s="33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2" t="s">
        <v>13</v>
      </c>
      <c r="H35" s="33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2" t="s">
        <v>14</v>
      </c>
      <c r="H36" s="33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2" t="s">
        <v>15</v>
      </c>
      <c r="H37" s="33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2" t="s">
        <v>16</v>
      </c>
      <c r="H38" s="33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2" t="s">
        <v>5</v>
      </c>
      <c r="H39" s="33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2" t="s">
        <v>32</v>
      </c>
      <c r="H40" s="33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9" t="s">
        <v>12</v>
      </c>
      <c r="H65" s="3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9" t="s">
        <v>13</v>
      </c>
      <c r="H66" s="3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14</v>
      </c>
      <c r="H67" s="3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9" t="s">
        <v>15</v>
      </c>
      <c r="H68" s="3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16</v>
      </c>
      <c r="H69" s="3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5</v>
      </c>
      <c r="H70" s="3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32</v>
      </c>
      <c r="H71" s="3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16"/>
  <sheetViews>
    <sheetView zoomScaleNormal="100" workbookViewId="0">
      <pane ySplit="6" topLeftCell="A492" activePane="bottomLeft" state="frozen"/>
      <selection pane="bottomLeft" activeCell="E502" sqref="E502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J515*-1</f>
        <v>-4603023</v>
      </c>
      <c r="J2" s="218"/>
      <c r="L2" s="219">
        <f>SUM(G359:G363)</f>
        <v>706650</v>
      </c>
    </row>
    <row r="3" spans="1:16" x14ac:dyDescent="0.25">
      <c r="L3" s="219">
        <f>L1-L2</f>
        <v>896002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7" t="s">
        <v>4</v>
      </c>
      <c r="I5" s="351" t="s">
        <v>5</v>
      </c>
      <c r="J5" s="341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8"/>
      <c r="I6" s="352"/>
      <c r="J6" s="34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242">
        <v>43251</v>
      </c>
      <c r="B462" s="243">
        <v>180166024</v>
      </c>
      <c r="C462" s="248">
        <v>26</v>
      </c>
      <c r="D462" s="247">
        <v>2690363</v>
      </c>
      <c r="E462" s="245">
        <v>180043472</v>
      </c>
      <c r="F462" s="248">
        <v>16</v>
      </c>
      <c r="G462" s="247">
        <v>1543938</v>
      </c>
      <c r="H462" s="245"/>
      <c r="I462" s="246"/>
      <c r="J462" s="247"/>
      <c r="K462" s="234"/>
      <c r="L462" s="234"/>
      <c r="M462" s="234"/>
      <c r="N462" s="234"/>
      <c r="O462" s="234"/>
      <c r="P462" s="234"/>
    </row>
    <row r="463" spans="1:16" x14ac:dyDescent="0.25">
      <c r="A463" s="242">
        <v>43251</v>
      </c>
      <c r="B463" s="243">
        <v>180166070</v>
      </c>
      <c r="C463" s="248">
        <v>2</v>
      </c>
      <c r="D463" s="247">
        <v>158025</v>
      </c>
      <c r="E463" s="245"/>
      <c r="F463" s="248"/>
      <c r="G463" s="247"/>
      <c r="H463" s="245"/>
      <c r="I463" s="246"/>
      <c r="J463" s="247"/>
      <c r="K463" s="234"/>
      <c r="L463" s="234"/>
      <c r="M463" s="234"/>
      <c r="N463" s="234"/>
      <c r="O463" s="234"/>
      <c r="P463" s="234"/>
    </row>
    <row r="464" spans="1:16" x14ac:dyDescent="0.25">
      <c r="A464" s="242">
        <v>43251</v>
      </c>
      <c r="B464" s="243">
        <v>180166096</v>
      </c>
      <c r="C464" s="248">
        <v>1</v>
      </c>
      <c r="D464" s="247">
        <v>76038</v>
      </c>
      <c r="E464" s="245"/>
      <c r="F464" s="248"/>
      <c r="G464" s="247"/>
      <c r="H464" s="245"/>
      <c r="I464" s="246"/>
      <c r="J464" s="247"/>
      <c r="K464" s="234"/>
      <c r="L464" s="234"/>
      <c r="M464" s="234"/>
      <c r="N464" s="234"/>
      <c r="O464" s="234"/>
      <c r="P464" s="234"/>
    </row>
    <row r="465" spans="1:16" x14ac:dyDescent="0.25">
      <c r="A465" s="242">
        <v>43251</v>
      </c>
      <c r="B465" s="243">
        <v>180166097</v>
      </c>
      <c r="C465" s="248">
        <v>7</v>
      </c>
      <c r="D465" s="247">
        <v>910963</v>
      </c>
      <c r="E465" s="245"/>
      <c r="F465" s="248"/>
      <c r="G465" s="247"/>
      <c r="H465" s="245"/>
      <c r="I465" s="246">
        <v>2291451</v>
      </c>
      <c r="J465" s="247" t="s">
        <v>17</v>
      </c>
      <c r="K465" s="234"/>
      <c r="L465" s="234"/>
      <c r="M465" s="234"/>
      <c r="N465" s="234"/>
      <c r="O465" s="234"/>
      <c r="P465" s="234"/>
    </row>
    <row r="466" spans="1:16" x14ac:dyDescent="0.25">
      <c r="A466" s="242">
        <v>43252</v>
      </c>
      <c r="B466" s="243">
        <v>180166156</v>
      </c>
      <c r="C466" s="248">
        <v>3</v>
      </c>
      <c r="D466" s="247">
        <v>299338</v>
      </c>
      <c r="E466" s="245">
        <v>180043510</v>
      </c>
      <c r="F466" s="248">
        <v>13</v>
      </c>
      <c r="G466" s="247">
        <v>1322300</v>
      </c>
      <c r="H466" s="245"/>
      <c r="I466" s="246"/>
      <c r="J466" s="247"/>
      <c r="K466" s="234"/>
      <c r="L466" s="234"/>
      <c r="M466" s="234"/>
      <c r="N466" s="234"/>
      <c r="O466" s="234"/>
      <c r="P466" s="234"/>
    </row>
    <row r="467" spans="1:16" x14ac:dyDescent="0.25">
      <c r="A467" s="242">
        <v>43252</v>
      </c>
      <c r="B467" s="243">
        <v>180166204</v>
      </c>
      <c r="C467" s="248">
        <v>28</v>
      </c>
      <c r="D467" s="247">
        <v>3018400</v>
      </c>
      <c r="E467" s="245"/>
      <c r="F467" s="248"/>
      <c r="G467" s="247"/>
      <c r="H467" s="245"/>
      <c r="I467" s="246"/>
      <c r="J467" s="247"/>
      <c r="K467" s="234"/>
      <c r="L467" s="234"/>
      <c r="M467" s="234"/>
      <c r="N467" s="234"/>
      <c r="O467" s="234"/>
      <c r="P467" s="234"/>
    </row>
    <row r="468" spans="1:16" x14ac:dyDescent="0.25">
      <c r="A468" s="242">
        <v>43252</v>
      </c>
      <c r="B468" s="243">
        <v>180166222</v>
      </c>
      <c r="C468" s="248">
        <v>2</v>
      </c>
      <c r="D468" s="247">
        <v>156013</v>
      </c>
      <c r="E468" s="245"/>
      <c r="F468" s="248"/>
      <c r="G468" s="247"/>
      <c r="H468" s="245"/>
      <c r="I468" s="246"/>
      <c r="J468" s="247"/>
      <c r="K468" s="234"/>
      <c r="L468" s="234"/>
      <c r="M468" s="234"/>
      <c r="N468" s="234"/>
      <c r="O468" s="234"/>
      <c r="P468" s="234"/>
    </row>
    <row r="469" spans="1:16" x14ac:dyDescent="0.25">
      <c r="A469" s="242">
        <v>43252</v>
      </c>
      <c r="B469" s="243">
        <v>180166242</v>
      </c>
      <c r="C469" s="248">
        <v>1</v>
      </c>
      <c r="D469" s="247">
        <v>120050</v>
      </c>
      <c r="E469" s="245"/>
      <c r="F469" s="248"/>
      <c r="G469" s="247"/>
      <c r="H469" s="245"/>
      <c r="I469" s="246">
        <v>2271501</v>
      </c>
      <c r="J469" s="247" t="s">
        <v>17</v>
      </c>
      <c r="K469" s="234"/>
      <c r="L469" s="234"/>
      <c r="M469" s="234"/>
      <c r="N469" s="234"/>
      <c r="O469" s="234"/>
      <c r="P469" s="234"/>
    </row>
    <row r="470" spans="1:16" x14ac:dyDescent="0.25">
      <c r="A470" s="242">
        <v>43253</v>
      </c>
      <c r="B470" s="243">
        <v>180166354</v>
      </c>
      <c r="C470" s="248">
        <v>8</v>
      </c>
      <c r="D470" s="247">
        <v>904050</v>
      </c>
      <c r="E470" s="245">
        <v>180043555</v>
      </c>
      <c r="F470" s="248">
        <v>14</v>
      </c>
      <c r="G470" s="247">
        <v>1434825</v>
      </c>
      <c r="H470" s="245"/>
      <c r="I470" s="246"/>
      <c r="J470" s="247"/>
      <c r="K470" s="234"/>
      <c r="L470" s="234"/>
      <c r="M470" s="234"/>
      <c r="N470" s="234"/>
      <c r="O470" s="234"/>
      <c r="P470" s="234"/>
    </row>
    <row r="471" spans="1:16" x14ac:dyDescent="0.25">
      <c r="A471" s="242">
        <v>43253</v>
      </c>
      <c r="B471" s="243">
        <v>180166424</v>
      </c>
      <c r="C471" s="248">
        <v>23</v>
      </c>
      <c r="D471" s="247">
        <v>2409488</v>
      </c>
      <c r="E471" s="245"/>
      <c r="F471" s="248"/>
      <c r="G471" s="247"/>
      <c r="H471" s="245"/>
      <c r="I471" s="246"/>
      <c r="J471" s="247"/>
      <c r="K471" s="234"/>
      <c r="L471" s="234"/>
      <c r="M471" s="234"/>
      <c r="N471" s="234"/>
      <c r="O471" s="234"/>
      <c r="P471" s="234"/>
    </row>
    <row r="472" spans="1:16" x14ac:dyDescent="0.25">
      <c r="A472" s="242">
        <v>43253</v>
      </c>
      <c r="B472" s="243">
        <v>180166438</v>
      </c>
      <c r="C472" s="248">
        <v>5</v>
      </c>
      <c r="D472" s="247">
        <v>461825</v>
      </c>
      <c r="E472" s="245"/>
      <c r="F472" s="248"/>
      <c r="G472" s="247"/>
      <c r="H472" s="245"/>
      <c r="I472" s="246"/>
      <c r="J472" s="247"/>
      <c r="K472" s="234"/>
      <c r="L472" s="234"/>
      <c r="M472" s="234"/>
      <c r="N472" s="234"/>
      <c r="O472" s="234"/>
      <c r="P472" s="234"/>
    </row>
    <row r="473" spans="1:16" x14ac:dyDescent="0.25">
      <c r="A473" s="242">
        <v>43253</v>
      </c>
      <c r="B473" s="243">
        <v>180166463</v>
      </c>
      <c r="C473" s="248">
        <v>3</v>
      </c>
      <c r="D473" s="247">
        <v>292513</v>
      </c>
      <c r="E473" s="245"/>
      <c r="F473" s="248"/>
      <c r="G473" s="247"/>
      <c r="H473" s="245"/>
      <c r="I473" s="246">
        <v>2633051</v>
      </c>
      <c r="J473" s="247" t="s">
        <v>17</v>
      </c>
      <c r="K473" s="234"/>
      <c r="L473" s="234"/>
      <c r="M473" s="234"/>
      <c r="N473" s="234"/>
      <c r="O473" s="234"/>
      <c r="P473" s="234"/>
    </row>
    <row r="474" spans="1:16" x14ac:dyDescent="0.25">
      <c r="A474" s="242">
        <v>43255</v>
      </c>
      <c r="B474" s="243">
        <v>180166691</v>
      </c>
      <c r="C474" s="248">
        <v>2</v>
      </c>
      <c r="D474" s="247">
        <v>187075</v>
      </c>
      <c r="E474" s="245">
        <v>180043618</v>
      </c>
      <c r="F474" s="248">
        <v>8</v>
      </c>
      <c r="G474" s="247">
        <v>820400</v>
      </c>
      <c r="H474" s="245"/>
      <c r="I474" s="246"/>
      <c r="J474" s="247"/>
      <c r="K474" s="234"/>
      <c r="L474" s="234"/>
      <c r="M474" s="234"/>
      <c r="N474" s="234"/>
      <c r="O474" s="234"/>
      <c r="P474" s="234"/>
    </row>
    <row r="475" spans="1:16" x14ac:dyDescent="0.25">
      <c r="A475" s="242">
        <v>43255</v>
      </c>
      <c r="B475" s="243">
        <v>180166692</v>
      </c>
      <c r="C475" s="248">
        <v>59</v>
      </c>
      <c r="D475" s="247">
        <v>6162975</v>
      </c>
      <c r="E475" s="245"/>
      <c r="F475" s="248"/>
      <c r="G475" s="247"/>
      <c r="H475" s="245"/>
      <c r="I475" s="246"/>
      <c r="J475" s="247"/>
      <c r="K475" s="234"/>
      <c r="L475" s="234"/>
      <c r="M475" s="234"/>
      <c r="N475" s="234"/>
      <c r="O475" s="234"/>
      <c r="P475" s="234"/>
    </row>
    <row r="476" spans="1:16" x14ac:dyDescent="0.25">
      <c r="A476" s="242">
        <v>43255</v>
      </c>
      <c r="B476" s="243">
        <v>180166766</v>
      </c>
      <c r="C476" s="248">
        <v>1</v>
      </c>
      <c r="D476" s="247">
        <v>103075</v>
      </c>
      <c r="E476" s="245"/>
      <c r="F476" s="248"/>
      <c r="G476" s="247"/>
      <c r="H476" s="245"/>
      <c r="I476" s="246"/>
      <c r="J476" s="247"/>
      <c r="K476" s="234"/>
      <c r="L476" s="234"/>
      <c r="M476" s="234"/>
      <c r="N476" s="234"/>
      <c r="O476" s="234"/>
      <c r="P476" s="234"/>
    </row>
    <row r="477" spans="1:16" x14ac:dyDescent="0.25">
      <c r="A477" s="242">
        <v>43255</v>
      </c>
      <c r="B477" s="243">
        <v>180166773</v>
      </c>
      <c r="C477" s="248">
        <v>11</v>
      </c>
      <c r="D477" s="247">
        <v>1005988</v>
      </c>
      <c r="E477" s="245"/>
      <c r="F477" s="248"/>
      <c r="G477" s="247"/>
      <c r="H477" s="245"/>
      <c r="I477" s="246">
        <v>6638713</v>
      </c>
      <c r="J477" s="247" t="s">
        <v>17</v>
      </c>
      <c r="K477" s="234"/>
      <c r="L477" s="234"/>
      <c r="M477" s="234"/>
      <c r="N477" s="234"/>
      <c r="O477" s="234"/>
      <c r="P477" s="234"/>
    </row>
    <row r="478" spans="1:16" x14ac:dyDescent="0.25">
      <c r="A478" s="242">
        <v>43256</v>
      </c>
      <c r="B478" s="243">
        <v>180166837</v>
      </c>
      <c r="C478" s="248">
        <v>2</v>
      </c>
      <c r="D478" s="247">
        <v>246050</v>
      </c>
      <c r="E478" s="245">
        <v>180043654</v>
      </c>
      <c r="F478" s="248">
        <v>5</v>
      </c>
      <c r="G478" s="247">
        <v>467688</v>
      </c>
      <c r="H478" s="245"/>
      <c r="I478" s="246"/>
      <c r="J478" s="247"/>
      <c r="K478" s="234"/>
      <c r="L478" s="234"/>
      <c r="M478" s="234"/>
      <c r="N478" s="234"/>
      <c r="O478" s="234"/>
      <c r="P478" s="234"/>
    </row>
    <row r="479" spans="1:16" x14ac:dyDescent="0.25">
      <c r="A479" s="242">
        <v>43256</v>
      </c>
      <c r="B479" s="243">
        <v>180166934</v>
      </c>
      <c r="C479" s="248">
        <v>58</v>
      </c>
      <c r="D479" s="247">
        <v>6098575</v>
      </c>
      <c r="E479" s="245"/>
      <c r="F479" s="248"/>
      <c r="G479" s="247"/>
      <c r="H479" s="245"/>
      <c r="I479" s="246"/>
      <c r="J479" s="247"/>
      <c r="K479" s="234"/>
      <c r="L479" s="234"/>
      <c r="M479" s="234"/>
      <c r="N479" s="234"/>
      <c r="O479" s="234"/>
      <c r="P479" s="234"/>
    </row>
    <row r="480" spans="1:16" x14ac:dyDescent="0.25">
      <c r="A480" s="242">
        <v>43256</v>
      </c>
      <c r="B480" s="243">
        <v>180166991</v>
      </c>
      <c r="C480" s="248">
        <v>5</v>
      </c>
      <c r="D480" s="247">
        <v>382725</v>
      </c>
      <c r="E480" s="245"/>
      <c r="F480" s="248"/>
      <c r="G480" s="247"/>
      <c r="H480" s="245"/>
      <c r="I480" s="246">
        <v>6259662</v>
      </c>
      <c r="J480" s="247" t="s">
        <v>17</v>
      </c>
      <c r="K480" s="234"/>
      <c r="L480" s="234"/>
      <c r="M480" s="234"/>
      <c r="N480" s="234"/>
      <c r="O480" s="234"/>
      <c r="P480" s="234"/>
    </row>
    <row r="481" spans="1:16" x14ac:dyDescent="0.25">
      <c r="A481" s="242">
        <v>43257</v>
      </c>
      <c r="B481" s="243">
        <v>180167048</v>
      </c>
      <c r="C481" s="248">
        <v>5</v>
      </c>
      <c r="D481" s="247">
        <v>455263</v>
      </c>
      <c r="E481" s="245">
        <v>180043704</v>
      </c>
      <c r="F481" s="248">
        <v>10</v>
      </c>
      <c r="G481" s="247">
        <v>1055600</v>
      </c>
      <c r="H481" s="245"/>
      <c r="I481" s="246"/>
      <c r="J481" s="247"/>
      <c r="K481" s="234"/>
      <c r="L481" s="234"/>
      <c r="M481" s="234"/>
      <c r="N481" s="234"/>
      <c r="O481" s="234"/>
      <c r="P481" s="234"/>
    </row>
    <row r="482" spans="1:16" x14ac:dyDescent="0.25">
      <c r="A482" s="242">
        <v>43257</v>
      </c>
      <c r="B482" s="243">
        <v>180167082</v>
      </c>
      <c r="C482" s="248">
        <v>13</v>
      </c>
      <c r="D482" s="247">
        <v>1264813</v>
      </c>
      <c r="E482" s="245"/>
      <c r="F482" s="248"/>
      <c r="G482" s="247"/>
      <c r="H482" s="245"/>
      <c r="I482" s="246"/>
      <c r="J482" s="247"/>
      <c r="K482" s="234"/>
      <c r="L482" s="234"/>
      <c r="M482" s="234"/>
      <c r="N482" s="234"/>
      <c r="O482" s="234"/>
      <c r="P482" s="234"/>
    </row>
    <row r="483" spans="1:16" x14ac:dyDescent="0.25">
      <c r="A483" s="242">
        <v>43257</v>
      </c>
      <c r="B483" s="243">
        <v>180167113</v>
      </c>
      <c r="C483" s="248">
        <v>4</v>
      </c>
      <c r="D483" s="247">
        <v>400838</v>
      </c>
      <c r="E483" s="245"/>
      <c r="F483" s="248"/>
      <c r="G483" s="247"/>
      <c r="H483" s="245"/>
      <c r="I483" s="246"/>
      <c r="J483" s="247"/>
      <c r="K483" s="234"/>
      <c r="L483" s="234"/>
      <c r="M483" s="234"/>
      <c r="N483" s="234"/>
      <c r="O483" s="234"/>
      <c r="P483" s="234"/>
    </row>
    <row r="484" spans="1:16" x14ac:dyDescent="0.25">
      <c r="A484" s="242">
        <v>43257</v>
      </c>
      <c r="B484" s="243">
        <v>180167713</v>
      </c>
      <c r="C484" s="248">
        <v>12</v>
      </c>
      <c r="D484" s="247">
        <v>1172325</v>
      </c>
      <c r="E484" s="245"/>
      <c r="F484" s="248"/>
      <c r="G484" s="247"/>
      <c r="H484" s="245"/>
      <c r="I484" s="246"/>
      <c r="J484" s="247"/>
      <c r="K484" s="234"/>
      <c r="L484" s="234"/>
      <c r="M484" s="234"/>
      <c r="N484" s="234"/>
      <c r="O484" s="234"/>
      <c r="P484" s="234"/>
    </row>
    <row r="485" spans="1:16" x14ac:dyDescent="0.25">
      <c r="A485" s="242">
        <v>43257</v>
      </c>
      <c r="B485" s="243">
        <v>180167190</v>
      </c>
      <c r="C485" s="248">
        <v>3</v>
      </c>
      <c r="D485" s="247">
        <v>272213</v>
      </c>
      <c r="E485" s="245"/>
      <c r="F485" s="248"/>
      <c r="G485" s="247"/>
      <c r="H485" s="245"/>
      <c r="I485" s="246"/>
      <c r="J485" s="247"/>
      <c r="K485" s="234"/>
      <c r="L485" s="234"/>
      <c r="M485" s="234"/>
      <c r="N485" s="234"/>
      <c r="O485" s="234"/>
      <c r="P485" s="234"/>
    </row>
    <row r="486" spans="1:16" x14ac:dyDescent="0.25">
      <c r="A486" s="242">
        <v>43257</v>
      </c>
      <c r="B486" s="243">
        <v>180167202</v>
      </c>
      <c r="C486" s="248">
        <v>2</v>
      </c>
      <c r="D486" s="247">
        <v>175263</v>
      </c>
      <c r="E486" s="245"/>
      <c r="F486" s="248"/>
      <c r="G486" s="247"/>
      <c r="H486" s="245"/>
      <c r="I486" s="246">
        <v>2685115</v>
      </c>
      <c r="J486" s="247" t="s">
        <v>17</v>
      </c>
      <c r="K486" s="234"/>
      <c r="L486" s="234"/>
      <c r="M486" s="234"/>
      <c r="N486" s="234"/>
      <c r="O486" s="234"/>
      <c r="P486" s="234"/>
    </row>
    <row r="487" spans="1:16" x14ac:dyDescent="0.25">
      <c r="A487" s="242">
        <v>43258</v>
      </c>
      <c r="B487" s="243">
        <v>180167246</v>
      </c>
      <c r="C487" s="248">
        <v>2</v>
      </c>
      <c r="D487" s="247">
        <v>171588</v>
      </c>
      <c r="E487" s="245">
        <v>180043751</v>
      </c>
      <c r="F487" s="248">
        <v>5</v>
      </c>
      <c r="G487" s="247">
        <v>459550</v>
      </c>
      <c r="H487" s="245"/>
      <c r="I487" s="246"/>
      <c r="J487" s="247"/>
      <c r="K487" s="234"/>
      <c r="L487" s="234"/>
      <c r="M487" s="234"/>
      <c r="N487" s="234"/>
      <c r="O487" s="234"/>
      <c r="P487" s="234"/>
    </row>
    <row r="488" spans="1:16" x14ac:dyDescent="0.25">
      <c r="A488" s="242">
        <v>43258</v>
      </c>
      <c r="B488" s="243">
        <v>180167309</v>
      </c>
      <c r="C488" s="248">
        <v>25</v>
      </c>
      <c r="D488" s="247">
        <v>2388400</v>
      </c>
      <c r="E488" s="245"/>
      <c r="F488" s="248"/>
      <c r="G488" s="247"/>
      <c r="H488" s="245"/>
      <c r="I488" s="246"/>
      <c r="J488" s="247"/>
      <c r="K488" s="234"/>
      <c r="L488" s="234"/>
      <c r="M488" s="234"/>
      <c r="N488" s="234"/>
      <c r="O488" s="234"/>
      <c r="P488" s="234"/>
    </row>
    <row r="489" spans="1:16" x14ac:dyDescent="0.25">
      <c r="A489" s="242">
        <v>43258</v>
      </c>
      <c r="B489" s="243">
        <v>180167326</v>
      </c>
      <c r="C489" s="248">
        <v>2</v>
      </c>
      <c r="D489" s="247">
        <v>181038</v>
      </c>
      <c r="E489" s="245"/>
      <c r="F489" s="248"/>
      <c r="G489" s="247"/>
      <c r="H489" s="245"/>
      <c r="I489" s="246"/>
      <c r="J489" s="247"/>
      <c r="K489" s="234"/>
      <c r="L489" s="234"/>
      <c r="M489" s="234"/>
      <c r="N489" s="234"/>
      <c r="O489" s="234"/>
      <c r="P489" s="234"/>
    </row>
    <row r="490" spans="1:16" x14ac:dyDescent="0.25">
      <c r="A490" s="242">
        <v>43258</v>
      </c>
      <c r="B490" s="243">
        <v>180167398</v>
      </c>
      <c r="C490" s="248">
        <v>6</v>
      </c>
      <c r="D490" s="247">
        <v>646275</v>
      </c>
      <c r="E490" s="245"/>
      <c r="F490" s="248"/>
      <c r="G490" s="247"/>
      <c r="H490" s="245"/>
      <c r="I490" s="246"/>
      <c r="J490" s="247"/>
      <c r="K490" s="234"/>
      <c r="L490" s="234"/>
      <c r="M490" s="234"/>
      <c r="N490" s="234"/>
      <c r="O490" s="234"/>
      <c r="P490" s="234"/>
    </row>
    <row r="491" spans="1:16" x14ac:dyDescent="0.25">
      <c r="A491" s="242">
        <v>43258</v>
      </c>
      <c r="B491" s="243">
        <v>180167408</v>
      </c>
      <c r="C491" s="248">
        <v>3</v>
      </c>
      <c r="D491" s="247">
        <v>286125</v>
      </c>
      <c r="E491" s="245"/>
      <c r="F491" s="248"/>
      <c r="G491" s="247"/>
      <c r="H491" s="245"/>
      <c r="I491" s="246">
        <v>3213876</v>
      </c>
      <c r="J491" s="247" t="s">
        <v>17</v>
      </c>
      <c r="K491" s="234"/>
      <c r="L491" s="234"/>
      <c r="M491" s="234"/>
      <c r="N491" s="234"/>
      <c r="O491" s="234"/>
      <c r="P491" s="234"/>
    </row>
    <row r="492" spans="1:16" x14ac:dyDescent="0.25">
      <c r="A492" s="242">
        <v>43259</v>
      </c>
      <c r="B492" s="243">
        <v>180167452</v>
      </c>
      <c r="C492" s="248">
        <v>3</v>
      </c>
      <c r="D492" s="247">
        <v>258738</v>
      </c>
      <c r="E492" s="245">
        <v>180043795</v>
      </c>
      <c r="F492" s="248">
        <v>11</v>
      </c>
      <c r="G492" s="247">
        <v>1192188</v>
      </c>
      <c r="H492" s="245"/>
      <c r="I492" s="246"/>
      <c r="J492" s="247"/>
      <c r="K492" s="234"/>
      <c r="L492" s="234"/>
      <c r="M492" s="234"/>
      <c r="N492" s="234"/>
      <c r="O492" s="234"/>
      <c r="P492" s="234"/>
    </row>
    <row r="493" spans="1:16" x14ac:dyDescent="0.25">
      <c r="A493" s="242">
        <v>43259</v>
      </c>
      <c r="B493" s="243">
        <v>180167466</v>
      </c>
      <c r="C493" s="248">
        <v>6</v>
      </c>
      <c r="D493" s="247">
        <v>669550</v>
      </c>
      <c r="E493" s="245"/>
      <c r="F493" s="248"/>
      <c r="G493" s="247"/>
      <c r="H493" s="245"/>
      <c r="I493" s="246"/>
      <c r="J493" s="247"/>
      <c r="K493" s="234"/>
      <c r="L493" s="234"/>
      <c r="M493" s="234"/>
      <c r="N493" s="234"/>
      <c r="O493" s="234"/>
      <c r="P493" s="234"/>
    </row>
    <row r="494" spans="1:16" x14ac:dyDescent="0.25">
      <c r="A494" s="242">
        <v>43259</v>
      </c>
      <c r="B494" s="243">
        <v>180167482</v>
      </c>
      <c r="C494" s="248">
        <v>19</v>
      </c>
      <c r="D494" s="247">
        <v>1935325</v>
      </c>
      <c r="E494" s="245"/>
      <c r="F494" s="248"/>
      <c r="G494" s="247"/>
      <c r="H494" s="245"/>
      <c r="I494" s="246"/>
      <c r="J494" s="247"/>
      <c r="K494" s="234"/>
      <c r="L494" s="234"/>
      <c r="M494" s="234"/>
      <c r="N494" s="234"/>
      <c r="O494" s="234"/>
      <c r="P494" s="234"/>
    </row>
    <row r="495" spans="1:16" x14ac:dyDescent="0.25">
      <c r="A495" s="242">
        <v>43259</v>
      </c>
      <c r="B495" s="243">
        <v>180167538</v>
      </c>
      <c r="C495" s="248">
        <v>15</v>
      </c>
      <c r="D495" s="247">
        <v>1457400</v>
      </c>
      <c r="E495" s="245"/>
      <c r="F495" s="248"/>
      <c r="G495" s="247"/>
      <c r="H495" s="245"/>
      <c r="I495" s="246"/>
      <c r="J495" s="247"/>
      <c r="K495" s="234"/>
      <c r="L495" s="234"/>
      <c r="M495" s="234"/>
      <c r="N495" s="234"/>
      <c r="O495" s="234"/>
      <c r="P495" s="234"/>
    </row>
    <row r="496" spans="1:16" x14ac:dyDescent="0.25">
      <c r="A496" s="242">
        <v>43259</v>
      </c>
      <c r="B496" s="243">
        <v>180167557</v>
      </c>
      <c r="C496" s="248">
        <v>2</v>
      </c>
      <c r="D496" s="247">
        <v>221813</v>
      </c>
      <c r="E496" s="245"/>
      <c r="F496" s="248"/>
      <c r="G496" s="247"/>
      <c r="H496" s="245"/>
      <c r="I496" s="246">
        <v>3350638</v>
      </c>
      <c r="J496" s="247" t="s">
        <v>17</v>
      </c>
      <c r="K496" s="234"/>
      <c r="L496" s="234"/>
      <c r="M496" s="234"/>
      <c r="N496" s="234"/>
      <c r="O496" s="234"/>
      <c r="P496" s="234"/>
    </row>
    <row r="497" spans="1:16" x14ac:dyDescent="0.25">
      <c r="A497" s="242">
        <v>43260</v>
      </c>
      <c r="B497" s="243">
        <v>180167627</v>
      </c>
      <c r="C497" s="248">
        <v>16</v>
      </c>
      <c r="D497" s="247">
        <v>1654975</v>
      </c>
      <c r="E497" s="245">
        <v>180043858</v>
      </c>
      <c r="F497" s="248">
        <v>4</v>
      </c>
      <c r="G497" s="247">
        <v>430413</v>
      </c>
      <c r="H497" s="245"/>
      <c r="I497" s="246"/>
      <c r="J497" s="247"/>
      <c r="K497" s="234"/>
      <c r="L497" s="234"/>
      <c r="M497" s="234"/>
      <c r="N497" s="234"/>
      <c r="O497" s="234"/>
      <c r="P497" s="234"/>
    </row>
    <row r="498" spans="1:16" x14ac:dyDescent="0.25">
      <c r="A498" s="242">
        <v>43260</v>
      </c>
      <c r="B498" s="243">
        <v>180167651</v>
      </c>
      <c r="C498" s="248">
        <v>8</v>
      </c>
      <c r="D498" s="247">
        <v>1264113</v>
      </c>
      <c r="E498" s="245"/>
      <c r="F498" s="248"/>
      <c r="G498" s="247"/>
      <c r="H498" s="245"/>
      <c r="I498" s="246"/>
      <c r="J498" s="247"/>
      <c r="K498" s="234"/>
      <c r="L498" s="234"/>
      <c r="M498" s="234"/>
      <c r="N498" s="234"/>
      <c r="O498" s="234"/>
      <c r="P498" s="234"/>
    </row>
    <row r="499" spans="1:16" x14ac:dyDescent="0.25">
      <c r="A499" s="242">
        <v>43260</v>
      </c>
      <c r="B499" s="243">
        <v>180167744</v>
      </c>
      <c r="C499" s="248">
        <v>1</v>
      </c>
      <c r="D499" s="247">
        <v>94063</v>
      </c>
      <c r="E499" s="245"/>
      <c r="F499" s="248"/>
      <c r="G499" s="247"/>
      <c r="H499" s="245"/>
      <c r="I499" s="246">
        <v>2582738</v>
      </c>
      <c r="J499" s="247" t="s">
        <v>17</v>
      </c>
      <c r="K499" s="234"/>
      <c r="L499" s="234"/>
      <c r="M499" s="234"/>
      <c r="N499" s="234"/>
      <c r="O499" s="234"/>
      <c r="P499" s="234"/>
    </row>
    <row r="500" spans="1:16" x14ac:dyDescent="0.25">
      <c r="A500" s="242">
        <v>43262</v>
      </c>
      <c r="B500" s="243"/>
      <c r="C500" s="248"/>
      <c r="D500" s="247"/>
      <c r="E500" s="245">
        <v>180043967</v>
      </c>
      <c r="F500" s="248">
        <v>68</v>
      </c>
      <c r="G500" s="247">
        <v>7242200</v>
      </c>
      <c r="H500" s="245"/>
      <c r="I500" s="246"/>
      <c r="J500" s="247"/>
      <c r="K500" s="234"/>
      <c r="L500" s="234"/>
      <c r="M500" s="234"/>
      <c r="N500" s="234"/>
      <c r="O500" s="234"/>
      <c r="P500" s="234"/>
    </row>
    <row r="501" spans="1:16" x14ac:dyDescent="0.25">
      <c r="A501" s="242">
        <v>43277</v>
      </c>
      <c r="B501" s="243">
        <v>180168196</v>
      </c>
      <c r="C501" s="248">
        <v>12</v>
      </c>
      <c r="D501" s="247">
        <v>1322038</v>
      </c>
      <c r="E501" s="245"/>
      <c r="F501" s="248"/>
      <c r="G501" s="247"/>
      <c r="H501" s="245"/>
      <c r="I501" s="246"/>
      <c r="J501" s="247"/>
      <c r="K501" s="234"/>
      <c r="L501" s="234"/>
      <c r="M501" s="234"/>
      <c r="N501" s="234"/>
      <c r="O501" s="234"/>
      <c r="P501" s="234"/>
    </row>
    <row r="502" spans="1:16" x14ac:dyDescent="0.25">
      <c r="A502" s="98">
        <v>43279</v>
      </c>
      <c r="B502" s="99">
        <v>180168267</v>
      </c>
      <c r="C502" s="100">
        <v>20</v>
      </c>
      <c r="D502" s="34">
        <v>2123538</v>
      </c>
      <c r="E502" s="101">
        <v>180044023</v>
      </c>
      <c r="F502" s="100">
        <v>12</v>
      </c>
      <c r="G502" s="34">
        <v>995225</v>
      </c>
      <c r="H502" s="101"/>
      <c r="I502" s="102"/>
      <c r="J502" s="34"/>
      <c r="K502" s="234"/>
      <c r="L502" s="234"/>
      <c r="M502" s="234"/>
      <c r="N502" s="234"/>
      <c r="O502" s="234"/>
      <c r="P502" s="234"/>
    </row>
    <row r="503" spans="1:16" x14ac:dyDescent="0.25">
      <c r="A503" s="98">
        <v>43279</v>
      </c>
      <c r="B503" s="99">
        <v>180168310</v>
      </c>
      <c r="C503" s="100">
        <v>2</v>
      </c>
      <c r="D503" s="34">
        <v>188825</v>
      </c>
      <c r="E503" s="101"/>
      <c r="F503" s="100"/>
      <c r="G503" s="34"/>
      <c r="H503" s="101"/>
      <c r="I503" s="102"/>
      <c r="J503" s="34"/>
      <c r="K503" s="234"/>
      <c r="L503" s="234"/>
      <c r="M503" s="234"/>
      <c r="N503" s="234"/>
      <c r="O503" s="234"/>
      <c r="P503" s="234"/>
    </row>
    <row r="504" spans="1:16" x14ac:dyDescent="0.25">
      <c r="A504" s="98"/>
      <c r="B504" s="99"/>
      <c r="C504" s="100"/>
      <c r="D504" s="34"/>
      <c r="E504" s="101"/>
      <c r="F504" s="100"/>
      <c r="G504" s="34"/>
      <c r="H504" s="101"/>
      <c r="I504" s="102"/>
      <c r="J504" s="34"/>
      <c r="K504" s="234"/>
      <c r="L504" s="234"/>
      <c r="M504" s="234"/>
      <c r="N504" s="234"/>
      <c r="O504" s="234"/>
      <c r="P504" s="234"/>
    </row>
    <row r="505" spans="1:16" x14ac:dyDescent="0.25">
      <c r="A505" s="98"/>
      <c r="B505" s="99"/>
      <c r="C505" s="100"/>
      <c r="D505" s="34"/>
      <c r="E505" s="101"/>
      <c r="F505" s="100"/>
      <c r="G505" s="34"/>
      <c r="H505" s="101"/>
      <c r="I505" s="102"/>
      <c r="J505" s="34"/>
      <c r="K505" s="234"/>
      <c r="L505" s="234"/>
      <c r="M505" s="234"/>
      <c r="N505" s="234"/>
      <c r="O505" s="234"/>
      <c r="P505" s="234"/>
    </row>
    <row r="506" spans="1:16" x14ac:dyDescent="0.25">
      <c r="A506" s="236"/>
      <c r="B506" s="235"/>
      <c r="C506" s="241"/>
      <c r="D506" s="34"/>
      <c r="E506" s="238"/>
      <c r="F506" s="241"/>
      <c r="G506" s="237"/>
      <c r="H506" s="238"/>
      <c r="I506" s="240"/>
      <c r="J506" s="237"/>
      <c r="K506" s="234"/>
      <c r="L506" s="234"/>
      <c r="M506" s="234"/>
      <c r="N506" s="234"/>
      <c r="O506" s="234"/>
      <c r="P506" s="234"/>
    </row>
    <row r="507" spans="1:16" x14ac:dyDescent="0.25">
      <c r="A507" s="236"/>
      <c r="B507" s="224" t="s">
        <v>11</v>
      </c>
      <c r="C507" s="233">
        <f>SUM(C7:C506)</f>
        <v>3878</v>
      </c>
      <c r="D507" s="225">
        <f>SUM(D7:D506)</f>
        <v>380348631</v>
      </c>
      <c r="E507" s="224" t="s">
        <v>11</v>
      </c>
      <c r="F507" s="233">
        <f>SUM(F7:F506)</f>
        <v>964</v>
      </c>
      <c r="G507" s="225">
        <f>SUM(G7:G506)</f>
        <v>98764871</v>
      </c>
      <c r="H507" s="225">
        <f>SUM(H7:H506)</f>
        <v>0</v>
      </c>
      <c r="I507" s="233">
        <f>SUM(I7:I506)</f>
        <v>286186783</v>
      </c>
      <c r="J507" s="5"/>
      <c r="K507" s="234"/>
      <c r="L507" s="234"/>
      <c r="M507" s="234"/>
      <c r="N507" s="234"/>
      <c r="O507" s="234"/>
      <c r="P507" s="234"/>
    </row>
    <row r="508" spans="1:16" x14ac:dyDescent="0.25">
      <c r="A508" s="236"/>
      <c r="B508" s="224"/>
      <c r="C508" s="233"/>
      <c r="D508" s="225"/>
      <c r="E508" s="224"/>
      <c r="F508" s="233"/>
      <c r="G508" s="5"/>
      <c r="H508" s="235"/>
      <c r="I508" s="241"/>
      <c r="J508" s="5"/>
      <c r="K508" s="234"/>
      <c r="L508" s="234"/>
      <c r="M508" s="234"/>
      <c r="N508" s="234"/>
      <c r="O508" s="234"/>
      <c r="P508" s="234"/>
    </row>
    <row r="509" spans="1:16" x14ac:dyDescent="0.25">
      <c r="A509" s="236"/>
      <c r="B509" s="227"/>
      <c r="C509" s="241"/>
      <c r="D509" s="237"/>
      <c r="E509" s="224"/>
      <c r="F509" s="241"/>
      <c r="G509" s="332" t="s">
        <v>12</v>
      </c>
      <c r="H509" s="332"/>
      <c r="I509" s="240"/>
      <c r="J509" s="228">
        <f>SUM(D7:D506)</f>
        <v>380348631</v>
      </c>
      <c r="K509" s="234"/>
      <c r="L509" s="234"/>
      <c r="M509" s="234"/>
      <c r="N509" s="234"/>
      <c r="O509" s="234"/>
      <c r="P509" s="234"/>
    </row>
    <row r="510" spans="1:16" x14ac:dyDescent="0.25">
      <c r="A510" s="226"/>
      <c r="B510" s="235"/>
      <c r="C510" s="241"/>
      <c r="D510" s="237"/>
      <c r="E510" s="238"/>
      <c r="F510" s="241"/>
      <c r="G510" s="332" t="s">
        <v>13</v>
      </c>
      <c r="H510" s="332"/>
      <c r="I510" s="240"/>
      <c r="J510" s="228">
        <f>SUM(G7:G506)</f>
        <v>98764871</v>
      </c>
      <c r="K510" s="234"/>
      <c r="L510" s="234"/>
      <c r="M510" s="234"/>
      <c r="N510" s="234"/>
      <c r="O510" s="234"/>
      <c r="P510" s="234"/>
    </row>
    <row r="511" spans="1:16" x14ac:dyDescent="0.25">
      <c r="A511" s="236"/>
      <c r="B511" s="238"/>
      <c r="C511" s="241"/>
      <c r="D511" s="237"/>
      <c r="E511" s="238"/>
      <c r="F511" s="241"/>
      <c r="G511" s="332" t="s">
        <v>14</v>
      </c>
      <c r="H511" s="332"/>
      <c r="I511" s="41"/>
      <c r="J511" s="230">
        <f>J509-J510</f>
        <v>281583760</v>
      </c>
      <c r="K511" s="234"/>
      <c r="L511" s="234"/>
      <c r="M511" s="234"/>
      <c r="N511" s="234"/>
      <c r="O511" s="234"/>
      <c r="P511" s="234"/>
    </row>
    <row r="512" spans="1:16" x14ac:dyDescent="0.25">
      <c r="A512" s="229"/>
      <c r="B512" s="231"/>
      <c r="C512" s="241"/>
      <c r="D512" s="232"/>
      <c r="E512" s="238"/>
      <c r="F512" s="241"/>
      <c r="G512" s="332" t="s">
        <v>15</v>
      </c>
      <c r="H512" s="332"/>
      <c r="I512" s="240"/>
      <c r="J512" s="228">
        <f>SUM(H7:H506)</f>
        <v>0</v>
      </c>
      <c r="K512" s="234"/>
      <c r="L512" s="234"/>
      <c r="M512" s="234"/>
      <c r="N512" s="234"/>
      <c r="O512" s="234"/>
      <c r="P512" s="234"/>
    </row>
    <row r="513" spans="1:16" x14ac:dyDescent="0.25">
      <c r="A513" s="236"/>
      <c r="B513" s="231"/>
      <c r="C513" s="241"/>
      <c r="D513" s="232"/>
      <c r="E513" s="238"/>
      <c r="F513" s="241"/>
      <c r="G513" s="332" t="s">
        <v>16</v>
      </c>
      <c r="H513" s="332"/>
      <c r="I513" s="240"/>
      <c r="J513" s="228">
        <f>J511+J512</f>
        <v>281583760</v>
      </c>
      <c r="K513" s="234"/>
      <c r="L513" s="234"/>
      <c r="M513" s="234"/>
      <c r="N513" s="234"/>
      <c r="O513" s="234"/>
      <c r="P513" s="234"/>
    </row>
    <row r="514" spans="1:16" x14ac:dyDescent="0.25">
      <c r="A514" s="236"/>
      <c r="B514" s="231"/>
      <c r="C514" s="241"/>
      <c r="D514" s="232"/>
      <c r="E514" s="238"/>
      <c r="F514" s="241"/>
      <c r="G514" s="332" t="s">
        <v>5</v>
      </c>
      <c r="H514" s="332"/>
      <c r="I514" s="240"/>
      <c r="J514" s="228">
        <f>SUM(I7:I506)</f>
        <v>286186783</v>
      </c>
      <c r="K514" s="234"/>
      <c r="L514" s="234"/>
      <c r="M514" s="234"/>
      <c r="N514" s="234"/>
      <c r="O514" s="234"/>
      <c r="P514" s="234"/>
    </row>
    <row r="515" spans="1:16" x14ac:dyDescent="0.25">
      <c r="A515" s="236"/>
      <c r="B515" s="231"/>
      <c r="C515" s="241"/>
      <c r="D515" s="232"/>
      <c r="E515" s="238"/>
      <c r="F515" s="241"/>
      <c r="G515" s="332" t="s">
        <v>32</v>
      </c>
      <c r="H515" s="332"/>
      <c r="I515" s="241" t="str">
        <f>IF(J515&gt;0,"SALDO",IF(J515&lt;0,"PIUTANG",IF(J515=0,"LUNAS")))</f>
        <v>SALDO</v>
      </c>
      <c r="J515" s="228">
        <f>J514-J513</f>
        <v>4603023</v>
      </c>
      <c r="K515" s="234"/>
      <c r="L515" s="234"/>
      <c r="M515" s="234"/>
      <c r="N515" s="234"/>
      <c r="O515" s="234"/>
      <c r="P515" s="234"/>
    </row>
    <row r="516" spans="1:16" x14ac:dyDescent="0.25">
      <c r="A516" s="236"/>
      <c r="K516" s="234"/>
      <c r="L516" s="234"/>
      <c r="M516" s="234"/>
      <c r="N516" s="234"/>
      <c r="O516" s="234"/>
      <c r="P516" s="234"/>
    </row>
  </sheetData>
  <mergeCells count="15">
    <mergeCell ref="G515:H515"/>
    <mergeCell ref="G509:H509"/>
    <mergeCell ref="G510:H510"/>
    <mergeCell ref="G511:H511"/>
    <mergeCell ref="G512:H512"/>
    <mergeCell ref="G513:H513"/>
    <mergeCell ref="G514:H514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12"/>
  <sheetViews>
    <sheetView workbookViewId="0">
      <pane ySplit="7" topLeftCell="A83" activePane="bottomLeft" state="frozen"/>
      <selection pane="bottomLeft" activeCell="I92" sqref="I92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SUM(D87:D93)</f>
        <v>992866</v>
      </c>
      <c r="M1" s="37">
        <v>992863</v>
      </c>
      <c r="N1" s="37">
        <f>L1-M1</f>
        <v>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J106*-1</f>
        <v>0</v>
      </c>
      <c r="J2" s="20"/>
      <c r="L2" s="219">
        <f>SUM(H87:H93)</f>
        <v>162000</v>
      </c>
      <c r="M2" s="219">
        <v>162000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1154866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242">
        <v>43248</v>
      </c>
      <c r="B67" s="243">
        <v>180165572</v>
      </c>
      <c r="C67" s="248">
        <v>1</v>
      </c>
      <c r="D67" s="247">
        <v>141838</v>
      </c>
      <c r="E67" s="245"/>
      <c r="F67" s="243"/>
      <c r="G67" s="247"/>
      <c r="H67" s="246">
        <v>9000</v>
      </c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43248</v>
      </c>
      <c r="B68" s="243">
        <v>180165573</v>
      </c>
      <c r="C68" s="248">
        <v>1</v>
      </c>
      <c r="D68" s="247">
        <v>141838</v>
      </c>
      <c r="E68" s="245"/>
      <c r="F68" s="243"/>
      <c r="G68" s="247"/>
      <c r="H68" s="246">
        <v>54000</v>
      </c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43249</v>
      </c>
      <c r="B69" s="243">
        <v>180165749</v>
      </c>
      <c r="C69" s="248">
        <v>1</v>
      </c>
      <c r="D69" s="247">
        <v>141838</v>
      </c>
      <c r="E69" s="245"/>
      <c r="F69" s="243"/>
      <c r="G69" s="247"/>
      <c r="H69" s="246">
        <v>14000</v>
      </c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43249</v>
      </c>
      <c r="B70" s="243">
        <v>180165750</v>
      </c>
      <c r="C70" s="248">
        <v>1</v>
      </c>
      <c r="D70" s="247">
        <v>141838</v>
      </c>
      <c r="E70" s="245"/>
      <c r="F70" s="243"/>
      <c r="G70" s="247"/>
      <c r="H70" s="246">
        <v>11000</v>
      </c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43249</v>
      </c>
      <c r="B71" s="243">
        <v>180165751</v>
      </c>
      <c r="C71" s="248">
        <v>1</v>
      </c>
      <c r="D71" s="247">
        <v>141838</v>
      </c>
      <c r="E71" s="245"/>
      <c r="F71" s="243"/>
      <c r="G71" s="247"/>
      <c r="H71" s="246">
        <v>36000</v>
      </c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43250</v>
      </c>
      <c r="B72" s="243">
        <v>180165863</v>
      </c>
      <c r="C72" s="248">
        <v>1</v>
      </c>
      <c r="D72" s="247">
        <v>141838</v>
      </c>
      <c r="E72" s="245"/>
      <c r="F72" s="243"/>
      <c r="G72" s="247"/>
      <c r="H72" s="246">
        <v>11000</v>
      </c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43250</v>
      </c>
      <c r="B73" s="243">
        <v>180165880</v>
      </c>
      <c r="C73" s="248">
        <v>1</v>
      </c>
      <c r="D73" s="247">
        <v>141838</v>
      </c>
      <c r="E73" s="245"/>
      <c r="F73" s="243"/>
      <c r="G73" s="247"/>
      <c r="H73" s="246">
        <v>11000</v>
      </c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43250</v>
      </c>
      <c r="B74" s="243">
        <v>180165881</v>
      </c>
      <c r="C74" s="248">
        <v>1</v>
      </c>
      <c r="D74" s="247">
        <v>141838</v>
      </c>
      <c r="E74" s="245"/>
      <c r="F74" s="243"/>
      <c r="G74" s="247"/>
      <c r="H74" s="246">
        <v>10000</v>
      </c>
      <c r="I74" s="246"/>
      <c r="J74" s="247"/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43251</v>
      </c>
      <c r="B75" s="243">
        <v>180166026</v>
      </c>
      <c r="C75" s="248">
        <v>1</v>
      </c>
      <c r="D75" s="247">
        <v>141838</v>
      </c>
      <c r="E75" s="245"/>
      <c r="F75" s="243"/>
      <c r="G75" s="247"/>
      <c r="H75" s="246">
        <v>47000</v>
      </c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43251</v>
      </c>
      <c r="B76" s="243">
        <v>180166027</v>
      </c>
      <c r="C76" s="248">
        <v>1</v>
      </c>
      <c r="D76" s="247">
        <v>141838</v>
      </c>
      <c r="E76" s="245"/>
      <c r="F76" s="243"/>
      <c r="G76" s="247"/>
      <c r="H76" s="246">
        <v>14000</v>
      </c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43251</v>
      </c>
      <c r="B77" s="243">
        <v>180166028</v>
      </c>
      <c r="C77" s="248">
        <v>1</v>
      </c>
      <c r="D77" s="247">
        <v>141838</v>
      </c>
      <c r="E77" s="245"/>
      <c r="F77" s="243"/>
      <c r="G77" s="247"/>
      <c r="H77" s="246">
        <v>10000</v>
      </c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43252</v>
      </c>
      <c r="B78" s="243">
        <v>180166167</v>
      </c>
      <c r="C78" s="248">
        <v>1</v>
      </c>
      <c r="D78" s="247">
        <v>141838</v>
      </c>
      <c r="E78" s="245"/>
      <c r="F78" s="243"/>
      <c r="G78" s="247"/>
      <c r="H78" s="246">
        <v>26000</v>
      </c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43252</v>
      </c>
      <c r="B79" s="243">
        <v>180166168</v>
      </c>
      <c r="C79" s="248">
        <v>1</v>
      </c>
      <c r="D79" s="247">
        <v>141838</v>
      </c>
      <c r="E79" s="245"/>
      <c r="F79" s="243"/>
      <c r="G79" s="247"/>
      <c r="H79" s="246">
        <v>47000</v>
      </c>
      <c r="I79" s="246"/>
      <c r="J79" s="247"/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43252</v>
      </c>
      <c r="B80" s="243">
        <v>180166169</v>
      </c>
      <c r="C80" s="248">
        <v>1</v>
      </c>
      <c r="D80" s="247">
        <v>141838</v>
      </c>
      <c r="E80" s="245"/>
      <c r="F80" s="243"/>
      <c r="G80" s="247"/>
      <c r="H80" s="246">
        <v>47000</v>
      </c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43253</v>
      </c>
      <c r="B81" s="243">
        <v>180166323</v>
      </c>
      <c r="C81" s="248">
        <v>1</v>
      </c>
      <c r="D81" s="247">
        <v>141838</v>
      </c>
      <c r="E81" s="245"/>
      <c r="F81" s="243"/>
      <c r="G81" s="247"/>
      <c r="H81" s="246">
        <v>11000</v>
      </c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43253</v>
      </c>
      <c r="B82" s="243">
        <v>180166333</v>
      </c>
      <c r="C82" s="248">
        <v>1</v>
      </c>
      <c r="D82" s="247">
        <v>141838</v>
      </c>
      <c r="E82" s="245"/>
      <c r="F82" s="243"/>
      <c r="G82" s="247"/>
      <c r="H82" s="246">
        <v>14000</v>
      </c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43253</v>
      </c>
      <c r="B83" s="243">
        <v>180166334</v>
      </c>
      <c r="C83" s="248">
        <v>1</v>
      </c>
      <c r="D83" s="247">
        <v>141838</v>
      </c>
      <c r="E83" s="245"/>
      <c r="F83" s="243"/>
      <c r="G83" s="247"/>
      <c r="H83" s="246">
        <v>18000</v>
      </c>
      <c r="I83" s="246"/>
      <c r="J83" s="247"/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43253</v>
      </c>
      <c r="B84" s="243">
        <v>180166370</v>
      </c>
      <c r="C84" s="248">
        <v>2</v>
      </c>
      <c r="D84" s="247">
        <v>283675</v>
      </c>
      <c r="E84" s="245"/>
      <c r="F84" s="243"/>
      <c r="G84" s="247"/>
      <c r="H84" s="246">
        <v>11000</v>
      </c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43253</v>
      </c>
      <c r="B85" s="243">
        <v>180166372</v>
      </c>
      <c r="C85" s="248">
        <v>1</v>
      </c>
      <c r="D85" s="247">
        <v>141838</v>
      </c>
      <c r="E85" s="245"/>
      <c r="F85" s="243"/>
      <c r="G85" s="247"/>
      <c r="H85" s="246">
        <v>20000</v>
      </c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43253</v>
      </c>
      <c r="B86" s="243">
        <v>180166382</v>
      </c>
      <c r="C86" s="248">
        <v>1</v>
      </c>
      <c r="D86" s="247">
        <v>141838</v>
      </c>
      <c r="E86" s="245"/>
      <c r="F86" s="243"/>
      <c r="G86" s="247"/>
      <c r="H86" s="246">
        <v>17000</v>
      </c>
      <c r="I86" s="246">
        <v>3416597</v>
      </c>
      <c r="J86" s="247" t="s">
        <v>17</v>
      </c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43255</v>
      </c>
      <c r="B87" s="243">
        <v>180166667</v>
      </c>
      <c r="C87" s="248">
        <v>1</v>
      </c>
      <c r="D87" s="247">
        <v>141838</v>
      </c>
      <c r="E87" s="245"/>
      <c r="F87" s="243"/>
      <c r="G87" s="247"/>
      <c r="H87" s="246">
        <v>11000</v>
      </c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43256</v>
      </c>
      <c r="B88" s="243">
        <v>180166925</v>
      </c>
      <c r="C88" s="248">
        <v>1</v>
      </c>
      <c r="D88" s="247">
        <v>141838</v>
      </c>
      <c r="E88" s="245"/>
      <c r="F88" s="243"/>
      <c r="G88" s="247"/>
      <c r="H88" s="246">
        <v>41000</v>
      </c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43256</v>
      </c>
      <c r="B89" s="243">
        <v>180166926</v>
      </c>
      <c r="C89" s="248">
        <v>1</v>
      </c>
      <c r="D89" s="247">
        <v>141838</v>
      </c>
      <c r="E89" s="245"/>
      <c r="F89" s="243"/>
      <c r="G89" s="247"/>
      <c r="H89" s="246">
        <v>17000</v>
      </c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43257</v>
      </c>
      <c r="B90" s="243">
        <v>180167141</v>
      </c>
      <c r="C90" s="248">
        <v>1</v>
      </c>
      <c r="D90" s="247">
        <v>141838</v>
      </c>
      <c r="E90" s="245"/>
      <c r="F90" s="243"/>
      <c r="G90" s="247"/>
      <c r="H90" s="246">
        <v>47000</v>
      </c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43258</v>
      </c>
      <c r="B91" s="243">
        <v>180167252</v>
      </c>
      <c r="C91" s="248">
        <v>1</v>
      </c>
      <c r="D91" s="247">
        <v>141838</v>
      </c>
      <c r="E91" s="245"/>
      <c r="F91" s="243"/>
      <c r="G91" s="247"/>
      <c r="H91" s="246">
        <v>11000</v>
      </c>
      <c r="I91" s="246"/>
      <c r="J91" s="247"/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43258</v>
      </c>
      <c r="B92" s="243">
        <v>180167254</v>
      </c>
      <c r="C92" s="248">
        <v>1</v>
      </c>
      <c r="D92" s="247">
        <v>141838</v>
      </c>
      <c r="E92" s="245"/>
      <c r="F92" s="243"/>
      <c r="G92" s="247"/>
      <c r="H92" s="246">
        <v>10000</v>
      </c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43258</v>
      </c>
      <c r="B93" s="243">
        <v>180167256</v>
      </c>
      <c r="C93" s="248">
        <v>1</v>
      </c>
      <c r="D93" s="247">
        <v>141838</v>
      </c>
      <c r="E93" s="245"/>
      <c r="F93" s="243"/>
      <c r="G93" s="247"/>
      <c r="H93" s="246">
        <v>25000</v>
      </c>
      <c r="I93" s="246">
        <v>1154866</v>
      </c>
      <c r="J93" s="247" t="s">
        <v>17</v>
      </c>
      <c r="K93" s="219"/>
      <c r="L93" s="219"/>
      <c r="M93" s="219"/>
      <c r="N93" s="219"/>
      <c r="O93" s="219"/>
      <c r="P93" s="219"/>
    </row>
    <row r="94" spans="1:16" s="234" customFormat="1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  <c r="K94" s="219"/>
      <c r="L94" s="219"/>
      <c r="M94" s="219"/>
      <c r="N94" s="219"/>
      <c r="O94" s="219"/>
      <c r="P94" s="219"/>
    </row>
    <row r="95" spans="1:16" s="234" customFormat="1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  <c r="K95" s="219"/>
      <c r="L95" s="219"/>
      <c r="M95" s="219"/>
      <c r="N95" s="219"/>
      <c r="O95" s="219"/>
      <c r="P95" s="219"/>
    </row>
    <row r="96" spans="1:16" s="234" customFormat="1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  <c r="K96" s="219"/>
      <c r="L96" s="219"/>
      <c r="M96" s="219"/>
      <c r="N96" s="219"/>
      <c r="O96" s="219"/>
      <c r="P96" s="219"/>
    </row>
    <row r="97" spans="1:16" s="234" customFormat="1" x14ac:dyDescent="0.25">
      <c r="A97" s="236"/>
      <c r="B97" s="235"/>
      <c r="C97" s="241"/>
      <c r="D97" s="237"/>
      <c r="E97" s="238"/>
      <c r="F97" s="235"/>
      <c r="G97" s="237"/>
      <c r="H97" s="240"/>
      <c r="I97" s="240"/>
      <c r="J97" s="237"/>
      <c r="K97" s="219"/>
      <c r="L97" s="219"/>
      <c r="M97" s="219"/>
      <c r="N97" s="219"/>
      <c r="O97" s="219"/>
      <c r="P97" s="219"/>
    </row>
    <row r="98" spans="1:16" s="234" customFormat="1" x14ac:dyDescent="0.25">
      <c r="A98" s="4"/>
      <c r="B98" s="8" t="s">
        <v>11</v>
      </c>
      <c r="C98" s="77">
        <f>SUM(C8:C97)</f>
        <v>372</v>
      </c>
      <c r="D98" s="9"/>
      <c r="E98" s="224" t="s">
        <v>11</v>
      </c>
      <c r="F98" s="224">
        <f>SUM(F8:F97)</f>
        <v>1</v>
      </c>
      <c r="G98" s="225">
        <f>SUM(G8:G97)</f>
        <v>98525</v>
      </c>
      <c r="H98" s="240"/>
      <c r="I98" s="240"/>
      <c r="J98" s="237"/>
      <c r="K98" s="219"/>
      <c r="L98" s="219"/>
      <c r="M98" s="219"/>
      <c r="N98" s="219"/>
      <c r="O98" s="219"/>
      <c r="P98" s="219"/>
    </row>
    <row r="99" spans="1:16" s="234" customFormat="1" x14ac:dyDescent="0.25">
      <c r="A99" s="4"/>
      <c r="B99" s="8"/>
      <c r="C99" s="77"/>
      <c r="D99" s="9"/>
      <c r="E99" s="238"/>
      <c r="F99" s="235"/>
      <c r="G99" s="237"/>
      <c r="H99" s="240"/>
      <c r="I99" s="240"/>
      <c r="J99" s="237"/>
      <c r="K99" s="219"/>
      <c r="L99" s="219"/>
      <c r="M99" s="219"/>
      <c r="N99" s="219"/>
      <c r="O99" s="219"/>
      <c r="P99" s="219"/>
    </row>
    <row r="100" spans="1:16" s="234" customFormat="1" x14ac:dyDescent="0.25">
      <c r="A100" s="10"/>
      <c r="B100" s="11"/>
      <c r="C100" s="40"/>
      <c r="D100" s="6"/>
      <c r="E100" s="8"/>
      <c r="F100" s="235"/>
      <c r="G100" s="332" t="s">
        <v>12</v>
      </c>
      <c r="H100" s="332"/>
      <c r="I100" s="39"/>
      <c r="J100" s="13">
        <f>SUM(D8:D97)</f>
        <v>33402811</v>
      </c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4"/>
      <c r="B101" s="3"/>
      <c r="C101" s="40"/>
      <c r="D101" s="6"/>
      <c r="E101" s="8"/>
      <c r="F101" s="235"/>
      <c r="G101" s="332" t="s">
        <v>13</v>
      </c>
      <c r="H101" s="332"/>
      <c r="I101" s="39"/>
      <c r="J101" s="13">
        <f>SUM(G8:G97)</f>
        <v>98525</v>
      </c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14"/>
      <c r="B102" s="7"/>
      <c r="C102" s="40"/>
      <c r="D102" s="6"/>
      <c r="E102" s="7"/>
      <c r="F102" s="235"/>
      <c r="G102" s="332" t="s">
        <v>14</v>
      </c>
      <c r="H102" s="332"/>
      <c r="I102" s="41"/>
      <c r="J102" s="15">
        <f>J100-J101</f>
        <v>33304286</v>
      </c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4"/>
      <c r="B103" s="16"/>
      <c r="C103" s="40"/>
      <c r="D103" s="17"/>
      <c r="E103" s="7"/>
      <c r="F103" s="8"/>
      <c r="G103" s="332" t="s">
        <v>15</v>
      </c>
      <c r="H103" s="332"/>
      <c r="I103" s="39"/>
      <c r="J103" s="13">
        <f>SUM(H8:H99)</f>
        <v>2047500</v>
      </c>
      <c r="K103" s="219"/>
      <c r="L103" s="219"/>
      <c r="M103" s="219"/>
      <c r="N103" s="219"/>
      <c r="O103" s="219"/>
      <c r="P103" s="219"/>
    </row>
    <row r="104" spans="1:16" x14ac:dyDescent="0.25">
      <c r="A104" s="4"/>
      <c r="B104" s="16"/>
      <c r="C104" s="40"/>
      <c r="D104" s="17"/>
      <c r="E104" s="7"/>
      <c r="F104" s="8"/>
      <c r="G104" s="332" t="s">
        <v>16</v>
      </c>
      <c r="H104" s="332"/>
      <c r="I104" s="39"/>
      <c r="J104" s="13">
        <f>J102+J103</f>
        <v>35351786</v>
      </c>
    </row>
    <row r="105" spans="1:16" x14ac:dyDescent="0.25">
      <c r="A105" s="4"/>
      <c r="B105" s="16"/>
      <c r="C105" s="40"/>
      <c r="D105" s="17"/>
      <c r="E105" s="7"/>
      <c r="F105" s="3"/>
      <c r="G105" s="332" t="s">
        <v>5</v>
      </c>
      <c r="H105" s="332"/>
      <c r="I105" s="39"/>
      <c r="J105" s="13">
        <f>SUM(I8:I99)</f>
        <v>35351786</v>
      </c>
    </row>
    <row r="106" spans="1:16" x14ac:dyDescent="0.25">
      <c r="A106" s="4"/>
      <c r="B106" s="16"/>
      <c r="C106" s="40"/>
      <c r="D106" s="17"/>
      <c r="E106" s="7"/>
      <c r="F106" s="3"/>
      <c r="G106" s="332" t="s">
        <v>32</v>
      </c>
      <c r="H106" s="332"/>
      <c r="I106" s="40" t="str">
        <f>IF(J106&gt;0,"SALDO",IF(J106&lt;0,"PIUTANG",IF(J106=0,"LUNAS")))</f>
        <v>LUNAS</v>
      </c>
      <c r="J106" s="13">
        <f>J105-J104</f>
        <v>0</v>
      </c>
    </row>
    <row r="107" spans="1:16" x14ac:dyDescent="0.25">
      <c r="F107" s="37"/>
      <c r="G107" s="37"/>
      <c r="J107" s="37"/>
    </row>
    <row r="108" spans="1:16" x14ac:dyDescent="0.25">
      <c r="C108" s="37"/>
      <c r="D108" s="37"/>
      <c r="F108" s="37"/>
      <c r="G108" s="37"/>
      <c r="J108" s="37"/>
      <c r="L108"/>
      <c r="M108"/>
      <c r="N108"/>
      <c r="O108"/>
      <c r="P108"/>
    </row>
    <row r="109" spans="1:16" x14ac:dyDescent="0.25">
      <c r="C109" s="37"/>
      <c r="D109" s="37"/>
      <c r="F109" s="37"/>
      <c r="G109" s="37"/>
      <c r="J109" s="37"/>
      <c r="L109"/>
      <c r="M109"/>
      <c r="N109"/>
      <c r="O109"/>
      <c r="P109"/>
    </row>
    <row r="110" spans="1:16" x14ac:dyDescent="0.25">
      <c r="C110" s="37"/>
      <c r="D110" s="37"/>
      <c r="F110" s="37"/>
      <c r="G110" s="37"/>
      <c r="J110" s="37"/>
      <c r="L110"/>
      <c r="M110"/>
      <c r="N110"/>
      <c r="O110"/>
      <c r="P110"/>
    </row>
    <row r="111" spans="1:16" x14ac:dyDescent="0.25">
      <c r="C111" s="37"/>
      <c r="D111" s="37"/>
      <c r="F111" s="37"/>
      <c r="G111" s="37"/>
      <c r="J111" s="37"/>
      <c r="L111"/>
      <c r="M111"/>
      <c r="N111"/>
      <c r="O111"/>
      <c r="P111"/>
    </row>
    <row r="112" spans="1:16" x14ac:dyDescent="0.25">
      <c r="C112" s="37"/>
      <c r="D112" s="37"/>
      <c r="L112"/>
      <c r="M112"/>
      <c r="N112"/>
      <c r="O112"/>
      <c r="P112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6:H106"/>
    <mergeCell ref="G100:H100"/>
    <mergeCell ref="G101:H101"/>
    <mergeCell ref="G102:H102"/>
    <mergeCell ref="G103:H103"/>
    <mergeCell ref="G104:H104"/>
    <mergeCell ref="G105:H105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0"/>
  <sheetViews>
    <sheetView workbookViewId="0">
      <pane ySplit="7" topLeftCell="A44" activePane="bottomLeft" state="frozen"/>
      <selection pane="bottomLeft" activeCell="B47" sqref="B47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J60*-1</f>
        <v>38325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2">
        <v>43247</v>
      </c>
      <c r="B44" s="243">
        <v>180165381</v>
      </c>
      <c r="C44" s="248">
        <v>10</v>
      </c>
      <c r="D44" s="247">
        <v>994963</v>
      </c>
      <c r="E44" s="245"/>
      <c r="F44" s="243"/>
      <c r="G44" s="247"/>
      <c r="H44" s="246"/>
      <c r="I44" s="246"/>
      <c r="J44" s="247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2">
        <v>43250</v>
      </c>
      <c r="B45" s="243"/>
      <c r="C45" s="248"/>
      <c r="D45" s="247"/>
      <c r="E45" s="245">
        <v>180043443</v>
      </c>
      <c r="F45" s="243">
        <v>12</v>
      </c>
      <c r="G45" s="247">
        <v>1498875</v>
      </c>
      <c r="H45" s="246"/>
      <c r="I45" s="246"/>
      <c r="J45" s="247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2">
        <v>43251</v>
      </c>
      <c r="B46" s="243">
        <v>180165995</v>
      </c>
      <c r="C46" s="248">
        <v>9</v>
      </c>
      <c r="D46" s="247">
        <v>998288</v>
      </c>
      <c r="E46" s="245">
        <v>180043747</v>
      </c>
      <c r="F46" s="243">
        <v>8</v>
      </c>
      <c r="G46" s="247">
        <v>907550</v>
      </c>
      <c r="H46" s="246"/>
      <c r="I46" s="246"/>
      <c r="J46" s="247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2">
        <v>43258</v>
      </c>
      <c r="B47" s="243">
        <v>180167245</v>
      </c>
      <c r="C47" s="248">
        <v>9</v>
      </c>
      <c r="D47" s="247">
        <v>1112388</v>
      </c>
      <c r="E47" s="245"/>
      <c r="F47" s="243"/>
      <c r="G47" s="247"/>
      <c r="H47" s="246"/>
      <c r="I47" s="246">
        <v>699419</v>
      </c>
      <c r="J47" s="247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>
        <v>43261</v>
      </c>
      <c r="B48" s="99">
        <v>180167831</v>
      </c>
      <c r="C48" s="100">
        <v>5</v>
      </c>
      <c r="D48" s="34">
        <v>575575</v>
      </c>
      <c r="E48" s="101">
        <v>180043995</v>
      </c>
      <c r="F48" s="99">
        <v>5</v>
      </c>
      <c r="G48" s="34">
        <v>537250</v>
      </c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  <c r="K50" s="138"/>
      <c r="L50" s="138"/>
      <c r="M50" s="138"/>
      <c r="N50" s="138"/>
      <c r="O50" s="138"/>
      <c r="P50" s="138"/>
      <c r="Q50" s="138"/>
    </row>
    <row r="51" spans="1:17" x14ac:dyDescent="0.25">
      <c r="A51" s="4"/>
      <c r="B51" s="3"/>
      <c r="C51" s="40"/>
      <c r="D51" s="6"/>
      <c r="E51" s="7"/>
      <c r="F51" s="3"/>
      <c r="G51" s="6"/>
      <c r="H51" s="39"/>
      <c r="I51" s="39"/>
      <c r="J51" s="6"/>
      <c r="M51" s="37"/>
    </row>
    <row r="52" spans="1:17" x14ac:dyDescent="0.25">
      <c r="A52" s="4"/>
      <c r="B52" s="8" t="s">
        <v>11</v>
      </c>
      <c r="C52" s="77">
        <f>SUM(C8:C51)</f>
        <v>286</v>
      </c>
      <c r="D52" s="9"/>
      <c r="E52" s="8" t="s">
        <v>11</v>
      </c>
      <c r="F52" s="8">
        <f>SUM(F8:F51)</f>
        <v>84</v>
      </c>
      <c r="G52" s="5"/>
      <c r="H52" s="40"/>
      <c r="I52" s="40"/>
      <c r="J52" s="5"/>
      <c r="M52" s="37"/>
    </row>
    <row r="53" spans="1:17" x14ac:dyDescent="0.25">
      <c r="A53" s="4"/>
      <c r="B53" s="8"/>
      <c r="C53" s="77"/>
      <c r="D53" s="9"/>
      <c r="E53" s="8"/>
      <c r="F53" s="8"/>
      <c r="G53" s="32"/>
      <c r="H53" s="52"/>
      <c r="I53" s="40"/>
      <c r="J53" s="5"/>
      <c r="M53" s="37"/>
    </row>
    <row r="54" spans="1:17" x14ac:dyDescent="0.25">
      <c r="A54" s="10"/>
      <c r="B54" s="11"/>
      <c r="C54" s="40"/>
      <c r="D54" s="6"/>
      <c r="E54" s="8"/>
      <c r="F54" s="3"/>
      <c r="G54" s="332" t="s">
        <v>12</v>
      </c>
      <c r="H54" s="332"/>
      <c r="I54" s="39"/>
      <c r="J54" s="13">
        <f>SUM(D8:D51)</f>
        <v>32813209</v>
      </c>
      <c r="M54" s="37"/>
    </row>
    <row r="55" spans="1:17" x14ac:dyDescent="0.25">
      <c r="A55" s="4"/>
      <c r="B55" s="3"/>
      <c r="C55" s="40"/>
      <c r="D55" s="6"/>
      <c r="E55" s="7"/>
      <c r="F55" s="3"/>
      <c r="G55" s="332" t="s">
        <v>13</v>
      </c>
      <c r="H55" s="332"/>
      <c r="I55" s="39"/>
      <c r="J55" s="13">
        <f>SUM(G8:G51)</f>
        <v>10003084</v>
      </c>
      <c r="M55" s="37"/>
    </row>
    <row r="56" spans="1:17" x14ac:dyDescent="0.25">
      <c r="A56" s="14"/>
      <c r="B56" s="7"/>
      <c r="C56" s="40"/>
      <c r="D56" s="6"/>
      <c r="E56" s="7"/>
      <c r="F56" s="3"/>
      <c r="G56" s="332" t="s">
        <v>14</v>
      </c>
      <c r="H56" s="332"/>
      <c r="I56" s="41"/>
      <c r="J56" s="15">
        <f>J54-J55</f>
        <v>22810125</v>
      </c>
      <c r="M56" s="37"/>
    </row>
    <row r="57" spans="1:17" x14ac:dyDescent="0.25">
      <c r="A57" s="4"/>
      <c r="B57" s="16"/>
      <c r="C57" s="40"/>
      <c r="D57" s="17"/>
      <c r="E57" s="7"/>
      <c r="F57" s="3"/>
      <c r="G57" s="332" t="s">
        <v>15</v>
      </c>
      <c r="H57" s="332"/>
      <c r="I57" s="39"/>
      <c r="J57" s="13">
        <f>SUM(H8:H52)</f>
        <v>0</v>
      </c>
      <c r="M57" s="37"/>
    </row>
    <row r="58" spans="1:17" x14ac:dyDescent="0.25">
      <c r="A58" s="4"/>
      <c r="B58" s="16"/>
      <c r="C58" s="40"/>
      <c r="D58" s="17"/>
      <c r="E58" s="7"/>
      <c r="F58" s="3"/>
      <c r="G58" s="332" t="s">
        <v>16</v>
      </c>
      <c r="H58" s="332"/>
      <c r="I58" s="39"/>
      <c r="J58" s="13">
        <f>J56+J57</f>
        <v>22810125</v>
      </c>
      <c r="M58" s="37"/>
    </row>
    <row r="59" spans="1:17" x14ac:dyDescent="0.25">
      <c r="A59" s="4"/>
      <c r="B59" s="16"/>
      <c r="C59" s="40"/>
      <c r="D59" s="17"/>
      <c r="E59" s="7"/>
      <c r="F59" s="3"/>
      <c r="G59" s="332" t="s">
        <v>5</v>
      </c>
      <c r="H59" s="332"/>
      <c r="I59" s="39"/>
      <c r="J59" s="13">
        <f>SUM(I8:I52)</f>
        <v>22771800</v>
      </c>
      <c r="M59" s="37"/>
    </row>
    <row r="60" spans="1:17" x14ac:dyDescent="0.25">
      <c r="A60" s="4"/>
      <c r="B60" s="16"/>
      <c r="C60" s="40"/>
      <c r="D60" s="17"/>
      <c r="E60" s="7"/>
      <c r="F60" s="3"/>
      <c r="G60" s="332" t="s">
        <v>32</v>
      </c>
      <c r="H60" s="332"/>
      <c r="I60" s="40" t="str">
        <f>IF(J60&gt;0,"SALDO",IF(J60&lt;0,"PIUTANG",IF(J60=0,"LUNAS")))</f>
        <v>PIUTANG</v>
      </c>
      <c r="J60" s="13">
        <f>J59-J58</f>
        <v>-38325</v>
      </c>
      <c r="M60" s="37"/>
    </row>
  </sheetData>
  <mergeCells count="15">
    <mergeCell ref="G60:H60"/>
    <mergeCell ref="G54:H54"/>
    <mergeCell ref="G55:H55"/>
    <mergeCell ref="G56:H56"/>
    <mergeCell ref="G57:H57"/>
    <mergeCell ref="G58:H58"/>
    <mergeCell ref="G59:H59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14" activePane="bottomLeft" state="frozen"/>
      <selection pane="bottomLeft" activeCell="I21" sqref="I2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J31*-1</f>
        <v>-350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8"/>
      <c r="I7" s="352"/>
      <c r="J7" s="34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>
        <v>4495000</v>
      </c>
      <c r="J18" s="34" t="s">
        <v>17</v>
      </c>
      <c r="L18" s="239"/>
    </row>
    <row r="19" spans="1:12" s="234" customFormat="1" x14ac:dyDescent="0.25">
      <c r="A19" s="98">
        <v>43233</v>
      </c>
      <c r="B19" s="99">
        <v>180163541</v>
      </c>
      <c r="C19" s="254">
        <v>54</v>
      </c>
      <c r="D19" s="34">
        <v>5114988</v>
      </c>
      <c r="E19" s="101">
        <v>180042844</v>
      </c>
      <c r="F19" s="99">
        <v>4</v>
      </c>
      <c r="G19" s="34">
        <v>436188</v>
      </c>
      <c r="H19" s="101"/>
      <c r="I19" s="102">
        <v>4680000</v>
      </c>
      <c r="J19" s="34" t="s">
        <v>17</v>
      </c>
      <c r="L19" s="239"/>
    </row>
    <row r="20" spans="1:12" s="234" customFormat="1" x14ac:dyDescent="0.25">
      <c r="A20" s="98">
        <v>43245</v>
      </c>
      <c r="B20" s="99">
        <v>180165049</v>
      </c>
      <c r="C20" s="254">
        <v>45</v>
      </c>
      <c r="D20" s="34">
        <v>4478950</v>
      </c>
      <c r="E20" s="101">
        <v>180043255</v>
      </c>
      <c r="F20" s="99">
        <v>11</v>
      </c>
      <c r="G20" s="34">
        <v>1008438</v>
      </c>
      <c r="H20" s="101"/>
      <c r="I20" s="102">
        <v>3471000</v>
      </c>
      <c r="J20" s="34" t="s">
        <v>17</v>
      </c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32" t="s">
        <v>12</v>
      </c>
      <c r="H25" s="332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32" t="s">
        <v>13</v>
      </c>
      <c r="H26" s="332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32" t="s">
        <v>14</v>
      </c>
      <c r="H27" s="332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32" t="s">
        <v>15</v>
      </c>
      <c r="H28" s="332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32" t="s">
        <v>16</v>
      </c>
      <c r="H29" s="332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32" t="s">
        <v>5</v>
      </c>
      <c r="H30" s="332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32" t="s">
        <v>32</v>
      </c>
      <c r="H31" s="332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:H31"/>
    <mergeCell ref="G25:H25"/>
    <mergeCell ref="G26:H26"/>
    <mergeCell ref="G27:H27"/>
    <mergeCell ref="G28:H28"/>
    <mergeCell ref="G29:H29"/>
    <mergeCell ref="G30:H30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4" activePane="bottomLeft" state="frozen"/>
      <selection pane="bottomLeft" activeCell="L13" sqref="L1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-52437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98">
        <v>43231</v>
      </c>
      <c r="B18" s="99"/>
      <c r="C18" s="100"/>
      <c r="D18" s="34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98">
        <v>43238</v>
      </c>
      <c r="B19" s="99"/>
      <c r="C19" s="100"/>
      <c r="D19" s="34"/>
      <c r="E19" s="101"/>
      <c r="F19" s="99"/>
      <c r="G19" s="34"/>
      <c r="H19" s="102"/>
      <c r="I19" s="102">
        <v>1900000</v>
      </c>
      <c r="J19" s="34" t="s">
        <v>17</v>
      </c>
    </row>
    <row r="20" spans="1:10" x14ac:dyDescent="0.25">
      <c r="A20" s="98">
        <v>43248</v>
      </c>
      <c r="B20" s="99"/>
      <c r="C20" s="100"/>
      <c r="D20" s="34"/>
      <c r="E20" s="101">
        <v>180043384</v>
      </c>
      <c r="F20" s="99">
        <v>20</v>
      </c>
      <c r="G20" s="34">
        <v>2143225</v>
      </c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345</v>
      </c>
      <c r="D25" s="225"/>
      <c r="E25" s="224" t="s">
        <v>11</v>
      </c>
      <c r="F25" s="224">
        <f>SUM(F8:F24)</f>
        <v>66</v>
      </c>
      <c r="G25" s="225">
        <f>SUM(G8:G24)</f>
        <v>6588051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35735614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6588051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29147563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29147563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29200000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SALDO</v>
      </c>
      <c r="J33" s="228">
        <f>J32-J31</f>
        <v>52437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2" activePane="bottomLeft" state="frozen"/>
      <selection pane="bottomLeft" activeCell="B18" sqref="B18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2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-2211</v>
      </c>
      <c r="J2" s="218"/>
    </row>
    <row r="3" spans="1:12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2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2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2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2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2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2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2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2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2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2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98">
        <v>43256</v>
      </c>
      <c r="B18" s="99">
        <v>180166888</v>
      </c>
      <c r="C18" s="100">
        <v>49</v>
      </c>
      <c r="D18" s="34">
        <v>4933075</v>
      </c>
      <c r="E18" s="101">
        <v>180043678</v>
      </c>
      <c r="F18" s="99">
        <v>11</v>
      </c>
      <c r="G18" s="34">
        <v>1154650</v>
      </c>
      <c r="H18" s="102"/>
      <c r="I18" s="102">
        <v>3778000</v>
      </c>
      <c r="J18" s="34" t="s">
        <v>17</v>
      </c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349</v>
      </c>
      <c r="D25" s="225"/>
      <c r="E25" s="224" t="s">
        <v>11</v>
      </c>
      <c r="F25" s="224">
        <f>SUM(F8:F24)</f>
        <v>67</v>
      </c>
      <c r="G25" s="225">
        <f>SUM(G8:G24)</f>
        <v>7084701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35736490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7084701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28651789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28651789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28654000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SALDO</v>
      </c>
      <c r="J33" s="228">
        <f>J32-J31</f>
        <v>2211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2018-06-28T10:34:32Z</dcterms:modified>
</cp:coreProperties>
</file>