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1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Bandros!$L$265:$M$707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ST'!$A$5:$J$257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/>
  <c r="L1" i="2"/>
  <c r="L2" i="54" l="1"/>
  <c r="L1" i="54"/>
  <c r="M2" i="49" l="1"/>
  <c r="M1" i="49"/>
  <c r="M3" i="49" l="1"/>
  <c r="L666" i="49" l="1"/>
  <c r="L665" i="49"/>
  <c r="L2" i="35"/>
  <c r="L1" i="35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46" i="57" l="1"/>
  <c r="J144" i="57"/>
  <c r="J142" i="57"/>
  <c r="J141" i="57"/>
  <c r="G139" i="57"/>
  <c r="F139" i="57"/>
  <c r="C139" i="57"/>
  <c r="J143" i="57" l="1"/>
  <c r="J145" i="57" s="1"/>
  <c r="J147" i="57" s="1"/>
  <c r="I147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I515" i="53"/>
  <c r="G515" i="53"/>
  <c r="H515" i="53"/>
  <c r="F515" i="53"/>
  <c r="I42" i="30" l="1"/>
  <c r="I44" i="30"/>
  <c r="I37" i="18" l="1"/>
  <c r="I39" i="18"/>
  <c r="L3" i="12" l="1"/>
  <c r="B18" i="15" l="1"/>
  <c r="B14" i="15"/>
  <c r="J256" i="54" l="1"/>
  <c r="J254" i="54"/>
  <c r="J252" i="54"/>
  <c r="J251" i="54"/>
  <c r="I249" i="54"/>
  <c r="H249" i="54"/>
  <c r="G249" i="54"/>
  <c r="F249" i="54"/>
  <c r="D249" i="54"/>
  <c r="C249" i="54"/>
  <c r="J253" i="54" l="1"/>
  <c r="J255" i="54" s="1"/>
  <c r="J257" i="54" s="1"/>
  <c r="I2" i="54" s="1"/>
  <c r="C5" i="15" s="1"/>
  <c r="L3" i="54"/>
  <c r="I257" i="54" l="1"/>
  <c r="J101" i="35" l="1"/>
  <c r="J105" i="35"/>
  <c r="J103" i="35"/>
  <c r="J100" i="35"/>
  <c r="G98" i="35"/>
  <c r="F98" i="35"/>
  <c r="J102" i="35" l="1"/>
  <c r="J104" i="35" s="1"/>
  <c r="J106" i="35" s="1"/>
  <c r="J522" i="53" l="1"/>
  <c r="J518" i="53"/>
  <c r="J517" i="53"/>
  <c r="J519" i="53" l="1"/>
  <c r="N3" i="49"/>
  <c r="L3" i="53" l="1"/>
  <c r="C515" i="53"/>
  <c r="D515" i="53"/>
  <c r="J520" i="53"/>
  <c r="J521" i="53" s="1"/>
  <c r="J523" i="53" l="1"/>
  <c r="I2" i="53" l="1"/>
  <c r="I523" i="53"/>
  <c r="L3" i="2" l="1"/>
  <c r="C708" i="49" l="1"/>
  <c r="D708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9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15" i="49"/>
  <c r="J713" i="49"/>
  <c r="J711" i="49"/>
  <c r="J710" i="49"/>
  <c r="I708" i="49"/>
  <c r="H708" i="49"/>
  <c r="G708" i="49"/>
  <c r="F708" i="49"/>
  <c r="J712" i="49" l="1"/>
  <c r="J714" i="49" s="1"/>
  <c r="J716" i="49" s="1"/>
  <c r="I2" i="49" s="1"/>
  <c r="C8" i="15" s="1"/>
  <c r="I716" i="49" l="1"/>
  <c r="J150" i="2" l="1"/>
  <c r="I145" i="2"/>
  <c r="H145" i="2"/>
  <c r="G145" i="2"/>
  <c r="F14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52" i="2"/>
  <c r="J148" i="2"/>
  <c r="J147" i="2"/>
  <c r="D145" i="2"/>
  <c r="C14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49" i="2"/>
  <c r="J151" i="2" s="1"/>
  <c r="J153" i="2" s="1"/>
  <c r="I153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0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<sst xmlns="http://schemas.openxmlformats.org/spreadsheetml/2006/main" count="1950" uniqueCount="202">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</sst>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57"/>
  <sheetViews>
    <sheetView zoomScale="85" zoomScaleNormal="85" workbookViewId="0">
      <pane ySplit="7" topLeftCell="A233" activePane="bottomLeft" state="frozen"/>
      <selection pane="bottomLeft" activeCell="G245" sqref="G24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SUM(D236:D243)</f>
        <v>7187340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J257*-1</f>
        <v>6086152</v>
      </c>
      <c r="J2" s="218"/>
      <c r="L2" s="278">
        <f>SUM(G236:G243)</f>
        <v>2575126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4612214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10">
        <v>43277</v>
      </c>
      <c r="B236" s="115">
        <v>180168182</v>
      </c>
      <c r="C236" s="308">
        <v>16</v>
      </c>
      <c r="D236" s="117">
        <v>1744400</v>
      </c>
      <c r="E236" s="118"/>
      <c r="F236" s="120"/>
      <c r="G236" s="117"/>
      <c r="H236" s="118"/>
      <c r="I236" s="213"/>
      <c r="J236" s="117"/>
    </row>
    <row r="237" spans="1:10" ht="15.75" customHeight="1" x14ac:dyDescent="0.25">
      <c r="A237" s="210">
        <v>43277</v>
      </c>
      <c r="B237" s="115">
        <v>180168221</v>
      </c>
      <c r="C237" s="308">
        <v>3</v>
      </c>
      <c r="D237" s="117">
        <v>354900</v>
      </c>
      <c r="E237" s="118"/>
      <c r="F237" s="120"/>
      <c r="G237" s="117"/>
      <c r="H237" s="118"/>
      <c r="I237" s="213"/>
      <c r="J237" s="117"/>
    </row>
    <row r="238" spans="1:10" ht="15.75" customHeight="1" x14ac:dyDescent="0.25">
      <c r="A238" s="210">
        <v>43279</v>
      </c>
      <c r="B238" s="115">
        <v>180168266</v>
      </c>
      <c r="C238" s="308">
        <v>14</v>
      </c>
      <c r="D238" s="117">
        <v>1533700</v>
      </c>
      <c r="E238" s="118">
        <v>180044036</v>
      </c>
      <c r="F238" s="120">
        <v>24</v>
      </c>
      <c r="G238" s="117">
        <v>2071563</v>
      </c>
      <c r="H238" s="118"/>
      <c r="I238" s="213"/>
      <c r="J238" s="117"/>
    </row>
    <row r="239" spans="1:10" ht="15.75" customHeight="1" x14ac:dyDescent="0.25">
      <c r="A239" s="210">
        <v>43279</v>
      </c>
      <c r="B239" s="115">
        <v>180168314</v>
      </c>
      <c r="C239" s="308">
        <v>6</v>
      </c>
      <c r="D239" s="117">
        <v>702888</v>
      </c>
      <c r="E239" s="118"/>
      <c r="F239" s="120"/>
      <c r="G239" s="117"/>
      <c r="H239" s="118"/>
      <c r="I239" s="213"/>
      <c r="J239" s="117"/>
    </row>
    <row r="240" spans="1:10" ht="15.75" customHeight="1" x14ac:dyDescent="0.25">
      <c r="A240" s="210">
        <v>43280</v>
      </c>
      <c r="B240" s="115">
        <v>180168351</v>
      </c>
      <c r="C240" s="308">
        <v>12</v>
      </c>
      <c r="D240" s="117">
        <v>1442788</v>
      </c>
      <c r="E240" s="118">
        <v>180044052</v>
      </c>
      <c r="F240" s="120">
        <v>1</v>
      </c>
      <c r="G240" s="117">
        <v>115150</v>
      </c>
      <c r="H240" s="118"/>
      <c r="I240" s="213"/>
      <c r="J240" s="117"/>
    </row>
    <row r="241" spans="1:10" ht="15.75" customHeight="1" x14ac:dyDescent="0.25">
      <c r="A241" s="210">
        <v>43280</v>
      </c>
      <c r="B241" s="115">
        <v>180168388</v>
      </c>
      <c r="C241" s="308">
        <v>3</v>
      </c>
      <c r="D241" s="117">
        <v>385788</v>
      </c>
      <c r="E241" s="118"/>
      <c r="F241" s="120"/>
      <c r="G241" s="117"/>
      <c r="H241" s="118"/>
      <c r="I241" s="213"/>
      <c r="J241" s="117"/>
    </row>
    <row r="242" spans="1:10" ht="15.75" customHeight="1" x14ac:dyDescent="0.25">
      <c r="A242" s="210">
        <v>43281</v>
      </c>
      <c r="B242" s="115">
        <v>180168421</v>
      </c>
      <c r="C242" s="308">
        <v>9</v>
      </c>
      <c r="D242" s="117">
        <v>898538</v>
      </c>
      <c r="E242" s="118">
        <v>180044065</v>
      </c>
      <c r="F242" s="120">
        <v>4</v>
      </c>
      <c r="G242" s="117">
        <v>388413</v>
      </c>
      <c r="H242" s="118"/>
      <c r="I242" s="213"/>
      <c r="J242" s="117"/>
    </row>
    <row r="243" spans="1:10" ht="15.75" customHeight="1" x14ac:dyDescent="0.25">
      <c r="A243" s="210">
        <v>43281</v>
      </c>
      <c r="B243" s="115">
        <v>180168447</v>
      </c>
      <c r="C243" s="308">
        <v>1</v>
      </c>
      <c r="D243" s="117">
        <v>124338</v>
      </c>
      <c r="E243" s="118"/>
      <c r="F243" s="120"/>
      <c r="G243" s="117"/>
      <c r="H243" s="118"/>
      <c r="I243" s="213"/>
      <c r="J243" s="117"/>
    </row>
    <row r="244" spans="1:10" ht="15.75" customHeight="1" x14ac:dyDescent="0.25">
      <c r="A244" s="210">
        <v>43283</v>
      </c>
      <c r="B244" s="115">
        <v>180168537</v>
      </c>
      <c r="C244" s="308">
        <v>8</v>
      </c>
      <c r="D244" s="117">
        <v>837725</v>
      </c>
      <c r="E244" s="118">
        <v>180044095</v>
      </c>
      <c r="F244" s="120">
        <v>1</v>
      </c>
      <c r="G244" s="117">
        <v>75600</v>
      </c>
      <c r="H244" s="118"/>
      <c r="I244" s="213"/>
      <c r="J244" s="117"/>
    </row>
    <row r="245" spans="1:10" ht="15.75" customHeight="1" x14ac:dyDescent="0.25">
      <c r="A245" s="210">
        <v>43283</v>
      </c>
      <c r="B245" s="115">
        <v>18068579</v>
      </c>
      <c r="C245" s="308">
        <v>8</v>
      </c>
      <c r="D245" s="117">
        <v>711813</v>
      </c>
      <c r="E245" s="118"/>
      <c r="F245" s="120"/>
      <c r="G245" s="117"/>
      <c r="H245" s="118"/>
      <c r="I245" s="213"/>
      <c r="J245" s="117"/>
    </row>
    <row r="246" spans="1:10" ht="15.75" customHeight="1" x14ac:dyDescent="0.25">
      <c r="A246" s="210"/>
      <c r="B246" s="115"/>
      <c r="C246" s="308"/>
      <c r="D246" s="117"/>
      <c r="E246" s="118"/>
      <c r="F246" s="120"/>
      <c r="G246" s="117"/>
      <c r="H246" s="118"/>
      <c r="I246" s="213"/>
      <c r="J246" s="117"/>
    </row>
    <row r="247" spans="1:10" ht="15.75" customHeight="1" x14ac:dyDescent="0.25">
      <c r="A247" s="210"/>
      <c r="B247" s="115"/>
      <c r="C247" s="308"/>
      <c r="D247" s="117"/>
      <c r="E247" s="118"/>
      <c r="F247" s="120"/>
      <c r="G247" s="117"/>
      <c r="H247" s="118"/>
      <c r="I247" s="213"/>
      <c r="J247" s="117"/>
    </row>
    <row r="248" spans="1:10" x14ac:dyDescent="0.25">
      <c r="A248" s="236"/>
      <c r="B248" s="235"/>
      <c r="C248" s="12"/>
      <c r="D248" s="237"/>
      <c r="E248" s="238"/>
      <c r="F248" s="241"/>
      <c r="G248" s="237"/>
      <c r="H248" s="238"/>
      <c r="I248" s="240"/>
      <c r="J248" s="237"/>
    </row>
    <row r="249" spans="1:10" x14ac:dyDescent="0.25">
      <c r="A249" s="236"/>
      <c r="B249" s="224" t="s">
        <v>11</v>
      </c>
      <c r="C249" s="230">
        <f>SUM(C8:C248)</f>
        <v>3014</v>
      </c>
      <c r="D249" s="225">
        <f>SUM(D8:D248)</f>
        <v>316520544</v>
      </c>
      <c r="E249" s="224" t="s">
        <v>11</v>
      </c>
      <c r="F249" s="233">
        <f>SUM(F8:F248)</f>
        <v>415</v>
      </c>
      <c r="G249" s="225">
        <f>SUM(G8:G248)</f>
        <v>45958173</v>
      </c>
      <c r="H249" s="233">
        <f>SUM(H8:H248)</f>
        <v>0</v>
      </c>
      <c r="I249" s="233">
        <f>SUM(I8:I248)</f>
        <v>264476219</v>
      </c>
      <c r="J249" s="5"/>
    </row>
    <row r="250" spans="1:10" x14ac:dyDescent="0.25">
      <c r="A250" s="236"/>
      <c r="B250" s="224"/>
      <c r="C250" s="230"/>
      <c r="D250" s="225"/>
      <c r="E250" s="224"/>
      <c r="F250" s="233"/>
      <c r="G250" s="225"/>
      <c r="H250" s="233"/>
      <c r="I250" s="233"/>
      <c r="J250" s="5"/>
    </row>
    <row r="251" spans="1:10" x14ac:dyDescent="0.25">
      <c r="A251" s="226"/>
      <c r="B251" s="227"/>
      <c r="C251" s="12"/>
      <c r="D251" s="237"/>
      <c r="E251" s="224"/>
      <c r="F251" s="241"/>
      <c r="G251" s="326" t="s">
        <v>12</v>
      </c>
      <c r="H251" s="326"/>
      <c r="I251" s="240"/>
      <c r="J251" s="228">
        <f>SUM(D8:D248)</f>
        <v>316520544</v>
      </c>
    </row>
    <row r="252" spans="1:10" x14ac:dyDescent="0.25">
      <c r="A252" s="236"/>
      <c r="B252" s="235"/>
      <c r="C252" s="12"/>
      <c r="D252" s="237"/>
      <c r="E252" s="238"/>
      <c r="F252" s="241"/>
      <c r="G252" s="326" t="s">
        <v>13</v>
      </c>
      <c r="H252" s="326"/>
      <c r="I252" s="240"/>
      <c r="J252" s="228">
        <f>SUM(G8:G248)</f>
        <v>45958173</v>
      </c>
    </row>
    <row r="253" spans="1:10" x14ac:dyDescent="0.25">
      <c r="A253" s="229"/>
      <c r="B253" s="238"/>
      <c r="C253" s="12"/>
      <c r="D253" s="237"/>
      <c r="E253" s="238"/>
      <c r="F253" s="241"/>
      <c r="G253" s="326" t="s">
        <v>14</v>
      </c>
      <c r="H253" s="326"/>
      <c r="I253" s="41"/>
      <c r="J253" s="230">
        <f>J251-J252</f>
        <v>270562371</v>
      </c>
    </row>
    <row r="254" spans="1:10" x14ac:dyDescent="0.25">
      <c r="A254" s="236"/>
      <c r="B254" s="231"/>
      <c r="C254" s="12"/>
      <c r="D254" s="232"/>
      <c r="E254" s="238"/>
      <c r="F254" s="241"/>
      <c r="G254" s="326" t="s">
        <v>15</v>
      </c>
      <c r="H254" s="326"/>
      <c r="I254" s="240"/>
      <c r="J254" s="228">
        <f>SUM(H8:H248)</f>
        <v>0</v>
      </c>
    </row>
    <row r="255" spans="1:10" x14ac:dyDescent="0.25">
      <c r="A255" s="236"/>
      <c r="B255" s="231"/>
      <c r="C255" s="12"/>
      <c r="D255" s="232"/>
      <c r="E255" s="238"/>
      <c r="F255" s="241"/>
      <c r="G255" s="326" t="s">
        <v>16</v>
      </c>
      <c r="H255" s="326"/>
      <c r="I255" s="240"/>
      <c r="J255" s="228">
        <f>J253+J254</f>
        <v>270562371</v>
      </c>
    </row>
    <row r="256" spans="1:10" x14ac:dyDescent="0.25">
      <c r="A256" s="236"/>
      <c r="B256" s="231"/>
      <c r="C256" s="12"/>
      <c r="D256" s="232"/>
      <c r="E256" s="238"/>
      <c r="F256" s="241"/>
      <c r="G256" s="326" t="s">
        <v>5</v>
      </c>
      <c r="H256" s="326"/>
      <c r="I256" s="240"/>
      <c r="J256" s="228">
        <f>SUM(I8:I248)</f>
        <v>264476219</v>
      </c>
    </row>
    <row r="257" spans="1:10" x14ac:dyDescent="0.25">
      <c r="A257" s="236"/>
      <c r="B257" s="231"/>
      <c r="C257" s="12"/>
      <c r="D257" s="232"/>
      <c r="E257" s="238"/>
      <c r="F257" s="241"/>
      <c r="G257" s="326" t="s">
        <v>32</v>
      </c>
      <c r="H257" s="326"/>
      <c r="I257" s="241" t="str">
        <f>IF(J257&gt;0,"SALDO",IF(J257&lt;0,"PIUTANG",IF(J257=0,"LUNAS")))</f>
        <v>PIUTANG</v>
      </c>
      <c r="J257" s="228">
        <f>J256-J255</f>
        <v>-6086152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7:H257"/>
    <mergeCell ref="G251:H251"/>
    <mergeCell ref="G252:H252"/>
    <mergeCell ref="G253:H253"/>
    <mergeCell ref="G254:H254"/>
    <mergeCell ref="G255:H255"/>
    <mergeCell ref="G256:H256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3"/>
  <sheetViews>
    <sheetView zoomScale="85" zoomScaleNormal="85" workbookViewId="0">
      <pane ySplit="7" topLeftCell="A122" activePane="bottomLeft" state="frozen"/>
      <selection pane="bottomLeft" activeCell="D135" sqref="D13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J147*-1</f>
        <v>-927330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>
        <v>43277</v>
      </c>
      <c r="B126" s="99">
        <v>180168199</v>
      </c>
      <c r="C126" s="100">
        <v>5</v>
      </c>
      <c r="D126" s="34">
        <v>444850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43279</v>
      </c>
      <c r="B127" s="99">
        <v>180168251</v>
      </c>
      <c r="C127" s="100">
        <v>8</v>
      </c>
      <c r="D127" s="34">
        <v>773675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43279</v>
      </c>
      <c r="B128" s="99">
        <v>180168315</v>
      </c>
      <c r="C128" s="100">
        <v>4</v>
      </c>
      <c r="D128" s="34">
        <v>310975</v>
      </c>
      <c r="E128" s="101"/>
      <c r="F128" s="99"/>
      <c r="G128" s="34"/>
      <c r="H128" s="102"/>
      <c r="I128" s="102"/>
      <c r="J128" s="34"/>
    </row>
    <row r="129" spans="1:10" x14ac:dyDescent="0.25">
      <c r="A129" s="98">
        <v>43280</v>
      </c>
      <c r="B129" s="99">
        <v>180168343</v>
      </c>
      <c r="C129" s="100">
        <v>2</v>
      </c>
      <c r="D129" s="34">
        <v>136938</v>
      </c>
      <c r="E129" s="101"/>
      <c r="F129" s="99"/>
      <c r="G129" s="34"/>
      <c r="H129" s="102"/>
      <c r="I129" s="102"/>
      <c r="J129" s="34"/>
    </row>
    <row r="130" spans="1:10" x14ac:dyDescent="0.25">
      <c r="A130" s="98">
        <v>43280</v>
      </c>
      <c r="B130" s="99">
        <v>180168393</v>
      </c>
      <c r="C130" s="100">
        <v>1</v>
      </c>
      <c r="D130" s="34">
        <v>80500</v>
      </c>
      <c r="E130" s="101"/>
      <c r="F130" s="99"/>
      <c r="G130" s="34"/>
      <c r="H130" s="102"/>
      <c r="I130" s="102"/>
      <c r="J130" s="34"/>
    </row>
    <row r="131" spans="1:10" x14ac:dyDescent="0.25">
      <c r="A131" s="98">
        <v>43281</v>
      </c>
      <c r="B131" s="99">
        <v>180168424</v>
      </c>
      <c r="C131" s="100">
        <v>1</v>
      </c>
      <c r="D131" s="34">
        <v>68075</v>
      </c>
      <c r="E131" s="101"/>
      <c r="F131" s="99"/>
      <c r="G131" s="34"/>
      <c r="H131" s="102"/>
      <c r="I131" s="102"/>
      <c r="J131" s="34"/>
    </row>
    <row r="132" spans="1:10" x14ac:dyDescent="0.25">
      <c r="A132" s="98">
        <v>43281</v>
      </c>
      <c r="B132" s="99">
        <v>180168425</v>
      </c>
      <c r="C132" s="100">
        <v>18</v>
      </c>
      <c r="D132" s="34">
        <v>1757700</v>
      </c>
      <c r="E132" s="101"/>
      <c r="F132" s="99"/>
      <c r="G132" s="34"/>
      <c r="H132" s="102"/>
      <c r="I132" s="102"/>
      <c r="J132" s="34"/>
    </row>
    <row r="133" spans="1:10" x14ac:dyDescent="0.25">
      <c r="A133" s="98">
        <v>43283</v>
      </c>
      <c r="B133" s="99">
        <v>180168533</v>
      </c>
      <c r="C133" s="100">
        <v>3</v>
      </c>
      <c r="D133" s="34">
        <v>277200</v>
      </c>
      <c r="E133" s="101"/>
      <c r="F133" s="99"/>
      <c r="G133" s="34"/>
      <c r="H133" s="102"/>
      <c r="I133" s="102"/>
      <c r="J133" s="34"/>
    </row>
    <row r="134" spans="1:10" x14ac:dyDescent="0.25">
      <c r="A134" s="98">
        <v>43283</v>
      </c>
      <c r="B134" s="99">
        <v>180168584</v>
      </c>
      <c r="C134" s="100">
        <v>2</v>
      </c>
      <c r="D134" s="34">
        <v>106750</v>
      </c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236"/>
      <c r="B138" s="235"/>
      <c r="C138" s="241"/>
      <c r="D138" s="237"/>
      <c r="E138" s="238"/>
      <c r="F138" s="235"/>
      <c r="G138" s="237"/>
      <c r="H138" s="240"/>
      <c r="I138" s="240"/>
      <c r="J138" s="237"/>
    </row>
    <row r="139" spans="1:10" x14ac:dyDescent="0.25">
      <c r="A139" s="236"/>
      <c r="B139" s="224" t="s">
        <v>11</v>
      </c>
      <c r="C139" s="233">
        <f>SUM(C8:C138)</f>
        <v>1166</v>
      </c>
      <c r="D139" s="225"/>
      <c r="E139" s="224" t="s">
        <v>11</v>
      </c>
      <c r="F139" s="224">
        <f>SUM(F8:F138)</f>
        <v>155</v>
      </c>
      <c r="G139" s="225">
        <f>SUM(G8:G138)</f>
        <v>17046752</v>
      </c>
      <c r="H139" s="240"/>
      <c r="I139" s="240"/>
      <c r="J139" s="237"/>
    </row>
    <row r="140" spans="1:10" x14ac:dyDescent="0.25">
      <c r="A140" s="236"/>
      <c r="B140" s="224"/>
      <c r="C140" s="233"/>
      <c r="D140" s="225"/>
      <c r="E140" s="238"/>
      <c r="F140" s="235"/>
      <c r="G140" s="237"/>
      <c r="H140" s="240"/>
      <c r="I140" s="240"/>
      <c r="J140" s="237"/>
    </row>
    <row r="141" spans="1:10" x14ac:dyDescent="0.25">
      <c r="A141" s="226"/>
      <c r="B141" s="227"/>
      <c r="C141" s="241"/>
      <c r="D141" s="237"/>
      <c r="E141" s="224"/>
      <c r="F141" s="235"/>
      <c r="G141" s="326" t="s">
        <v>12</v>
      </c>
      <c r="H141" s="326"/>
      <c r="I141" s="240"/>
      <c r="J141" s="228">
        <f>SUM(D8:D138)</f>
        <v>112961049</v>
      </c>
    </row>
    <row r="142" spans="1:10" x14ac:dyDescent="0.25">
      <c r="A142" s="236"/>
      <c r="B142" s="235"/>
      <c r="C142" s="241"/>
      <c r="D142" s="237"/>
      <c r="E142" s="224"/>
      <c r="F142" s="235"/>
      <c r="G142" s="326" t="s">
        <v>13</v>
      </c>
      <c r="H142" s="326"/>
      <c r="I142" s="240"/>
      <c r="J142" s="228">
        <f>SUM(G8:G138)</f>
        <v>17046752</v>
      </c>
    </row>
    <row r="143" spans="1:10" x14ac:dyDescent="0.25">
      <c r="A143" s="229"/>
      <c r="B143" s="238"/>
      <c r="C143" s="241"/>
      <c r="D143" s="237"/>
      <c r="E143" s="238"/>
      <c r="F143" s="235"/>
      <c r="G143" s="326" t="s">
        <v>14</v>
      </c>
      <c r="H143" s="326"/>
      <c r="I143" s="41"/>
      <c r="J143" s="230">
        <f>J141-J142</f>
        <v>95914297</v>
      </c>
    </row>
    <row r="144" spans="1:10" x14ac:dyDescent="0.25">
      <c r="A144" s="236"/>
      <c r="B144" s="231"/>
      <c r="C144" s="241"/>
      <c r="D144" s="232"/>
      <c r="E144" s="238"/>
      <c r="F144" s="224"/>
      <c r="G144" s="326" t="s">
        <v>15</v>
      </c>
      <c r="H144" s="326"/>
      <c r="I144" s="240"/>
      <c r="J144" s="228">
        <f>SUM(H8:H140)</f>
        <v>315000</v>
      </c>
    </row>
    <row r="145" spans="1:16" x14ac:dyDescent="0.25">
      <c r="A145" s="236"/>
      <c r="B145" s="231"/>
      <c r="C145" s="241"/>
      <c r="D145" s="232"/>
      <c r="E145" s="238"/>
      <c r="F145" s="224"/>
      <c r="G145" s="326" t="s">
        <v>16</v>
      </c>
      <c r="H145" s="326"/>
      <c r="I145" s="240"/>
      <c r="J145" s="228">
        <f>J143+J144</f>
        <v>96229297</v>
      </c>
    </row>
    <row r="146" spans="1:16" x14ac:dyDescent="0.25">
      <c r="A146" s="236"/>
      <c r="B146" s="231"/>
      <c r="C146" s="241"/>
      <c r="D146" s="232"/>
      <c r="E146" s="238"/>
      <c r="F146" s="235"/>
      <c r="G146" s="326" t="s">
        <v>5</v>
      </c>
      <c r="H146" s="326"/>
      <c r="I146" s="240"/>
      <c r="J146" s="228">
        <f>SUM(I8:I140)</f>
        <v>97156627</v>
      </c>
    </row>
    <row r="147" spans="1:16" x14ac:dyDescent="0.25">
      <c r="A147" s="236"/>
      <c r="B147" s="231"/>
      <c r="C147" s="241"/>
      <c r="D147" s="232"/>
      <c r="E147" s="238"/>
      <c r="F147" s="235"/>
      <c r="G147" s="326" t="s">
        <v>32</v>
      </c>
      <c r="H147" s="326"/>
      <c r="I147" s="241" t="str">
        <f>IF(J147&gt;0,"SALDO",IF(J147&lt;0,"PIUTANG",IF(J147=0,"LUNAS")))</f>
        <v>SALDO</v>
      </c>
      <c r="J147" s="228">
        <f>J146-J145</f>
        <v>927330</v>
      </c>
    </row>
    <row r="148" spans="1:16" x14ac:dyDescent="0.25">
      <c r="F148" s="219"/>
      <c r="G148" s="219"/>
      <c r="J148" s="219"/>
    </row>
    <row r="149" spans="1:16" x14ac:dyDescent="0.25">
      <c r="C149" s="219"/>
      <c r="D149" s="219"/>
      <c r="F149" s="219"/>
      <c r="G149" s="219"/>
      <c r="J149" s="219"/>
      <c r="L149" s="234"/>
      <c r="M149" s="234"/>
      <c r="N149" s="234"/>
      <c r="O149" s="234"/>
      <c r="P149" s="234"/>
    </row>
    <row r="150" spans="1:16" x14ac:dyDescent="0.25">
      <c r="C150" s="219"/>
      <c r="D150" s="219"/>
      <c r="F150" s="219"/>
      <c r="G150" s="219"/>
      <c r="J150" s="219"/>
      <c r="L150" s="234"/>
      <c r="M150" s="234"/>
      <c r="N150" s="234"/>
      <c r="O150" s="234"/>
      <c r="P150" s="234"/>
    </row>
    <row r="151" spans="1:16" x14ac:dyDescent="0.25">
      <c r="C151" s="219"/>
      <c r="D151" s="219"/>
      <c r="F151" s="219"/>
      <c r="G151" s="219"/>
      <c r="J151" s="219"/>
      <c r="L151" s="234"/>
      <c r="M151" s="234"/>
      <c r="N151" s="234"/>
      <c r="O151" s="234"/>
      <c r="P151" s="234"/>
    </row>
    <row r="152" spans="1:16" x14ac:dyDescent="0.25">
      <c r="C152" s="219"/>
      <c r="D152" s="219"/>
      <c r="F152" s="219"/>
      <c r="G152" s="219"/>
      <c r="J152" s="219"/>
      <c r="L152" s="234"/>
      <c r="M152" s="234"/>
      <c r="N152" s="234"/>
      <c r="O152" s="234"/>
      <c r="P152" s="234"/>
    </row>
    <row r="153" spans="1:16" x14ac:dyDescent="0.25">
      <c r="C153" s="219"/>
      <c r="D153" s="219"/>
      <c r="L153" s="234"/>
      <c r="M153" s="234"/>
      <c r="N153" s="234"/>
      <c r="O153" s="234"/>
      <c r="P153" s="234"/>
    </row>
  </sheetData>
  <mergeCells count="15">
    <mergeCell ref="G147:H147"/>
    <mergeCell ref="G141:H141"/>
    <mergeCell ref="G142:H142"/>
    <mergeCell ref="G143:H143"/>
    <mergeCell ref="G144:H144"/>
    <mergeCell ref="G145:H145"/>
    <mergeCell ref="G146:H14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E12" sqref="E12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43277</v>
      </c>
      <c r="C5" s="283">
        <f>'Taufik ST'!I2</f>
        <v>6086152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43277</v>
      </c>
      <c r="C6" s="283">
        <f>'Indra Fashion'!I2</f>
        <v>1795824</v>
      </c>
      <c r="E6" s="291" t="s">
        <v>161</v>
      </c>
    </row>
    <row r="7" spans="1:5" s="269" customFormat="1" ht="18.75" customHeight="1" x14ac:dyDescent="0.25">
      <c r="A7" s="185" t="s">
        <v>67</v>
      </c>
      <c r="B7" s="184" t="s">
        <v>40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2740</v>
      </c>
      <c r="C8" s="283">
        <f>Bandros!I2</f>
        <v>15879765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 t="s">
        <v>40</v>
      </c>
      <c r="C13" s="283">
        <v>0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174838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33810381.5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3"/>
  <sheetViews>
    <sheetView workbookViewId="0">
      <pane ySplit="7" topLeftCell="A131" activePane="bottomLeft" state="frozen"/>
      <selection pane="bottomLeft" activeCell="L137" sqref="L13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SUM(D138:D139)</f>
        <v>1182476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J153*-1</f>
        <v>1795824</v>
      </c>
      <c r="J2" s="20"/>
      <c r="L2" s="279">
        <f>SUM(G138:G139)</f>
        <v>120225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1062251</v>
      </c>
      <c r="M3" s="219"/>
      <c r="N3" s="219">
        <f>I2-L3</f>
        <v>733573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2">
        <v>43277</v>
      </c>
      <c r="B138" s="235">
        <v>180168200</v>
      </c>
      <c r="C138" s="241">
        <v>7</v>
      </c>
      <c r="D138" s="237">
        <v>901513</v>
      </c>
      <c r="E138" s="238"/>
      <c r="F138" s="241"/>
      <c r="G138" s="237"/>
      <c r="H138" s="240"/>
      <c r="I138" s="240"/>
      <c r="J138" s="23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2">
        <v>43279</v>
      </c>
      <c r="B139" s="235">
        <v>180168307</v>
      </c>
      <c r="C139" s="241">
        <v>3</v>
      </c>
      <c r="D139" s="237">
        <v>280963</v>
      </c>
      <c r="E139" s="238">
        <v>180044043</v>
      </c>
      <c r="F139" s="241">
        <v>1</v>
      </c>
      <c r="G139" s="237">
        <v>120225</v>
      </c>
      <c r="H139" s="240"/>
      <c r="I139" s="240"/>
      <c r="J139" s="237"/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/>
      <c r="B142" s="235"/>
      <c r="C142" s="241"/>
      <c r="D142" s="237"/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/>
      <c r="B143" s="235"/>
      <c r="C143" s="241"/>
      <c r="D143" s="237"/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x14ac:dyDescent="0.25">
      <c r="A144" s="162"/>
      <c r="B144" s="3"/>
      <c r="C144" s="40"/>
      <c r="D144" s="6"/>
      <c r="E144" s="7"/>
      <c r="F144" s="40"/>
      <c r="G144" s="6"/>
      <c r="H144" s="39"/>
      <c r="I144" s="39"/>
      <c r="J144" s="6"/>
    </row>
    <row r="145" spans="1:10" x14ac:dyDescent="0.25">
      <c r="A145" s="162"/>
      <c r="B145" s="8" t="s">
        <v>11</v>
      </c>
      <c r="C145" s="77">
        <f>SUM(C8:C144)</f>
        <v>866</v>
      </c>
      <c r="D145" s="9">
        <f>SUM(D8:D144)</f>
        <v>94103569</v>
      </c>
      <c r="E145" s="8" t="s">
        <v>11</v>
      </c>
      <c r="F145" s="77">
        <f>SUM(F8:F144)</f>
        <v>69</v>
      </c>
      <c r="G145" s="5">
        <f>SUM(G8:G144)</f>
        <v>17168161</v>
      </c>
      <c r="H145" s="40">
        <f>SUM(H8:H144)</f>
        <v>0</v>
      </c>
      <c r="I145" s="40">
        <f>SUM(I8:I144)</f>
        <v>75139584</v>
      </c>
      <c r="J145" s="5"/>
    </row>
    <row r="146" spans="1:10" x14ac:dyDescent="0.25">
      <c r="A146" s="162"/>
      <c r="B146" s="8"/>
      <c r="C146" s="77"/>
      <c r="D146" s="9"/>
      <c r="E146" s="8"/>
      <c r="F146" s="77"/>
      <c r="G146" s="5"/>
      <c r="H146" s="40"/>
      <c r="I146" s="40"/>
      <c r="J146" s="5"/>
    </row>
    <row r="147" spans="1:10" x14ac:dyDescent="0.25">
      <c r="A147" s="163"/>
      <c r="B147" s="11"/>
      <c r="C147" s="40"/>
      <c r="D147" s="6"/>
      <c r="E147" s="8"/>
      <c r="F147" s="40"/>
      <c r="G147" s="326" t="s">
        <v>12</v>
      </c>
      <c r="H147" s="326"/>
      <c r="I147" s="39"/>
      <c r="J147" s="13">
        <f>SUM(D8:D144)</f>
        <v>94103569</v>
      </c>
    </row>
    <row r="148" spans="1:10" x14ac:dyDescent="0.25">
      <c r="A148" s="162"/>
      <c r="B148" s="3"/>
      <c r="C148" s="40"/>
      <c r="D148" s="6"/>
      <c r="E148" s="7"/>
      <c r="F148" s="40"/>
      <c r="G148" s="326" t="s">
        <v>13</v>
      </c>
      <c r="H148" s="326"/>
      <c r="I148" s="39"/>
      <c r="J148" s="13">
        <f>SUM(G8:G144)</f>
        <v>17168161</v>
      </c>
    </row>
    <row r="149" spans="1:10" x14ac:dyDescent="0.25">
      <c r="A149" s="164"/>
      <c r="B149" s="7"/>
      <c r="C149" s="40"/>
      <c r="D149" s="6"/>
      <c r="E149" s="7"/>
      <c r="F149" s="40"/>
      <c r="G149" s="326" t="s">
        <v>14</v>
      </c>
      <c r="H149" s="326"/>
      <c r="I149" s="41"/>
      <c r="J149" s="15">
        <f>J147-J148</f>
        <v>76935408</v>
      </c>
    </row>
    <row r="150" spans="1:10" x14ac:dyDescent="0.25">
      <c r="A150" s="162"/>
      <c r="B150" s="16"/>
      <c r="C150" s="40"/>
      <c r="D150" s="17"/>
      <c r="E150" s="7"/>
      <c r="F150" s="40"/>
      <c r="G150" s="326" t="s">
        <v>15</v>
      </c>
      <c r="H150" s="326"/>
      <c r="I150" s="39"/>
      <c r="J150" s="13">
        <f>SUM(H8:H144)</f>
        <v>0</v>
      </c>
    </row>
    <row r="151" spans="1:10" x14ac:dyDescent="0.25">
      <c r="A151" s="162"/>
      <c r="B151" s="16"/>
      <c r="C151" s="40"/>
      <c r="D151" s="17"/>
      <c r="E151" s="7"/>
      <c r="F151" s="40"/>
      <c r="G151" s="326" t="s">
        <v>16</v>
      </c>
      <c r="H151" s="326"/>
      <c r="I151" s="39"/>
      <c r="J151" s="13">
        <f>J149+J150</f>
        <v>76935408</v>
      </c>
    </row>
    <row r="152" spans="1:10" x14ac:dyDescent="0.25">
      <c r="A152" s="162"/>
      <c r="B152" s="16"/>
      <c r="C152" s="40"/>
      <c r="D152" s="17"/>
      <c r="E152" s="7"/>
      <c r="F152" s="40"/>
      <c r="G152" s="326" t="s">
        <v>5</v>
      </c>
      <c r="H152" s="326"/>
      <c r="I152" s="39"/>
      <c r="J152" s="13">
        <f>SUM(I8:I144)</f>
        <v>75139584</v>
      </c>
    </row>
    <row r="153" spans="1:10" x14ac:dyDescent="0.25">
      <c r="A153" s="162"/>
      <c r="B153" s="16"/>
      <c r="C153" s="40"/>
      <c r="D153" s="17"/>
      <c r="E153" s="7"/>
      <c r="F153" s="40"/>
      <c r="G153" s="326" t="s">
        <v>32</v>
      </c>
      <c r="H153" s="326"/>
      <c r="I153" s="40" t="str">
        <f>IF(J153&gt;0,"SALDO",IF(J153&lt;0,"PIUTANG",IF(J153=0,"LUNAS")))</f>
        <v>PIUTANG</v>
      </c>
      <c r="J153" s="13">
        <f>J152-J151</f>
        <v>-1795824</v>
      </c>
    </row>
  </sheetData>
  <mergeCells count="15">
    <mergeCell ref="G152:H152"/>
    <mergeCell ref="G153:H153"/>
    <mergeCell ref="G147:H147"/>
    <mergeCell ref="G148:H148"/>
    <mergeCell ref="G149:H149"/>
    <mergeCell ref="G150:H150"/>
    <mergeCell ref="G151:H15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16"/>
  <sheetViews>
    <sheetView workbookViewId="0">
      <pane ySplit="7" topLeftCell="A692" activePane="bottomLeft" state="frozen"/>
      <selection pane="bottomLeft" activeCell="D701" sqref="D701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SUM(D698:D700)</f>
        <v>5878601</v>
      </c>
      <c r="M1" s="219">
        <f>SUM(D693:D697)</f>
        <v>7078926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J716*-1</f>
        <v>15879765</v>
      </c>
      <c r="J2" s="218"/>
      <c r="L2" s="219">
        <f>SUM(G698:G700)</f>
        <v>268450</v>
      </c>
      <c r="M2" s="219">
        <f>SUM(G693:G697)</f>
        <v>1432550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5610151</v>
      </c>
      <c r="M3" s="219">
        <f>M1-M2</f>
        <v>5646376</v>
      </c>
      <c r="N3" s="219">
        <f>L3+M3</f>
        <v>11256527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/>
      <c r="J700" s="247"/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98">
        <v>43283</v>
      </c>
      <c r="B701" s="99">
        <v>180168521</v>
      </c>
      <c r="C701" s="100">
        <v>51</v>
      </c>
      <c r="D701" s="34">
        <v>5294363</v>
      </c>
      <c r="E701" s="99"/>
      <c r="F701" s="100"/>
      <c r="G701" s="34"/>
      <c r="H701" s="102"/>
      <c r="I701" s="102"/>
      <c r="J701" s="34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98">
        <v>43283</v>
      </c>
      <c r="B702" s="99">
        <v>180168540</v>
      </c>
      <c r="C702" s="100">
        <v>18</v>
      </c>
      <c r="D702" s="34">
        <v>1881513</v>
      </c>
      <c r="E702" s="99"/>
      <c r="F702" s="100"/>
      <c r="G702" s="34"/>
      <c r="H702" s="102"/>
      <c r="I702" s="102"/>
      <c r="J702" s="34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98">
        <v>43283</v>
      </c>
      <c r="B703" s="99">
        <v>180168569</v>
      </c>
      <c r="C703" s="100">
        <v>30</v>
      </c>
      <c r="D703" s="34">
        <v>3093738</v>
      </c>
      <c r="E703" s="99"/>
      <c r="F703" s="100"/>
      <c r="G703" s="34"/>
      <c r="H703" s="102"/>
      <c r="I703" s="102"/>
      <c r="J703" s="34"/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98"/>
      <c r="B704" s="99"/>
      <c r="C704" s="100"/>
      <c r="D704" s="34"/>
      <c r="E704" s="99"/>
      <c r="F704" s="100"/>
      <c r="G704" s="34"/>
      <c r="H704" s="102"/>
      <c r="I704" s="102"/>
      <c r="J704" s="34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98"/>
      <c r="B705" s="99"/>
      <c r="C705" s="100"/>
      <c r="D705" s="34"/>
      <c r="E705" s="99"/>
      <c r="F705" s="100"/>
      <c r="G705" s="34"/>
      <c r="H705" s="102"/>
      <c r="I705" s="102"/>
      <c r="J705" s="34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98"/>
      <c r="B706" s="99"/>
      <c r="C706" s="100"/>
      <c r="D706" s="34"/>
      <c r="E706" s="99"/>
      <c r="F706" s="100"/>
      <c r="G706" s="34"/>
      <c r="H706" s="102"/>
      <c r="I706" s="102"/>
      <c r="J706" s="34"/>
      <c r="K706" s="138"/>
      <c r="L706" s="138"/>
      <c r="M706" s="138"/>
      <c r="N706" s="138"/>
      <c r="O706" s="138"/>
      <c r="P706" s="138"/>
      <c r="Q706" s="138"/>
      <c r="R706" s="138"/>
    </row>
    <row r="707" spans="1:18" x14ac:dyDescent="0.25">
      <c r="A707" s="236"/>
      <c r="B707" s="235"/>
      <c r="C707" s="241"/>
      <c r="D707" s="237"/>
      <c r="E707" s="235"/>
      <c r="F707" s="241"/>
      <c r="G707" s="237"/>
      <c r="H707" s="240"/>
      <c r="I707" s="240"/>
      <c r="J707" s="237"/>
    </row>
    <row r="708" spans="1:18" s="218" customFormat="1" x14ac:dyDescent="0.25">
      <c r="A708" s="227"/>
      <c r="B708" s="224" t="s">
        <v>11</v>
      </c>
      <c r="C708" s="233">
        <f>SUM(C8:C707)</f>
        <v>8846</v>
      </c>
      <c r="D708" s="225">
        <f>SUM(D8:D707)</f>
        <v>957669300</v>
      </c>
      <c r="E708" s="224" t="s">
        <v>11</v>
      </c>
      <c r="F708" s="233">
        <f>SUM(F8:F707)</f>
        <v>932</v>
      </c>
      <c r="G708" s="225">
        <f>SUM(G8:G707)</f>
        <v>101880394</v>
      </c>
      <c r="H708" s="233">
        <f>SUM(H8:H707)</f>
        <v>0</v>
      </c>
      <c r="I708" s="233">
        <f>SUM(I8:I707)</f>
        <v>839909141</v>
      </c>
      <c r="J708" s="225"/>
      <c r="K708" s="220"/>
      <c r="L708" s="220"/>
      <c r="M708" s="220"/>
      <c r="N708" s="220"/>
      <c r="O708" s="220"/>
      <c r="P708" s="220"/>
      <c r="Q708" s="220"/>
      <c r="R708" s="220"/>
    </row>
    <row r="709" spans="1:18" s="218" customFormat="1" x14ac:dyDescent="0.25">
      <c r="A709" s="227"/>
      <c r="B709" s="224"/>
      <c r="C709" s="233"/>
      <c r="D709" s="225"/>
      <c r="E709" s="224"/>
      <c r="F709" s="233"/>
      <c r="G709" s="225"/>
      <c r="H709" s="233"/>
      <c r="I709" s="233"/>
      <c r="J709" s="225"/>
      <c r="K709" s="220"/>
      <c r="M709" s="220"/>
      <c r="N709" s="220"/>
      <c r="O709" s="220"/>
      <c r="P709" s="220"/>
      <c r="Q709" s="220"/>
      <c r="R709" s="220"/>
    </row>
    <row r="710" spans="1:18" x14ac:dyDescent="0.25">
      <c r="A710" s="226"/>
      <c r="B710" s="227"/>
      <c r="C710" s="241"/>
      <c r="D710" s="237"/>
      <c r="E710" s="224"/>
      <c r="F710" s="241"/>
      <c r="G710" s="341" t="s">
        <v>12</v>
      </c>
      <c r="H710" s="342"/>
      <c r="I710" s="237"/>
      <c r="J710" s="228">
        <f>SUM(D8:D707)</f>
        <v>957669300</v>
      </c>
      <c r="P710" s="220"/>
      <c r="Q710" s="220"/>
      <c r="R710" s="234"/>
    </row>
    <row r="711" spans="1:18" x14ac:dyDescent="0.25">
      <c r="A711" s="236"/>
      <c r="B711" s="235"/>
      <c r="C711" s="241"/>
      <c r="D711" s="237"/>
      <c r="E711" s="235"/>
      <c r="F711" s="241"/>
      <c r="G711" s="341" t="s">
        <v>13</v>
      </c>
      <c r="H711" s="342"/>
      <c r="I711" s="238"/>
      <c r="J711" s="228">
        <f>SUM(G8:G707)</f>
        <v>101880394</v>
      </c>
      <c r="R711" s="234"/>
    </row>
    <row r="712" spans="1:18" x14ac:dyDescent="0.25">
      <c r="A712" s="229"/>
      <c r="B712" s="238"/>
      <c r="C712" s="241"/>
      <c r="D712" s="237"/>
      <c r="E712" s="235"/>
      <c r="F712" s="241"/>
      <c r="G712" s="341" t="s">
        <v>14</v>
      </c>
      <c r="H712" s="342"/>
      <c r="I712" s="230"/>
      <c r="J712" s="230">
        <f>J710-J711</f>
        <v>855788906</v>
      </c>
      <c r="L712" s="220"/>
      <c r="R712" s="234"/>
    </row>
    <row r="713" spans="1:18" x14ac:dyDescent="0.25">
      <c r="A713" s="236"/>
      <c r="B713" s="231"/>
      <c r="C713" s="241"/>
      <c r="D713" s="232"/>
      <c r="E713" s="235"/>
      <c r="F713" s="241"/>
      <c r="G713" s="341" t="s">
        <v>15</v>
      </c>
      <c r="H713" s="342"/>
      <c r="I713" s="238"/>
      <c r="J713" s="228">
        <f>SUM(H8:H707)</f>
        <v>0</v>
      </c>
      <c r="R713" s="234"/>
    </row>
    <row r="714" spans="1:18" x14ac:dyDescent="0.25">
      <c r="A714" s="236"/>
      <c r="B714" s="231"/>
      <c r="C714" s="241"/>
      <c r="D714" s="232"/>
      <c r="E714" s="235"/>
      <c r="F714" s="241"/>
      <c r="G714" s="341" t="s">
        <v>16</v>
      </c>
      <c r="H714" s="342"/>
      <c r="I714" s="238"/>
      <c r="J714" s="228">
        <f>J712+J713</f>
        <v>855788906</v>
      </c>
      <c r="R714" s="234"/>
    </row>
    <row r="715" spans="1:18" x14ac:dyDescent="0.25">
      <c r="A715" s="236"/>
      <c r="B715" s="231"/>
      <c r="C715" s="241"/>
      <c r="D715" s="232"/>
      <c r="E715" s="235"/>
      <c r="F715" s="241"/>
      <c r="G715" s="341" t="s">
        <v>5</v>
      </c>
      <c r="H715" s="342"/>
      <c r="I715" s="238"/>
      <c r="J715" s="228">
        <f>SUM(I8:I707)</f>
        <v>839909141</v>
      </c>
      <c r="R715" s="234"/>
    </row>
    <row r="716" spans="1:18" x14ac:dyDescent="0.25">
      <c r="A716" s="236"/>
      <c r="B716" s="231"/>
      <c r="C716" s="241"/>
      <c r="D716" s="232"/>
      <c r="E716" s="235"/>
      <c r="F716" s="241"/>
      <c r="G716" s="341" t="s">
        <v>32</v>
      </c>
      <c r="H716" s="342"/>
      <c r="I716" s="235" t="str">
        <f>IF(J716&gt;0,"SALDO",IF(J716&lt;0,"PIUTANG",IF(J716=0,"LUNAS")))</f>
        <v>PIUTANG</v>
      </c>
      <c r="J716" s="228">
        <f>J715-J714</f>
        <v>-15879765</v>
      </c>
      <c r="R716" s="234"/>
    </row>
  </sheetData>
  <mergeCells count="13">
    <mergeCell ref="G716:H716"/>
    <mergeCell ref="G710:H710"/>
    <mergeCell ref="G711:H711"/>
    <mergeCell ref="G712:H712"/>
    <mergeCell ref="G713:H713"/>
    <mergeCell ref="G714:H714"/>
    <mergeCell ref="G715:H715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24"/>
  <sheetViews>
    <sheetView zoomScaleNormal="100" workbookViewId="0">
      <pane ySplit="6" topLeftCell="A498" activePane="bottomLeft" state="frozen"/>
      <selection pane="bottomLeft" activeCell="I507" sqref="I50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J523*-1</f>
        <v>-1282923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98">
        <v>43281</v>
      </c>
      <c r="B508" s="99">
        <v>180168414</v>
      </c>
      <c r="C508" s="100">
        <v>3</v>
      </c>
      <c r="D508" s="34">
        <v>381588</v>
      </c>
      <c r="E508" s="101">
        <v>180044060</v>
      </c>
      <c r="F508" s="100">
        <v>1</v>
      </c>
      <c r="G508" s="34">
        <v>109988</v>
      </c>
      <c r="H508" s="101"/>
      <c r="I508" s="102"/>
      <c r="J508" s="34"/>
      <c r="K508" s="234"/>
      <c r="L508" s="234"/>
      <c r="M508" s="234"/>
      <c r="N508" s="234"/>
      <c r="O508" s="234"/>
      <c r="P508" s="234"/>
    </row>
    <row r="509" spans="1:16" x14ac:dyDescent="0.25">
      <c r="A509" s="98">
        <v>43281</v>
      </c>
      <c r="B509" s="99">
        <v>180168440</v>
      </c>
      <c r="C509" s="100">
        <v>10</v>
      </c>
      <c r="D509" s="34">
        <v>1100575</v>
      </c>
      <c r="E509" s="101"/>
      <c r="F509" s="100"/>
      <c r="G509" s="34"/>
      <c r="H509" s="101"/>
      <c r="I509" s="102"/>
      <c r="J509" s="34"/>
      <c r="K509" s="234"/>
      <c r="L509" s="234"/>
      <c r="M509" s="234"/>
      <c r="N509" s="234"/>
      <c r="O509" s="234"/>
      <c r="P509" s="234"/>
    </row>
    <row r="510" spans="1:16" x14ac:dyDescent="0.25">
      <c r="A510" s="98">
        <v>43281</v>
      </c>
      <c r="B510" s="99">
        <v>180168449</v>
      </c>
      <c r="C510" s="100">
        <v>1</v>
      </c>
      <c r="D510" s="34">
        <v>72975</v>
      </c>
      <c r="E510" s="101"/>
      <c r="F510" s="100"/>
      <c r="G510" s="34"/>
      <c r="H510" s="101"/>
      <c r="I510" s="102"/>
      <c r="J510" s="34"/>
      <c r="K510" s="234"/>
      <c r="L510" s="234"/>
      <c r="M510" s="234"/>
      <c r="N510" s="234"/>
      <c r="O510" s="234"/>
      <c r="P510" s="234"/>
    </row>
    <row r="511" spans="1:16" x14ac:dyDescent="0.25">
      <c r="A511" s="98">
        <v>43283</v>
      </c>
      <c r="B511" s="99">
        <v>180168531</v>
      </c>
      <c r="C511" s="100">
        <v>6</v>
      </c>
      <c r="D511" s="34">
        <v>602963</v>
      </c>
      <c r="E511" s="101"/>
      <c r="F511" s="100"/>
      <c r="G511" s="34"/>
      <c r="H511" s="101"/>
      <c r="I511" s="102"/>
      <c r="J511" s="34"/>
      <c r="K511" s="234"/>
      <c r="L511" s="234"/>
      <c r="M511" s="234"/>
      <c r="N511" s="234"/>
      <c r="O511" s="234"/>
      <c r="P511" s="234"/>
    </row>
    <row r="512" spans="1:16" x14ac:dyDescent="0.25">
      <c r="A512" s="98">
        <v>43283</v>
      </c>
      <c r="B512" s="99">
        <v>180168542</v>
      </c>
      <c r="C512" s="100">
        <v>2</v>
      </c>
      <c r="D512" s="34">
        <v>215775</v>
      </c>
      <c r="E512" s="101"/>
      <c r="F512" s="100"/>
      <c r="G512" s="34"/>
      <c r="H512" s="101"/>
      <c r="I512" s="102"/>
      <c r="J512" s="34"/>
      <c r="K512" s="234"/>
      <c r="L512" s="234"/>
      <c r="M512" s="234"/>
      <c r="N512" s="234"/>
      <c r="O512" s="234"/>
      <c r="P512" s="234"/>
    </row>
    <row r="513" spans="1:16" x14ac:dyDescent="0.25">
      <c r="A513" s="98">
        <v>43283</v>
      </c>
      <c r="B513" s="99">
        <v>180168570</v>
      </c>
      <c r="C513" s="100">
        <v>2</v>
      </c>
      <c r="D513" s="34">
        <v>235375</v>
      </c>
      <c r="E513" s="101"/>
      <c r="F513" s="100"/>
      <c r="G513" s="34"/>
      <c r="H513" s="101"/>
      <c r="I513" s="102"/>
      <c r="J513" s="34"/>
      <c r="K513" s="234"/>
      <c r="L513" s="234"/>
      <c r="M513" s="234"/>
      <c r="N513" s="234"/>
      <c r="O513" s="234"/>
      <c r="P513" s="234"/>
    </row>
    <row r="514" spans="1:16" x14ac:dyDescent="0.25">
      <c r="A514" s="236"/>
      <c r="B514" s="235"/>
      <c r="C514" s="241"/>
      <c r="D514" s="34"/>
      <c r="E514" s="238"/>
      <c r="F514" s="241"/>
      <c r="G514" s="237"/>
      <c r="H514" s="238"/>
      <c r="I514" s="240"/>
      <c r="J514" s="237"/>
      <c r="K514" s="234"/>
      <c r="L514" s="234"/>
      <c r="M514" s="234"/>
      <c r="N514" s="234"/>
      <c r="O514" s="234"/>
      <c r="P514" s="234"/>
    </row>
    <row r="515" spans="1:16" x14ac:dyDescent="0.25">
      <c r="A515" s="236"/>
      <c r="B515" s="224" t="s">
        <v>11</v>
      </c>
      <c r="C515" s="233">
        <f>SUM(C7:C514)</f>
        <v>3912</v>
      </c>
      <c r="D515" s="225">
        <f>SUM(D7:D514)</f>
        <v>384085582</v>
      </c>
      <c r="E515" s="224" t="s">
        <v>11</v>
      </c>
      <c r="F515" s="233">
        <f>SUM(F7:F514)</f>
        <v>967</v>
      </c>
      <c r="G515" s="225">
        <f>SUM(G7:G514)</f>
        <v>99181722</v>
      </c>
      <c r="H515" s="225">
        <f>SUM(H7:H514)</f>
        <v>0</v>
      </c>
      <c r="I515" s="233">
        <f>SUM(I7:I514)</f>
        <v>286186783</v>
      </c>
      <c r="J515" s="5"/>
      <c r="K515" s="234"/>
      <c r="L515" s="234"/>
      <c r="M515" s="234"/>
      <c r="N515" s="234"/>
      <c r="O515" s="234"/>
      <c r="P515" s="234"/>
    </row>
    <row r="516" spans="1:16" x14ac:dyDescent="0.25">
      <c r="A516" s="236"/>
      <c r="B516" s="224"/>
      <c r="C516" s="233"/>
      <c r="D516" s="225"/>
      <c r="E516" s="224"/>
      <c r="F516" s="233"/>
      <c r="G516" s="5"/>
      <c r="H516" s="235"/>
      <c r="I516" s="241"/>
      <c r="J516" s="5"/>
      <c r="K516" s="234"/>
      <c r="L516" s="234"/>
      <c r="M516" s="234"/>
      <c r="N516" s="234"/>
      <c r="O516" s="234"/>
      <c r="P516" s="234"/>
    </row>
    <row r="517" spans="1:16" x14ac:dyDescent="0.25">
      <c r="A517" s="236"/>
      <c r="B517" s="227"/>
      <c r="C517" s="241"/>
      <c r="D517" s="237"/>
      <c r="E517" s="224"/>
      <c r="F517" s="241"/>
      <c r="G517" s="326" t="s">
        <v>12</v>
      </c>
      <c r="H517" s="326"/>
      <c r="I517" s="240"/>
      <c r="J517" s="228">
        <f>SUM(D7:D514)</f>
        <v>384085582</v>
      </c>
      <c r="K517" s="234"/>
      <c r="L517" s="234"/>
      <c r="M517" s="234"/>
      <c r="N517" s="234"/>
      <c r="O517" s="234"/>
      <c r="P517" s="234"/>
    </row>
    <row r="518" spans="1:16" x14ac:dyDescent="0.25">
      <c r="A518" s="226"/>
      <c r="B518" s="235"/>
      <c r="C518" s="241"/>
      <c r="D518" s="237"/>
      <c r="E518" s="238"/>
      <c r="F518" s="241"/>
      <c r="G518" s="326" t="s">
        <v>13</v>
      </c>
      <c r="H518" s="326"/>
      <c r="I518" s="240"/>
      <c r="J518" s="228">
        <f>SUM(G7:G514)</f>
        <v>99181722</v>
      </c>
      <c r="K518" s="234"/>
      <c r="L518" s="234"/>
      <c r="M518" s="234"/>
      <c r="N518" s="234"/>
      <c r="O518" s="234"/>
      <c r="P518" s="234"/>
    </row>
    <row r="519" spans="1:16" x14ac:dyDescent="0.25">
      <c r="A519" s="236"/>
      <c r="B519" s="238"/>
      <c r="C519" s="241"/>
      <c r="D519" s="237"/>
      <c r="E519" s="238"/>
      <c r="F519" s="241"/>
      <c r="G519" s="326" t="s">
        <v>14</v>
      </c>
      <c r="H519" s="326"/>
      <c r="I519" s="41"/>
      <c r="J519" s="230">
        <f>J517-J518</f>
        <v>284903860</v>
      </c>
      <c r="K519" s="234"/>
      <c r="L519" s="234"/>
      <c r="M519" s="234"/>
      <c r="N519" s="234"/>
      <c r="O519" s="234"/>
      <c r="P519" s="234"/>
    </row>
    <row r="520" spans="1:16" x14ac:dyDescent="0.25">
      <c r="A520" s="229"/>
      <c r="B520" s="231"/>
      <c r="C520" s="241"/>
      <c r="D520" s="232"/>
      <c r="E520" s="238"/>
      <c r="F520" s="241"/>
      <c r="G520" s="326" t="s">
        <v>15</v>
      </c>
      <c r="H520" s="326"/>
      <c r="I520" s="240"/>
      <c r="J520" s="228">
        <f>SUM(H7:H514)</f>
        <v>0</v>
      </c>
      <c r="K520" s="234"/>
      <c r="L520" s="234"/>
      <c r="M520" s="234"/>
      <c r="N520" s="234"/>
      <c r="O520" s="234"/>
      <c r="P520" s="234"/>
    </row>
    <row r="521" spans="1:16" x14ac:dyDescent="0.25">
      <c r="A521" s="236"/>
      <c r="B521" s="231"/>
      <c r="C521" s="241"/>
      <c r="D521" s="232"/>
      <c r="E521" s="238"/>
      <c r="F521" s="241"/>
      <c r="G521" s="326" t="s">
        <v>16</v>
      </c>
      <c r="H521" s="326"/>
      <c r="I521" s="240"/>
      <c r="J521" s="228">
        <f>J519+J520</f>
        <v>284903860</v>
      </c>
      <c r="K521" s="234"/>
      <c r="L521" s="234"/>
      <c r="M521" s="234"/>
      <c r="N521" s="234"/>
      <c r="O521" s="234"/>
      <c r="P521" s="234"/>
    </row>
    <row r="522" spans="1:16" x14ac:dyDescent="0.25">
      <c r="A522" s="236"/>
      <c r="B522" s="231"/>
      <c r="C522" s="241"/>
      <c r="D522" s="232"/>
      <c r="E522" s="238"/>
      <c r="F522" s="241"/>
      <c r="G522" s="326" t="s">
        <v>5</v>
      </c>
      <c r="H522" s="326"/>
      <c r="I522" s="240"/>
      <c r="J522" s="228">
        <f>SUM(I7:I514)</f>
        <v>286186783</v>
      </c>
      <c r="K522" s="234"/>
      <c r="L522" s="234"/>
      <c r="M522" s="234"/>
      <c r="N522" s="234"/>
      <c r="O522" s="234"/>
      <c r="P522" s="234"/>
    </row>
    <row r="523" spans="1:16" x14ac:dyDescent="0.25">
      <c r="A523" s="236"/>
      <c r="B523" s="231"/>
      <c r="C523" s="241"/>
      <c r="D523" s="232"/>
      <c r="E523" s="238"/>
      <c r="F523" s="241"/>
      <c r="G523" s="326" t="s">
        <v>32</v>
      </c>
      <c r="H523" s="326"/>
      <c r="I523" s="241" t="str">
        <f>IF(J523&gt;0,"SALDO",IF(J523&lt;0,"PIUTANG",IF(J523=0,"LUNAS")))</f>
        <v>SALDO</v>
      </c>
      <c r="J523" s="228">
        <f>J522-J521</f>
        <v>1282923</v>
      </c>
      <c r="K523" s="234"/>
      <c r="L523" s="234"/>
      <c r="M523" s="234"/>
      <c r="N523" s="234"/>
      <c r="O523" s="234"/>
      <c r="P523" s="234"/>
    </row>
    <row r="524" spans="1:16" x14ac:dyDescent="0.25">
      <c r="A524" s="236"/>
      <c r="K524" s="234"/>
      <c r="L524" s="234"/>
      <c r="M524" s="234"/>
      <c r="N524" s="234"/>
      <c r="O524" s="234"/>
      <c r="P524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23:H523"/>
    <mergeCell ref="G517:H517"/>
    <mergeCell ref="G518:H518"/>
    <mergeCell ref="G519:H519"/>
    <mergeCell ref="G520:H520"/>
    <mergeCell ref="G521:H521"/>
    <mergeCell ref="G522:H522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2"/>
  <sheetViews>
    <sheetView workbookViewId="0">
      <pane ySplit="7" topLeftCell="A83" activePane="bottomLeft" state="frozen"/>
      <selection pane="bottomLeft" activeCell="B94" sqref="B9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J106*-1</f>
        <v>174838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43281</v>
      </c>
      <c r="B94" s="99">
        <v>180168405</v>
      </c>
      <c r="C94" s="100">
        <v>1</v>
      </c>
      <c r="D94" s="34">
        <v>141838</v>
      </c>
      <c r="E94" s="101"/>
      <c r="F94" s="99"/>
      <c r="G94" s="34"/>
      <c r="H94" s="102">
        <v>33000</v>
      </c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236"/>
      <c r="B97" s="235"/>
      <c r="C97" s="241"/>
      <c r="D97" s="237"/>
      <c r="E97" s="238"/>
      <c r="F97" s="235"/>
      <c r="G97" s="237"/>
      <c r="H97" s="240"/>
      <c r="I97" s="240"/>
      <c r="J97" s="237"/>
      <c r="K97" s="219"/>
      <c r="L97" s="219"/>
      <c r="M97" s="219"/>
      <c r="N97" s="219"/>
      <c r="O97" s="219"/>
      <c r="P97" s="219"/>
    </row>
    <row r="98" spans="1:16" s="234" customFormat="1" x14ac:dyDescent="0.25">
      <c r="A98" s="4"/>
      <c r="B98" s="8" t="s">
        <v>11</v>
      </c>
      <c r="C98" s="77">
        <f>SUM(C8:C97)</f>
        <v>373</v>
      </c>
      <c r="D98" s="9"/>
      <c r="E98" s="224" t="s">
        <v>11</v>
      </c>
      <c r="F98" s="224">
        <f>SUM(F8:F97)</f>
        <v>1</v>
      </c>
      <c r="G98" s="225">
        <f>SUM(G8:G97)</f>
        <v>98525</v>
      </c>
      <c r="H98" s="240"/>
      <c r="I98" s="240"/>
      <c r="J98" s="237"/>
      <c r="K98" s="219"/>
      <c r="L98" s="219"/>
      <c r="M98" s="219"/>
      <c r="N98" s="219"/>
      <c r="O98" s="219"/>
      <c r="P98" s="219"/>
    </row>
    <row r="99" spans="1:16" s="234" customFormat="1" x14ac:dyDescent="0.25">
      <c r="A99" s="4"/>
      <c r="B99" s="8"/>
      <c r="C99" s="77"/>
      <c r="D99" s="9"/>
      <c r="E99" s="238"/>
      <c r="F99" s="235"/>
      <c r="G99" s="237"/>
      <c r="H99" s="240"/>
      <c r="I99" s="240"/>
      <c r="J99" s="237"/>
      <c r="K99" s="219"/>
      <c r="L99" s="219"/>
      <c r="M99" s="219"/>
      <c r="N99" s="219"/>
      <c r="O99" s="219"/>
      <c r="P99" s="219"/>
    </row>
    <row r="100" spans="1:16" s="234" customFormat="1" x14ac:dyDescent="0.25">
      <c r="A100" s="10"/>
      <c r="B100" s="11"/>
      <c r="C100" s="40"/>
      <c r="D100" s="6"/>
      <c r="E100" s="8"/>
      <c r="F100" s="235"/>
      <c r="G100" s="326" t="s">
        <v>12</v>
      </c>
      <c r="H100" s="326"/>
      <c r="I100" s="39"/>
      <c r="J100" s="13">
        <f>SUM(D8:D97)</f>
        <v>33544649</v>
      </c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4"/>
      <c r="B101" s="3"/>
      <c r="C101" s="40"/>
      <c r="D101" s="6"/>
      <c r="E101" s="8"/>
      <c r="F101" s="235"/>
      <c r="G101" s="326" t="s">
        <v>13</v>
      </c>
      <c r="H101" s="326"/>
      <c r="I101" s="39"/>
      <c r="J101" s="13">
        <f>SUM(G8:G97)</f>
        <v>98525</v>
      </c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14"/>
      <c r="B102" s="7"/>
      <c r="C102" s="40"/>
      <c r="D102" s="6"/>
      <c r="E102" s="7"/>
      <c r="F102" s="235"/>
      <c r="G102" s="326" t="s">
        <v>14</v>
      </c>
      <c r="H102" s="326"/>
      <c r="I102" s="41"/>
      <c r="J102" s="15">
        <f>J100-J101</f>
        <v>33446124</v>
      </c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4"/>
      <c r="B103" s="16"/>
      <c r="C103" s="40"/>
      <c r="D103" s="17"/>
      <c r="E103" s="7"/>
      <c r="F103" s="8"/>
      <c r="G103" s="326" t="s">
        <v>15</v>
      </c>
      <c r="H103" s="326"/>
      <c r="I103" s="39"/>
      <c r="J103" s="13">
        <f>SUM(H8:H99)</f>
        <v>2080500</v>
      </c>
      <c r="K103" s="219"/>
      <c r="L103" s="219"/>
      <c r="M103" s="219"/>
      <c r="N103" s="219"/>
      <c r="O103" s="219"/>
      <c r="P103" s="219"/>
    </row>
    <row r="104" spans="1:16" x14ac:dyDescent="0.25">
      <c r="A104" s="4"/>
      <c r="B104" s="16"/>
      <c r="C104" s="40"/>
      <c r="D104" s="17"/>
      <c r="E104" s="7"/>
      <c r="F104" s="8"/>
      <c r="G104" s="326" t="s">
        <v>16</v>
      </c>
      <c r="H104" s="326"/>
      <c r="I104" s="39"/>
      <c r="J104" s="13">
        <f>J102+J103</f>
        <v>35526624</v>
      </c>
    </row>
    <row r="105" spans="1:16" x14ac:dyDescent="0.25">
      <c r="A105" s="4"/>
      <c r="B105" s="16"/>
      <c r="C105" s="40"/>
      <c r="D105" s="17"/>
      <c r="E105" s="7"/>
      <c r="F105" s="3"/>
      <c r="G105" s="326" t="s">
        <v>5</v>
      </c>
      <c r="H105" s="326"/>
      <c r="I105" s="39"/>
      <c r="J105" s="13">
        <f>SUM(I8:I99)</f>
        <v>35351786</v>
      </c>
    </row>
    <row r="106" spans="1:16" x14ac:dyDescent="0.25">
      <c r="A106" s="4"/>
      <c r="B106" s="16"/>
      <c r="C106" s="40"/>
      <c r="D106" s="17"/>
      <c r="E106" s="7"/>
      <c r="F106" s="3"/>
      <c r="G106" s="326" t="s">
        <v>32</v>
      </c>
      <c r="H106" s="326"/>
      <c r="I106" s="40" t="str">
        <f>IF(J106&gt;0,"SALDO",IF(J106&lt;0,"PIUTANG",IF(J106=0,"LUNAS")))</f>
        <v>PIUTANG</v>
      </c>
      <c r="J106" s="13">
        <f>J105-J104</f>
        <v>-174838</v>
      </c>
    </row>
    <row r="107" spans="1:16" x14ac:dyDescent="0.25">
      <c r="F107" s="37"/>
      <c r="G107" s="37"/>
      <c r="J107" s="37"/>
    </row>
    <row r="108" spans="1:16" x14ac:dyDescent="0.25">
      <c r="C108" s="37"/>
      <c r="D108" s="37"/>
      <c r="F108" s="37"/>
      <c r="G108" s="37"/>
      <c r="J108" s="37"/>
      <c r="L108"/>
      <c r="M108"/>
      <c r="N108"/>
      <c r="O108"/>
      <c r="P108"/>
    </row>
    <row r="109" spans="1:16" x14ac:dyDescent="0.25">
      <c r="C109" s="37"/>
      <c r="D109" s="37"/>
      <c r="F109" s="37"/>
      <c r="G109" s="37"/>
      <c r="J109" s="37"/>
      <c r="L109"/>
      <c r="M109"/>
      <c r="N109"/>
      <c r="O109"/>
      <c r="P109"/>
    </row>
    <row r="110" spans="1:16" x14ac:dyDescent="0.25">
      <c r="C110" s="37"/>
      <c r="D110" s="37"/>
      <c r="F110" s="37"/>
      <c r="G110" s="37"/>
      <c r="J110" s="37"/>
      <c r="L110"/>
      <c r="M110"/>
      <c r="N110"/>
      <c r="O110"/>
      <c r="P110"/>
    </row>
    <row r="111" spans="1:16" x14ac:dyDescent="0.25">
      <c r="C111" s="37"/>
      <c r="D111" s="37"/>
      <c r="F111" s="37"/>
      <c r="G111" s="37"/>
      <c r="J111" s="37"/>
      <c r="L111"/>
      <c r="M111"/>
      <c r="N111"/>
      <c r="O111"/>
      <c r="P111"/>
    </row>
    <row r="112" spans="1:16" x14ac:dyDescent="0.25">
      <c r="C112" s="37"/>
      <c r="D112" s="37"/>
      <c r="L112"/>
      <c r="M112"/>
      <c r="N112"/>
      <c r="O112"/>
      <c r="P112"/>
    </row>
  </sheetData>
  <mergeCells count="15">
    <mergeCell ref="G106:H106"/>
    <mergeCell ref="G100:H100"/>
    <mergeCell ref="G101:H101"/>
    <mergeCell ref="G102:H102"/>
    <mergeCell ref="G103:H103"/>
    <mergeCell ref="G104:H104"/>
    <mergeCell ref="G105:H105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I53" sqref="I5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J60*-1</f>
        <v>-86712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287</v>
      </c>
      <c r="D52" s="9"/>
      <c r="E52" s="8" t="s">
        <v>11</v>
      </c>
      <c r="F52" s="8">
        <f>SUM(F8:F51)</f>
        <v>86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26" t="s">
        <v>12</v>
      </c>
      <c r="H54" s="326"/>
      <c r="I54" s="39"/>
      <c r="J54" s="13">
        <f>SUM(D8:D51)</f>
        <v>32917247</v>
      </c>
      <c r="M54" s="37"/>
    </row>
    <row r="55" spans="1:17" x14ac:dyDescent="0.25">
      <c r="A55" s="4"/>
      <c r="B55" s="3"/>
      <c r="C55" s="40"/>
      <c r="D55" s="6"/>
      <c r="E55" s="7"/>
      <c r="F55" s="3"/>
      <c r="G55" s="326" t="s">
        <v>13</v>
      </c>
      <c r="H55" s="326"/>
      <c r="I55" s="39"/>
      <c r="J55" s="13">
        <f>SUM(G8:G51)</f>
        <v>10232159</v>
      </c>
      <c r="M55" s="37"/>
    </row>
    <row r="56" spans="1:17" x14ac:dyDescent="0.25">
      <c r="A56" s="14"/>
      <c r="B56" s="7"/>
      <c r="C56" s="40"/>
      <c r="D56" s="6"/>
      <c r="E56" s="7"/>
      <c r="F56" s="3"/>
      <c r="G56" s="326" t="s">
        <v>14</v>
      </c>
      <c r="H56" s="326"/>
      <c r="I56" s="41"/>
      <c r="J56" s="15">
        <f>J54-J55</f>
        <v>22685088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26" t="s">
        <v>15</v>
      </c>
      <c r="H57" s="326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26" t="s">
        <v>16</v>
      </c>
      <c r="H58" s="326"/>
      <c r="I58" s="39"/>
      <c r="J58" s="13">
        <f>J56+J57</f>
        <v>22685088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26" t="s">
        <v>5</v>
      </c>
      <c r="H59" s="326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26" t="s">
        <v>32</v>
      </c>
      <c r="H60" s="326"/>
      <c r="I60" s="40" t="str">
        <f>IF(J60&gt;0,"SALDO",IF(J60&lt;0,"PIUTANG",IF(J60=0,"LUNAS")))</f>
        <v>SALDO</v>
      </c>
      <c r="J60" s="13">
        <f>J59-J58</f>
        <v>86712</v>
      </c>
      <c r="M60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0:H60"/>
    <mergeCell ref="G54:H54"/>
    <mergeCell ref="G55:H55"/>
    <mergeCell ref="G56:H56"/>
    <mergeCell ref="G57:H57"/>
    <mergeCell ref="G58:H58"/>
    <mergeCell ref="G59:H5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1" sqref="I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6" t="s">
        <v>12</v>
      </c>
      <c r="H25" s="326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6" t="s">
        <v>13</v>
      </c>
      <c r="H26" s="326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6" t="s">
        <v>14</v>
      </c>
      <c r="H27" s="326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6" t="s">
        <v>15</v>
      </c>
      <c r="H28" s="326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6" t="s">
        <v>16</v>
      </c>
      <c r="H29" s="326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6" t="s">
        <v>5</v>
      </c>
      <c r="H30" s="326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6" t="s">
        <v>32</v>
      </c>
      <c r="H31" s="326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C21" sqref="C21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B18" sqref="B1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-2211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>
        <v>3778000</v>
      </c>
      <c r="J18" s="34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2211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2018-07-02T10:18:50Z</dcterms:modified>
</cp:coreProperties>
</file>