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12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Bandros!$L$265:$M$724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ST'!$A$5:$J$262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 l="1"/>
  <c r="L1" i="54"/>
  <c r="M2" i="49" l="1"/>
  <c r="M1" i="49"/>
  <c r="M3" i="49" l="1"/>
  <c r="L666" i="49" l="1"/>
  <c r="L665" i="49"/>
  <c r="L2" i="35"/>
  <c r="L1" i="35"/>
  <c r="L1" i="56" l="1"/>
  <c r="L2" i="12" l="1"/>
  <c r="L1" i="12"/>
  <c r="M67" i="57" l="1"/>
  <c r="M66" i="57"/>
  <c r="M65" i="57"/>
  <c r="L15" i="2" l="1"/>
  <c r="L16" i="2"/>
  <c r="L17" i="2"/>
  <c r="L3" i="49" l="1"/>
  <c r="L2" i="53" l="1"/>
  <c r="L1" i="53"/>
  <c r="J150" i="57" l="1"/>
  <c r="J148" i="57"/>
  <c r="J146" i="57"/>
  <c r="J145" i="57"/>
  <c r="G143" i="57"/>
  <c r="F143" i="57"/>
  <c r="C143" i="57"/>
  <c r="J147" i="57" l="1"/>
  <c r="J149" i="57" s="1"/>
  <c r="J151" i="57" s="1"/>
  <c r="I151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25" i="53"/>
  <c r="G525" i="53"/>
  <c r="H525" i="53"/>
  <c r="F525" i="53"/>
  <c r="I42" i="30" l="1"/>
  <c r="I44" i="30"/>
  <c r="I37" i="18" l="1"/>
  <c r="I39" i="18"/>
  <c r="L3" i="12" l="1"/>
  <c r="B18" i="15" l="1"/>
  <c r="B14" i="15"/>
  <c r="J261" i="54" l="1"/>
  <c r="J259" i="54"/>
  <c r="J257" i="54"/>
  <c r="J256" i="54"/>
  <c r="I254" i="54"/>
  <c r="H254" i="54"/>
  <c r="G254" i="54"/>
  <c r="F254" i="54"/>
  <c r="D254" i="54"/>
  <c r="C254" i="54"/>
  <c r="J258" i="54" l="1"/>
  <c r="J260" i="54" s="1"/>
  <c r="J262" i="54" s="1"/>
  <c r="I2" i="54" s="1"/>
  <c r="C5" i="15" s="1"/>
  <c r="L3" i="54"/>
  <c r="I262" i="54" l="1"/>
  <c r="J108" i="35" l="1"/>
  <c r="J112" i="35"/>
  <c r="J110" i="35"/>
  <c r="J107" i="35"/>
  <c r="G105" i="35"/>
  <c r="F105" i="35"/>
  <c r="J109" i="35" l="1"/>
  <c r="J111" i="35" s="1"/>
  <c r="J113" i="35" s="1"/>
  <c r="J532" i="53" l="1"/>
  <c r="J528" i="53"/>
  <c r="J527" i="53"/>
  <c r="J529" i="53" l="1"/>
  <c r="N3" i="49"/>
  <c r="L3" i="53" l="1"/>
  <c r="C525" i="53"/>
  <c r="D525" i="53"/>
  <c r="J530" i="53"/>
  <c r="J531" i="53" s="1"/>
  <c r="J533" i="53" l="1"/>
  <c r="I2" i="53" l="1"/>
  <c r="I533" i="53"/>
  <c r="L3" i="2" l="1"/>
  <c r="C725" i="49" l="1"/>
  <c r="D725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0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32" i="49"/>
  <c r="J730" i="49"/>
  <c r="J728" i="49"/>
  <c r="J727" i="49"/>
  <c r="I725" i="49"/>
  <c r="H725" i="49"/>
  <c r="G725" i="49"/>
  <c r="F725" i="49"/>
  <c r="J729" i="49" l="1"/>
  <c r="J731" i="49" s="1"/>
  <c r="J733" i="49" s="1"/>
  <c r="I2" i="49" s="1"/>
  <c r="C8" i="15" s="1"/>
  <c r="I733" i="49" l="1"/>
  <c r="J152" i="2" l="1"/>
  <c r="I147" i="2"/>
  <c r="H147" i="2"/>
  <c r="G147" i="2"/>
  <c r="F147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9" i="12"/>
  <c r="J57" i="12"/>
  <c r="J55" i="12"/>
  <c r="J54" i="12"/>
  <c r="F52" i="12"/>
  <c r="C52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54" i="2"/>
  <c r="J150" i="2"/>
  <c r="J149" i="2"/>
  <c r="D147" i="2"/>
  <c r="C147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51" i="2"/>
  <c r="J153" i="2" s="1"/>
  <c r="J155" i="2" s="1"/>
  <c r="I155" i="2" s="1"/>
  <c r="J55" i="11"/>
  <c r="J57" i="11" s="1"/>
  <c r="J59" i="11" s="1"/>
  <c r="J59" i="34"/>
  <c r="I2" i="21"/>
  <c r="I59" i="21"/>
  <c r="J122" i="20"/>
  <c r="J124" i="20" s="1"/>
  <c r="J126" i="20" s="1"/>
  <c r="I2" i="20" s="1"/>
  <c r="J56" i="12"/>
  <c r="J58" i="12" s="1"/>
  <c r="J60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0" i="12"/>
  <c r="I126" i="20"/>
  <c r="I52" i="18"/>
  <c r="I95" i="4"/>
  <c r="I31" i="32"/>
  <c r="I2" i="32"/>
  <c r="C19" i="15" s="1"/>
  <c r="I2" i="6"/>
  <c r="I2" i="17"/>
  <c r="I2" i="16"/>
  <c r="C15" i="15" s="1"/>
  <c r="I25" i="25"/>
  <c r="I113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</commentList>
</comments>
</file>

<file path=xl/sharedStrings.xml><?xml version="1.0" encoding="utf-8"?>
<sst xmlns="http://schemas.openxmlformats.org/spreadsheetml/2006/main" count="1954" uniqueCount="202">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</sst>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62"/>
  <sheetViews>
    <sheetView zoomScale="85" zoomScaleNormal="85" workbookViewId="0">
      <pane ySplit="7" topLeftCell="A243" activePane="bottomLeft" state="frozen"/>
      <selection pane="bottomLeft" activeCell="B251" sqref="B25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SUM(D236:D243)</f>
        <v>7187340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J262*-1</f>
        <v>4401339</v>
      </c>
      <c r="J2" s="218"/>
      <c r="L2" s="278">
        <f>SUM(G236:G243)</f>
        <v>2575126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4612214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42">
        <v>43277</v>
      </c>
      <c r="B236" s="243">
        <v>180168182</v>
      </c>
      <c r="C236" s="106">
        <v>16</v>
      </c>
      <c r="D236" s="247">
        <v>1744400</v>
      </c>
      <c r="E236" s="245"/>
      <c r="F236" s="248"/>
      <c r="G236" s="247"/>
      <c r="H236" s="245"/>
      <c r="I236" s="246"/>
      <c r="J236" s="247"/>
    </row>
    <row r="237" spans="1:10" ht="15.75" customHeight="1" x14ac:dyDescent="0.25">
      <c r="A237" s="242">
        <v>43277</v>
      </c>
      <c r="B237" s="243">
        <v>180168221</v>
      </c>
      <c r="C237" s="106">
        <v>3</v>
      </c>
      <c r="D237" s="247">
        <v>354900</v>
      </c>
      <c r="E237" s="245"/>
      <c r="F237" s="248"/>
      <c r="G237" s="247"/>
      <c r="H237" s="245"/>
      <c r="I237" s="246"/>
      <c r="J237" s="247"/>
    </row>
    <row r="238" spans="1:10" ht="15.75" customHeight="1" x14ac:dyDescent="0.25">
      <c r="A238" s="242">
        <v>43279</v>
      </c>
      <c r="B238" s="243">
        <v>180168266</v>
      </c>
      <c r="C238" s="106">
        <v>14</v>
      </c>
      <c r="D238" s="247">
        <v>1533700</v>
      </c>
      <c r="E238" s="245">
        <v>180044036</v>
      </c>
      <c r="F238" s="248">
        <v>24</v>
      </c>
      <c r="G238" s="247">
        <v>2071563</v>
      </c>
      <c r="H238" s="245"/>
      <c r="I238" s="246"/>
      <c r="J238" s="247"/>
    </row>
    <row r="239" spans="1:10" ht="15.75" customHeight="1" x14ac:dyDescent="0.25">
      <c r="A239" s="242">
        <v>43279</v>
      </c>
      <c r="B239" s="243">
        <v>180168314</v>
      </c>
      <c r="C239" s="106">
        <v>6</v>
      </c>
      <c r="D239" s="247">
        <v>702888</v>
      </c>
      <c r="E239" s="245"/>
      <c r="F239" s="248"/>
      <c r="G239" s="247"/>
      <c r="H239" s="245"/>
      <c r="I239" s="246"/>
      <c r="J239" s="247"/>
    </row>
    <row r="240" spans="1:10" ht="15.75" customHeight="1" x14ac:dyDescent="0.25">
      <c r="A240" s="242">
        <v>43280</v>
      </c>
      <c r="B240" s="243">
        <v>180168351</v>
      </c>
      <c r="C240" s="106">
        <v>12</v>
      </c>
      <c r="D240" s="247">
        <v>1442788</v>
      </c>
      <c r="E240" s="245">
        <v>180044052</v>
      </c>
      <c r="F240" s="248">
        <v>1</v>
      </c>
      <c r="G240" s="247">
        <v>115150</v>
      </c>
      <c r="H240" s="245"/>
      <c r="I240" s="246"/>
      <c r="J240" s="247"/>
    </row>
    <row r="241" spans="1:10" ht="15.75" customHeight="1" x14ac:dyDescent="0.25">
      <c r="A241" s="242">
        <v>43280</v>
      </c>
      <c r="B241" s="243">
        <v>180168388</v>
      </c>
      <c r="C241" s="106">
        <v>3</v>
      </c>
      <c r="D241" s="247">
        <v>385788</v>
      </c>
      <c r="E241" s="245"/>
      <c r="F241" s="248"/>
      <c r="G241" s="247"/>
      <c r="H241" s="245"/>
      <c r="I241" s="246"/>
      <c r="J241" s="247"/>
    </row>
    <row r="242" spans="1:10" ht="15.75" customHeight="1" x14ac:dyDescent="0.25">
      <c r="A242" s="242">
        <v>43281</v>
      </c>
      <c r="B242" s="243">
        <v>180168421</v>
      </c>
      <c r="C242" s="106">
        <v>9</v>
      </c>
      <c r="D242" s="247">
        <v>898538</v>
      </c>
      <c r="E242" s="245">
        <v>180044065</v>
      </c>
      <c r="F242" s="248">
        <v>4</v>
      </c>
      <c r="G242" s="247">
        <v>388413</v>
      </c>
      <c r="H242" s="245"/>
      <c r="I242" s="246"/>
      <c r="J242" s="247"/>
    </row>
    <row r="243" spans="1:10" ht="15.75" customHeight="1" x14ac:dyDescent="0.25">
      <c r="A243" s="242">
        <v>43281</v>
      </c>
      <c r="B243" s="243">
        <v>180168447</v>
      </c>
      <c r="C243" s="106">
        <v>1</v>
      </c>
      <c r="D243" s="247">
        <v>124338</v>
      </c>
      <c r="E243" s="245"/>
      <c r="F243" s="248"/>
      <c r="G243" s="247"/>
      <c r="H243" s="245"/>
      <c r="I243" s="246">
        <v>4612214</v>
      </c>
      <c r="J243" s="247" t="s">
        <v>17</v>
      </c>
    </row>
    <row r="244" spans="1:10" ht="15.75" customHeight="1" x14ac:dyDescent="0.25">
      <c r="A244" s="210">
        <v>43283</v>
      </c>
      <c r="B244" s="115">
        <v>180168537</v>
      </c>
      <c r="C244" s="308">
        <v>8</v>
      </c>
      <c r="D244" s="117">
        <v>837725</v>
      </c>
      <c r="E244" s="118">
        <v>180044095</v>
      </c>
      <c r="F244" s="120">
        <v>1</v>
      </c>
      <c r="G244" s="117">
        <v>75600</v>
      </c>
      <c r="H244" s="118"/>
      <c r="I244" s="213"/>
      <c r="J244" s="117"/>
    </row>
    <row r="245" spans="1:10" ht="15.75" customHeight="1" x14ac:dyDescent="0.25">
      <c r="A245" s="210">
        <v>43283</v>
      </c>
      <c r="B245" s="115">
        <v>181068579</v>
      </c>
      <c r="C245" s="308">
        <v>8</v>
      </c>
      <c r="D245" s="117">
        <v>711813</v>
      </c>
      <c r="E245" s="118"/>
      <c r="F245" s="120"/>
      <c r="G245" s="117"/>
      <c r="H245" s="118"/>
      <c r="I245" s="213"/>
      <c r="J245" s="117"/>
    </row>
    <row r="246" spans="1:10" ht="15.75" customHeight="1" x14ac:dyDescent="0.25">
      <c r="A246" s="210">
        <v>43284</v>
      </c>
      <c r="B246" s="115">
        <v>180168626</v>
      </c>
      <c r="C246" s="308">
        <v>11</v>
      </c>
      <c r="D246" s="117">
        <v>1045538</v>
      </c>
      <c r="E246" s="118">
        <v>180044110</v>
      </c>
      <c r="F246" s="120">
        <v>2</v>
      </c>
      <c r="G246" s="117">
        <v>413263</v>
      </c>
      <c r="H246" s="118"/>
      <c r="I246" s="213"/>
      <c r="J246" s="117"/>
    </row>
    <row r="247" spans="1:10" ht="15.75" customHeight="1" x14ac:dyDescent="0.25">
      <c r="A247" s="210">
        <v>43284</v>
      </c>
      <c r="B247" s="115">
        <v>180168658</v>
      </c>
      <c r="C247" s="308">
        <v>6</v>
      </c>
      <c r="D247" s="117">
        <v>598238</v>
      </c>
      <c r="E247" s="118"/>
      <c r="F247" s="120"/>
      <c r="G247" s="117"/>
      <c r="H247" s="118"/>
      <c r="I247" s="213"/>
      <c r="J247" s="117"/>
    </row>
    <row r="248" spans="1:10" ht="15.75" customHeight="1" x14ac:dyDescent="0.25">
      <c r="A248" s="210">
        <v>42189</v>
      </c>
      <c r="B248" s="115">
        <v>180168713</v>
      </c>
      <c r="C248" s="308">
        <v>6</v>
      </c>
      <c r="D248" s="117">
        <v>657913</v>
      </c>
      <c r="E248" s="118">
        <v>180044129</v>
      </c>
      <c r="F248" s="120">
        <v>1</v>
      </c>
      <c r="G248" s="117">
        <v>84088</v>
      </c>
      <c r="H248" s="118"/>
      <c r="I248" s="213"/>
      <c r="J248" s="117"/>
    </row>
    <row r="249" spans="1:10" ht="15.75" customHeight="1" x14ac:dyDescent="0.25">
      <c r="A249" s="210">
        <v>43285</v>
      </c>
      <c r="B249" s="115">
        <v>180168756</v>
      </c>
      <c r="C249" s="308">
        <v>4</v>
      </c>
      <c r="D249" s="117">
        <v>370300</v>
      </c>
      <c r="E249" s="118"/>
      <c r="F249" s="120"/>
      <c r="G249" s="117"/>
      <c r="H249" s="118"/>
      <c r="I249" s="213"/>
      <c r="J249" s="117"/>
    </row>
    <row r="250" spans="1:10" ht="15.75" customHeight="1" x14ac:dyDescent="0.25">
      <c r="A250" s="210">
        <v>43286</v>
      </c>
      <c r="B250" s="115">
        <v>180168796</v>
      </c>
      <c r="C250" s="308">
        <v>5</v>
      </c>
      <c r="D250" s="117">
        <v>548450</v>
      </c>
      <c r="E250" s="118"/>
      <c r="F250" s="120"/>
      <c r="G250" s="117"/>
      <c r="H250" s="118"/>
      <c r="I250" s="213"/>
      <c r="J250" s="117"/>
    </row>
    <row r="251" spans="1:10" ht="15.75" customHeight="1" x14ac:dyDescent="0.25">
      <c r="A251" s="210">
        <v>43286</v>
      </c>
      <c r="B251" s="115">
        <v>180168839</v>
      </c>
      <c r="C251" s="308">
        <v>2</v>
      </c>
      <c r="D251" s="117">
        <v>204313</v>
      </c>
      <c r="E251" s="118"/>
      <c r="F251" s="120"/>
      <c r="G251" s="117"/>
      <c r="H251" s="118"/>
      <c r="I251" s="213"/>
      <c r="J251" s="117"/>
    </row>
    <row r="252" spans="1:10" ht="15.75" customHeight="1" x14ac:dyDescent="0.25">
      <c r="A252" s="210"/>
      <c r="B252" s="115"/>
      <c r="C252" s="308"/>
      <c r="D252" s="117"/>
      <c r="E252" s="118"/>
      <c r="F252" s="120"/>
      <c r="G252" s="117"/>
      <c r="H252" s="118"/>
      <c r="I252" s="213"/>
      <c r="J252" s="117"/>
    </row>
    <row r="253" spans="1:10" x14ac:dyDescent="0.25">
      <c r="A253" s="236"/>
      <c r="B253" s="235"/>
      <c r="C253" s="12"/>
      <c r="D253" s="237"/>
      <c r="E253" s="238"/>
      <c r="F253" s="241"/>
      <c r="G253" s="237"/>
      <c r="H253" s="238"/>
      <c r="I253" s="240"/>
      <c r="J253" s="237"/>
    </row>
    <row r="254" spans="1:10" x14ac:dyDescent="0.25">
      <c r="A254" s="236"/>
      <c r="B254" s="224" t="s">
        <v>11</v>
      </c>
      <c r="C254" s="230">
        <f>SUM(C8:C253)</f>
        <v>3048</v>
      </c>
      <c r="D254" s="225">
        <f>SUM(D8:D253)</f>
        <v>319945296</v>
      </c>
      <c r="E254" s="224" t="s">
        <v>11</v>
      </c>
      <c r="F254" s="233">
        <f>SUM(F8:F253)</f>
        <v>418</v>
      </c>
      <c r="G254" s="225">
        <f>SUM(G8:G253)</f>
        <v>46455524</v>
      </c>
      <c r="H254" s="233">
        <f>SUM(H8:H253)</f>
        <v>0</v>
      </c>
      <c r="I254" s="233">
        <f>SUM(I8:I253)</f>
        <v>269088433</v>
      </c>
      <c r="J254" s="5"/>
    </row>
    <row r="255" spans="1:10" x14ac:dyDescent="0.25">
      <c r="A255" s="236"/>
      <c r="B255" s="224"/>
      <c r="C255" s="230"/>
      <c r="D255" s="225"/>
      <c r="E255" s="224"/>
      <c r="F255" s="233"/>
      <c r="G255" s="225"/>
      <c r="H255" s="233"/>
      <c r="I255" s="233"/>
      <c r="J255" s="5"/>
    </row>
    <row r="256" spans="1:10" x14ac:dyDescent="0.25">
      <c r="A256" s="226"/>
      <c r="B256" s="227"/>
      <c r="C256" s="12"/>
      <c r="D256" s="237"/>
      <c r="E256" s="224"/>
      <c r="F256" s="241"/>
      <c r="G256" s="332" t="s">
        <v>12</v>
      </c>
      <c r="H256" s="332"/>
      <c r="I256" s="240"/>
      <c r="J256" s="228">
        <f>SUM(D8:D253)</f>
        <v>319945296</v>
      </c>
    </row>
    <row r="257" spans="1:10" x14ac:dyDescent="0.25">
      <c r="A257" s="236"/>
      <c r="B257" s="235"/>
      <c r="C257" s="12"/>
      <c r="D257" s="237"/>
      <c r="E257" s="238"/>
      <c r="F257" s="241"/>
      <c r="G257" s="332" t="s">
        <v>13</v>
      </c>
      <c r="H257" s="332"/>
      <c r="I257" s="240"/>
      <c r="J257" s="228">
        <f>SUM(G8:G253)</f>
        <v>46455524</v>
      </c>
    </row>
    <row r="258" spans="1:10" x14ac:dyDescent="0.25">
      <c r="A258" s="229"/>
      <c r="B258" s="238"/>
      <c r="C258" s="12"/>
      <c r="D258" s="237"/>
      <c r="E258" s="238"/>
      <c r="F258" s="241"/>
      <c r="G258" s="332" t="s">
        <v>14</v>
      </c>
      <c r="H258" s="332"/>
      <c r="I258" s="41"/>
      <c r="J258" s="230">
        <f>J256-J257</f>
        <v>273489772</v>
      </c>
    </row>
    <row r="259" spans="1:10" x14ac:dyDescent="0.25">
      <c r="A259" s="236"/>
      <c r="B259" s="231"/>
      <c r="C259" s="12"/>
      <c r="D259" s="232"/>
      <c r="E259" s="238"/>
      <c r="F259" s="241"/>
      <c r="G259" s="332" t="s">
        <v>15</v>
      </c>
      <c r="H259" s="332"/>
      <c r="I259" s="240"/>
      <c r="J259" s="228">
        <f>SUM(H8:H253)</f>
        <v>0</v>
      </c>
    </row>
    <row r="260" spans="1:10" x14ac:dyDescent="0.25">
      <c r="A260" s="236"/>
      <c r="B260" s="231"/>
      <c r="C260" s="12"/>
      <c r="D260" s="232"/>
      <c r="E260" s="238"/>
      <c r="F260" s="241"/>
      <c r="G260" s="332" t="s">
        <v>16</v>
      </c>
      <c r="H260" s="332"/>
      <c r="I260" s="240"/>
      <c r="J260" s="228">
        <f>J258+J259</f>
        <v>273489772</v>
      </c>
    </row>
    <row r="261" spans="1:10" x14ac:dyDescent="0.25">
      <c r="A261" s="236"/>
      <c r="B261" s="231"/>
      <c r="C261" s="12"/>
      <c r="D261" s="232"/>
      <c r="E261" s="238"/>
      <c r="F261" s="241"/>
      <c r="G261" s="332" t="s">
        <v>5</v>
      </c>
      <c r="H261" s="332"/>
      <c r="I261" s="240"/>
      <c r="J261" s="228">
        <f>SUM(I8:I253)</f>
        <v>269088433</v>
      </c>
    </row>
    <row r="262" spans="1:10" x14ac:dyDescent="0.25">
      <c r="A262" s="236"/>
      <c r="B262" s="231"/>
      <c r="C262" s="12"/>
      <c r="D262" s="232"/>
      <c r="E262" s="238"/>
      <c r="F262" s="241"/>
      <c r="G262" s="332" t="s">
        <v>32</v>
      </c>
      <c r="H262" s="332"/>
      <c r="I262" s="241" t="str">
        <f>IF(J262&gt;0,"SALDO",IF(J262&lt;0,"PIUTANG",IF(J262=0,"LUNAS")))</f>
        <v>PIUTANG</v>
      </c>
      <c r="J262" s="228">
        <f>J261-J260</f>
        <v>-4401339</v>
      </c>
    </row>
  </sheetData>
  <mergeCells count="15">
    <mergeCell ref="G262:H262"/>
    <mergeCell ref="G256:H256"/>
    <mergeCell ref="G257:H257"/>
    <mergeCell ref="G258:H258"/>
    <mergeCell ref="G259:H259"/>
    <mergeCell ref="G260:H260"/>
    <mergeCell ref="G261:H26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7"/>
  <sheetViews>
    <sheetView zoomScale="85" zoomScaleNormal="85" workbookViewId="0">
      <pane ySplit="7" topLeftCell="A125" activePane="bottomLeft" state="frozen"/>
      <selection pane="bottomLeft" activeCell="K142" sqref="K142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J151*-1</f>
        <v>1593810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98">
        <v>43260</v>
      </c>
      <c r="B125" s="99">
        <v>180167748</v>
      </c>
      <c r="C125" s="100">
        <v>8</v>
      </c>
      <c r="D125" s="34">
        <v>617400</v>
      </c>
      <c r="E125" s="101">
        <v>180043864</v>
      </c>
      <c r="F125" s="99">
        <v>52</v>
      </c>
      <c r="G125" s="34">
        <v>5501388</v>
      </c>
      <c r="H125" s="102"/>
      <c r="I125" s="102"/>
      <c r="J125" s="34"/>
    </row>
    <row r="126" spans="1:10" x14ac:dyDescent="0.25">
      <c r="A126" s="98">
        <v>43277</v>
      </c>
      <c r="B126" s="99">
        <v>180168199</v>
      </c>
      <c r="C126" s="100">
        <v>5</v>
      </c>
      <c r="D126" s="34">
        <v>444850</v>
      </c>
      <c r="E126" s="101"/>
      <c r="F126" s="99"/>
      <c r="G126" s="34"/>
      <c r="H126" s="102"/>
      <c r="I126" s="102"/>
      <c r="J126" s="34"/>
    </row>
    <row r="127" spans="1:10" x14ac:dyDescent="0.25">
      <c r="A127" s="98">
        <v>43279</v>
      </c>
      <c r="B127" s="99">
        <v>180168251</v>
      </c>
      <c r="C127" s="100">
        <v>8</v>
      </c>
      <c r="D127" s="34">
        <v>773675</v>
      </c>
      <c r="E127" s="101"/>
      <c r="F127" s="99"/>
      <c r="G127" s="34"/>
      <c r="H127" s="102"/>
      <c r="I127" s="102"/>
      <c r="J127" s="34"/>
    </row>
    <row r="128" spans="1:10" x14ac:dyDescent="0.25">
      <c r="A128" s="98">
        <v>43279</v>
      </c>
      <c r="B128" s="99">
        <v>180168315</v>
      </c>
      <c r="C128" s="100">
        <v>4</v>
      </c>
      <c r="D128" s="34">
        <v>310975</v>
      </c>
      <c r="E128" s="101"/>
      <c r="F128" s="99"/>
      <c r="G128" s="34"/>
      <c r="H128" s="102"/>
      <c r="I128" s="102"/>
      <c r="J128" s="34"/>
    </row>
    <row r="129" spans="1:10" x14ac:dyDescent="0.25">
      <c r="A129" s="98">
        <v>43280</v>
      </c>
      <c r="B129" s="99">
        <v>180168343</v>
      </c>
      <c r="C129" s="100">
        <v>2</v>
      </c>
      <c r="D129" s="34">
        <v>136938</v>
      </c>
      <c r="E129" s="101"/>
      <c r="F129" s="99"/>
      <c r="G129" s="34"/>
      <c r="H129" s="102"/>
      <c r="I129" s="102"/>
      <c r="J129" s="34"/>
    </row>
    <row r="130" spans="1:10" x14ac:dyDescent="0.25">
      <c r="A130" s="98">
        <v>43280</v>
      </c>
      <c r="B130" s="99">
        <v>180168393</v>
      </c>
      <c r="C130" s="100">
        <v>1</v>
      </c>
      <c r="D130" s="34">
        <v>80500</v>
      </c>
      <c r="E130" s="101"/>
      <c r="F130" s="99"/>
      <c r="G130" s="34"/>
      <c r="H130" s="102"/>
      <c r="I130" s="102"/>
      <c r="J130" s="34"/>
    </row>
    <row r="131" spans="1:10" x14ac:dyDescent="0.25">
      <c r="A131" s="98">
        <v>43281</v>
      </c>
      <c r="B131" s="99">
        <v>180168424</v>
      </c>
      <c r="C131" s="100">
        <v>1</v>
      </c>
      <c r="D131" s="34">
        <v>68075</v>
      </c>
      <c r="E131" s="101"/>
      <c r="F131" s="99"/>
      <c r="G131" s="34"/>
      <c r="H131" s="102"/>
      <c r="I131" s="102"/>
      <c r="J131" s="34"/>
    </row>
    <row r="132" spans="1:10" x14ac:dyDescent="0.25">
      <c r="A132" s="98">
        <v>43281</v>
      </c>
      <c r="B132" s="99">
        <v>180168425</v>
      </c>
      <c r="C132" s="100">
        <v>18</v>
      </c>
      <c r="D132" s="34">
        <v>1757700</v>
      </c>
      <c r="E132" s="101"/>
      <c r="F132" s="99"/>
      <c r="G132" s="34"/>
      <c r="H132" s="102"/>
      <c r="I132" s="102"/>
      <c r="J132" s="34"/>
    </row>
    <row r="133" spans="1:10" x14ac:dyDescent="0.25">
      <c r="A133" s="98">
        <v>43283</v>
      </c>
      <c r="B133" s="99">
        <v>180168533</v>
      </c>
      <c r="C133" s="100">
        <v>3</v>
      </c>
      <c r="D133" s="34">
        <v>277200</v>
      </c>
      <c r="E133" s="101"/>
      <c r="F133" s="99"/>
      <c r="G133" s="34"/>
      <c r="H133" s="102"/>
      <c r="I133" s="102"/>
      <c r="J133" s="34"/>
    </row>
    <row r="134" spans="1:10" x14ac:dyDescent="0.25">
      <c r="A134" s="98">
        <v>43283</v>
      </c>
      <c r="B134" s="99">
        <v>180168584</v>
      </c>
      <c r="C134" s="100">
        <v>2</v>
      </c>
      <c r="D134" s="34">
        <v>106750</v>
      </c>
      <c r="E134" s="101"/>
      <c r="F134" s="99"/>
      <c r="G134" s="34"/>
      <c r="H134" s="102"/>
      <c r="I134" s="102"/>
      <c r="J134" s="34"/>
    </row>
    <row r="135" spans="1:10" x14ac:dyDescent="0.25">
      <c r="A135" s="98">
        <v>43284</v>
      </c>
      <c r="B135" s="99">
        <v>180168623</v>
      </c>
      <c r="C135" s="100">
        <v>5</v>
      </c>
      <c r="D135" s="34">
        <v>306163</v>
      </c>
      <c r="E135" s="101"/>
      <c r="F135" s="99"/>
      <c r="G135" s="34"/>
      <c r="H135" s="102"/>
      <c r="I135" s="102"/>
      <c r="J135" s="34"/>
    </row>
    <row r="136" spans="1:10" x14ac:dyDescent="0.25">
      <c r="A136" s="98">
        <v>43284</v>
      </c>
      <c r="B136" s="99">
        <v>180168655</v>
      </c>
      <c r="C136" s="100">
        <v>15</v>
      </c>
      <c r="D136" s="34">
        <v>1497563</v>
      </c>
      <c r="E136" s="101"/>
      <c r="F136" s="99"/>
      <c r="G136" s="34"/>
      <c r="H136" s="102"/>
      <c r="I136" s="102"/>
      <c r="J136" s="34"/>
    </row>
    <row r="137" spans="1:10" x14ac:dyDescent="0.25">
      <c r="A137" s="98">
        <v>43285</v>
      </c>
      <c r="B137" s="99">
        <v>180168706</v>
      </c>
      <c r="C137" s="100">
        <v>2</v>
      </c>
      <c r="D137" s="34">
        <v>141488</v>
      </c>
      <c r="E137" s="101"/>
      <c r="F137" s="99"/>
      <c r="G137" s="34"/>
      <c r="H137" s="102"/>
      <c r="I137" s="102"/>
      <c r="J137" s="34"/>
    </row>
    <row r="138" spans="1:10" x14ac:dyDescent="0.25">
      <c r="A138" s="98">
        <v>43285</v>
      </c>
      <c r="B138" s="99">
        <v>180168764</v>
      </c>
      <c r="C138" s="100">
        <v>1</v>
      </c>
      <c r="D138" s="34">
        <v>99488</v>
      </c>
      <c r="E138" s="101"/>
      <c r="F138" s="99"/>
      <c r="G138" s="34"/>
      <c r="H138" s="102"/>
      <c r="I138" s="102"/>
      <c r="J138" s="34"/>
    </row>
    <row r="139" spans="1:10" x14ac:dyDescent="0.25">
      <c r="A139" s="98">
        <v>43286</v>
      </c>
      <c r="B139" s="99">
        <v>180168798</v>
      </c>
      <c r="C139" s="100">
        <v>4</v>
      </c>
      <c r="D139" s="34">
        <v>365138</v>
      </c>
      <c r="E139" s="101"/>
      <c r="F139" s="99"/>
      <c r="G139" s="34"/>
      <c r="H139" s="102"/>
      <c r="I139" s="102"/>
      <c r="J139" s="34"/>
    </row>
    <row r="140" spans="1:10" x14ac:dyDescent="0.25">
      <c r="A140" s="98">
        <v>43286</v>
      </c>
      <c r="B140" s="99">
        <v>180168847</v>
      </c>
      <c r="C140" s="100">
        <v>1</v>
      </c>
      <c r="D140" s="34">
        <v>111300</v>
      </c>
      <c r="E140" s="101"/>
      <c r="F140" s="99"/>
      <c r="G140" s="34"/>
      <c r="H140" s="102"/>
      <c r="I140" s="102"/>
      <c r="J140" s="34"/>
    </row>
    <row r="141" spans="1:10" x14ac:dyDescent="0.25">
      <c r="A141" s="98"/>
      <c r="B141" s="99"/>
      <c r="C141" s="100"/>
      <c r="D141" s="34"/>
      <c r="E141" s="101"/>
      <c r="F141" s="99"/>
      <c r="G141" s="34"/>
      <c r="H141" s="102"/>
      <c r="I141" s="102"/>
      <c r="J141" s="34"/>
    </row>
    <row r="142" spans="1:10" x14ac:dyDescent="0.25">
      <c r="A142" s="236"/>
      <c r="B142" s="235"/>
      <c r="C142" s="241"/>
      <c r="D142" s="237"/>
      <c r="E142" s="238"/>
      <c r="F142" s="235"/>
      <c r="G142" s="237"/>
      <c r="H142" s="240"/>
      <c r="I142" s="240"/>
      <c r="J142" s="237"/>
    </row>
    <row r="143" spans="1:10" x14ac:dyDescent="0.25">
      <c r="A143" s="236"/>
      <c r="B143" s="224" t="s">
        <v>11</v>
      </c>
      <c r="C143" s="233">
        <f>SUM(C8:C142)</f>
        <v>1194</v>
      </c>
      <c r="D143" s="225"/>
      <c r="E143" s="224" t="s">
        <v>11</v>
      </c>
      <c r="F143" s="224">
        <f>SUM(F8:F142)</f>
        <v>155</v>
      </c>
      <c r="G143" s="225">
        <f>SUM(G8:G142)</f>
        <v>17046752</v>
      </c>
      <c r="H143" s="240"/>
      <c r="I143" s="240"/>
      <c r="J143" s="237"/>
    </row>
    <row r="144" spans="1:10" x14ac:dyDescent="0.25">
      <c r="A144" s="236"/>
      <c r="B144" s="224"/>
      <c r="C144" s="233"/>
      <c r="D144" s="225"/>
      <c r="E144" s="238"/>
      <c r="F144" s="235"/>
      <c r="G144" s="237"/>
      <c r="H144" s="240"/>
      <c r="I144" s="240"/>
      <c r="J144" s="237"/>
    </row>
    <row r="145" spans="1:16" x14ac:dyDescent="0.25">
      <c r="A145" s="226"/>
      <c r="B145" s="227"/>
      <c r="C145" s="241"/>
      <c r="D145" s="237"/>
      <c r="E145" s="224"/>
      <c r="F145" s="235"/>
      <c r="G145" s="332" t="s">
        <v>12</v>
      </c>
      <c r="H145" s="332"/>
      <c r="I145" s="240"/>
      <c r="J145" s="228">
        <f>SUM(D8:D142)</f>
        <v>115482189</v>
      </c>
    </row>
    <row r="146" spans="1:16" x14ac:dyDescent="0.25">
      <c r="A146" s="236"/>
      <c r="B146" s="235"/>
      <c r="C146" s="241"/>
      <c r="D146" s="237"/>
      <c r="E146" s="224"/>
      <c r="F146" s="235"/>
      <c r="G146" s="332" t="s">
        <v>13</v>
      </c>
      <c r="H146" s="332"/>
      <c r="I146" s="240"/>
      <c r="J146" s="228">
        <f>SUM(G8:G142)</f>
        <v>17046752</v>
      </c>
    </row>
    <row r="147" spans="1:16" x14ac:dyDescent="0.25">
      <c r="A147" s="229"/>
      <c r="B147" s="238"/>
      <c r="C147" s="241"/>
      <c r="D147" s="237"/>
      <c r="E147" s="238"/>
      <c r="F147" s="235"/>
      <c r="G147" s="332" t="s">
        <v>14</v>
      </c>
      <c r="H147" s="332"/>
      <c r="I147" s="41"/>
      <c r="J147" s="230">
        <f>J145-J146</f>
        <v>98435437</v>
      </c>
    </row>
    <row r="148" spans="1:16" x14ac:dyDescent="0.25">
      <c r="A148" s="236"/>
      <c r="B148" s="231"/>
      <c r="C148" s="241"/>
      <c r="D148" s="232"/>
      <c r="E148" s="238"/>
      <c r="F148" s="224"/>
      <c r="G148" s="332" t="s">
        <v>15</v>
      </c>
      <c r="H148" s="332"/>
      <c r="I148" s="240"/>
      <c r="J148" s="228">
        <f>SUM(H8:H144)</f>
        <v>315000</v>
      </c>
    </row>
    <row r="149" spans="1:16" x14ac:dyDescent="0.25">
      <c r="A149" s="236"/>
      <c r="B149" s="231"/>
      <c r="C149" s="241"/>
      <c r="D149" s="232"/>
      <c r="E149" s="238"/>
      <c r="F149" s="224"/>
      <c r="G149" s="332" t="s">
        <v>16</v>
      </c>
      <c r="H149" s="332"/>
      <c r="I149" s="240"/>
      <c r="J149" s="228">
        <f>J147+J148</f>
        <v>98750437</v>
      </c>
    </row>
    <row r="150" spans="1:16" x14ac:dyDescent="0.25">
      <c r="A150" s="236"/>
      <c r="B150" s="231"/>
      <c r="C150" s="241"/>
      <c r="D150" s="232"/>
      <c r="E150" s="238"/>
      <c r="F150" s="235"/>
      <c r="G150" s="332" t="s">
        <v>5</v>
      </c>
      <c r="H150" s="332"/>
      <c r="I150" s="240"/>
      <c r="J150" s="228">
        <f>SUM(I8:I144)</f>
        <v>97156627</v>
      </c>
    </row>
    <row r="151" spans="1:16" x14ac:dyDescent="0.25">
      <c r="A151" s="236"/>
      <c r="B151" s="231"/>
      <c r="C151" s="241"/>
      <c r="D151" s="232"/>
      <c r="E151" s="238"/>
      <c r="F151" s="235"/>
      <c r="G151" s="332" t="s">
        <v>32</v>
      </c>
      <c r="H151" s="332"/>
      <c r="I151" s="241" t="str">
        <f>IF(J151&gt;0,"SALDO",IF(J151&lt;0,"PIUTANG",IF(J151=0,"LUNAS")))</f>
        <v>PIUTANG</v>
      </c>
      <c r="J151" s="228">
        <f>J150-J149</f>
        <v>-1593810</v>
      </c>
    </row>
    <row r="152" spans="1:16" x14ac:dyDescent="0.25">
      <c r="F152" s="219"/>
      <c r="G152" s="219"/>
      <c r="J152" s="219"/>
    </row>
    <row r="153" spans="1:16" x14ac:dyDescent="0.25">
      <c r="C153" s="219"/>
      <c r="D153" s="219"/>
      <c r="F153" s="219"/>
      <c r="G153" s="219"/>
      <c r="J153" s="219"/>
      <c r="L153" s="234"/>
      <c r="M153" s="234"/>
      <c r="N153" s="234"/>
      <c r="O153" s="234"/>
      <c r="P153" s="234"/>
    </row>
    <row r="154" spans="1:16" x14ac:dyDescent="0.25">
      <c r="C154" s="219"/>
      <c r="D154" s="219"/>
      <c r="F154" s="219"/>
      <c r="G154" s="219"/>
      <c r="J154" s="219"/>
      <c r="L154" s="234"/>
      <c r="M154" s="234"/>
      <c r="N154" s="234"/>
      <c r="O154" s="234"/>
      <c r="P154" s="234"/>
    </row>
    <row r="155" spans="1:16" x14ac:dyDescent="0.25">
      <c r="C155" s="219"/>
      <c r="D155" s="219"/>
      <c r="F155" s="219"/>
      <c r="G155" s="219"/>
      <c r="J155" s="219"/>
      <c r="L155" s="234"/>
      <c r="M155" s="234"/>
      <c r="N155" s="234"/>
      <c r="O155" s="234"/>
      <c r="P155" s="234"/>
    </row>
    <row r="156" spans="1:16" x14ac:dyDescent="0.25">
      <c r="C156" s="219"/>
      <c r="D156" s="219"/>
      <c r="F156" s="219"/>
      <c r="G156" s="219"/>
      <c r="J156" s="219"/>
      <c r="L156" s="234"/>
      <c r="M156" s="234"/>
      <c r="N156" s="234"/>
      <c r="O156" s="234"/>
      <c r="P156" s="234"/>
    </row>
    <row r="157" spans="1:16" x14ac:dyDescent="0.25">
      <c r="C157" s="219"/>
      <c r="D157" s="219"/>
      <c r="L157" s="234"/>
      <c r="M157" s="234"/>
      <c r="N157" s="234"/>
      <c r="O157" s="234"/>
      <c r="P157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1:H151"/>
    <mergeCell ref="G145:H145"/>
    <mergeCell ref="G146:H146"/>
    <mergeCell ref="G147:H147"/>
    <mergeCell ref="G148:H148"/>
    <mergeCell ref="G149:H149"/>
    <mergeCell ref="G150:H15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8" activePane="bottomLeft" state="frozen"/>
      <selection pane="bottomLeft" activeCell="E16" sqref="E16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43283</v>
      </c>
      <c r="C5" s="283">
        <f>'Taufik ST'!I2</f>
        <v>4401339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43277</v>
      </c>
      <c r="C6" s="283">
        <f>'Indra Fashion'!I2</f>
        <v>2939449</v>
      </c>
      <c r="E6" s="291" t="s">
        <v>161</v>
      </c>
    </row>
    <row r="7" spans="1:5" s="269" customFormat="1" ht="18.75" customHeight="1" x14ac:dyDescent="0.25">
      <c r="A7" s="185" t="s">
        <v>67</v>
      </c>
      <c r="B7" s="184" t="s">
        <v>40</v>
      </c>
      <c r="C7" s="283">
        <v>0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43285</v>
      </c>
      <c r="C8" s="283">
        <f>Bandros!I2</f>
        <v>4535389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43285</v>
      </c>
      <c r="C9" s="283">
        <f>'Bentang Fashion'!I2</f>
        <v>4057176</v>
      </c>
      <c r="E9" s="291" t="s">
        <v>196</v>
      </c>
    </row>
    <row r="10" spans="1:5" s="269" customFormat="1" ht="18.75" customHeight="1" x14ac:dyDescent="0.25">
      <c r="A10" s="185" t="s">
        <v>198</v>
      </c>
      <c r="B10" s="184" t="s">
        <v>40</v>
      </c>
      <c r="C10" s="283">
        <v>0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43284</v>
      </c>
      <c r="C11" s="283">
        <f>ESP!I2</f>
        <v>1593810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 t="s">
        <v>40</v>
      </c>
      <c r="C13" s="283">
        <v>0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43281</v>
      </c>
      <c r="C20" s="283">
        <f>AnipAssunah!I2</f>
        <v>1296704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28697669.5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55"/>
  <sheetViews>
    <sheetView workbookViewId="0">
      <pane ySplit="7" topLeftCell="A137" activePane="bottomLeft" state="frozen"/>
      <selection pane="bottomLeft" activeCell="H144" sqref="H14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SUM(D138:D139)</f>
        <v>1182476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J155*-1</f>
        <v>2939449</v>
      </c>
      <c r="J2" s="20"/>
      <c r="L2" s="279">
        <f>SUM(G138:G139)</f>
        <v>120225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1062251</v>
      </c>
      <c r="M3" s="219"/>
      <c r="N3" s="219">
        <f>I2-L3</f>
        <v>1877198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1">
        <v>43277</v>
      </c>
      <c r="B138" s="243">
        <v>180168200</v>
      </c>
      <c r="C138" s="248">
        <v>7</v>
      </c>
      <c r="D138" s="247">
        <v>901513</v>
      </c>
      <c r="E138" s="245"/>
      <c r="F138" s="248"/>
      <c r="G138" s="247"/>
      <c r="H138" s="246"/>
      <c r="I138" s="246"/>
      <c r="J138" s="24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1">
        <v>43279</v>
      </c>
      <c r="B139" s="243">
        <v>180168307</v>
      </c>
      <c r="C139" s="248">
        <v>3</v>
      </c>
      <c r="D139" s="247">
        <v>280963</v>
      </c>
      <c r="E139" s="245">
        <v>180044043</v>
      </c>
      <c r="F139" s="248">
        <v>1</v>
      </c>
      <c r="G139" s="247">
        <v>120225</v>
      </c>
      <c r="H139" s="246"/>
      <c r="I139" s="246">
        <v>1062251</v>
      </c>
      <c r="J139" s="247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>
        <v>43283</v>
      </c>
      <c r="B140" s="235">
        <v>180168575</v>
      </c>
      <c r="C140" s="241">
        <v>7</v>
      </c>
      <c r="D140" s="237">
        <v>709888</v>
      </c>
      <c r="E140" s="238">
        <v>180044099</v>
      </c>
      <c r="F140" s="241">
        <v>1</v>
      </c>
      <c r="G140" s="237">
        <v>92313</v>
      </c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s="234" customFormat="1" ht="15.75" customHeight="1" x14ac:dyDescent="0.25">
      <c r="A141" s="162">
        <v>43283</v>
      </c>
      <c r="B141" s="235">
        <v>180168578</v>
      </c>
      <c r="C141" s="241">
        <v>1</v>
      </c>
      <c r="D141" s="237">
        <v>119000</v>
      </c>
      <c r="E141" s="238"/>
      <c r="F141" s="241"/>
      <c r="G141" s="237"/>
      <c r="H141" s="240"/>
      <c r="I141" s="240"/>
      <c r="J141" s="237"/>
      <c r="K141" s="219"/>
      <c r="L141" s="219"/>
      <c r="M141" s="219"/>
      <c r="N141" s="219"/>
      <c r="O141" s="219"/>
      <c r="P141" s="219"/>
      <c r="Q141" s="219"/>
      <c r="R141" s="219"/>
    </row>
    <row r="142" spans="1:18" s="234" customFormat="1" ht="15.75" customHeight="1" x14ac:dyDescent="0.25">
      <c r="A142" s="162">
        <v>43284</v>
      </c>
      <c r="B142" s="235">
        <v>180168647</v>
      </c>
      <c r="C142" s="241">
        <v>6</v>
      </c>
      <c r="D142" s="237">
        <v>652750</v>
      </c>
      <c r="E142" s="238"/>
      <c r="F142" s="241"/>
      <c r="G142" s="237"/>
      <c r="H142" s="240"/>
      <c r="I142" s="240"/>
      <c r="J142" s="237"/>
      <c r="K142" s="219"/>
      <c r="L142" s="219"/>
      <c r="M142" s="219"/>
      <c r="N142" s="219"/>
      <c r="O142" s="219"/>
      <c r="P142" s="219"/>
      <c r="Q142" s="219"/>
      <c r="R142" s="219"/>
    </row>
    <row r="143" spans="1:18" s="234" customFormat="1" ht="15.75" customHeight="1" x14ac:dyDescent="0.25">
      <c r="A143" s="162">
        <v>43285</v>
      </c>
      <c r="B143" s="235">
        <v>180168730</v>
      </c>
      <c r="C143" s="241">
        <v>4</v>
      </c>
      <c r="D143" s="237">
        <v>542588</v>
      </c>
      <c r="E143" s="238"/>
      <c r="F143" s="241"/>
      <c r="G143" s="237"/>
      <c r="H143" s="240"/>
      <c r="I143" s="240"/>
      <c r="J143" s="237"/>
      <c r="K143" s="219"/>
      <c r="L143" s="219"/>
      <c r="M143" s="219"/>
      <c r="N143" s="219"/>
      <c r="O143" s="219"/>
      <c r="P143" s="219"/>
      <c r="Q143" s="219"/>
      <c r="R143" s="219"/>
    </row>
    <row r="144" spans="1:18" s="234" customFormat="1" ht="15.75" customHeight="1" x14ac:dyDescent="0.25">
      <c r="A144" s="162">
        <v>43286</v>
      </c>
      <c r="B144" s="235">
        <v>180168826</v>
      </c>
      <c r="C144" s="241">
        <v>10</v>
      </c>
      <c r="D144" s="237">
        <v>1010538</v>
      </c>
      <c r="E144" s="238"/>
      <c r="F144" s="241"/>
      <c r="G144" s="237"/>
      <c r="H144" s="240"/>
      <c r="I144" s="240"/>
      <c r="J144" s="237"/>
      <c r="K144" s="219"/>
      <c r="L144" s="219"/>
      <c r="M144" s="219"/>
      <c r="N144" s="219"/>
      <c r="O144" s="219"/>
      <c r="P144" s="219"/>
      <c r="Q144" s="219"/>
      <c r="R144" s="219"/>
    </row>
    <row r="145" spans="1:18" s="234" customFormat="1" ht="15.75" customHeight="1" x14ac:dyDescent="0.25">
      <c r="A145" s="162"/>
      <c r="B145" s="235"/>
      <c r="C145" s="241"/>
      <c r="D145" s="237"/>
      <c r="E145" s="238"/>
      <c r="F145" s="241"/>
      <c r="G145" s="237"/>
      <c r="H145" s="240"/>
      <c r="I145" s="240"/>
      <c r="J145" s="237"/>
      <c r="K145" s="219"/>
      <c r="L145" s="219"/>
      <c r="M145" s="219"/>
      <c r="N145" s="219"/>
      <c r="O145" s="219"/>
      <c r="P145" s="219"/>
      <c r="Q145" s="219"/>
      <c r="R145" s="219"/>
    </row>
    <row r="146" spans="1:18" x14ac:dyDescent="0.25">
      <c r="A146" s="162"/>
      <c r="B146" s="3"/>
      <c r="C146" s="40"/>
      <c r="D146" s="6"/>
      <c r="E146" s="7"/>
      <c r="F146" s="40"/>
      <c r="G146" s="6"/>
      <c r="H146" s="39"/>
      <c r="I146" s="39"/>
      <c r="J146" s="6"/>
    </row>
    <row r="147" spans="1:18" x14ac:dyDescent="0.25">
      <c r="A147" s="162"/>
      <c r="B147" s="8" t="s">
        <v>11</v>
      </c>
      <c r="C147" s="77">
        <f>SUM(C8:C146)</f>
        <v>886</v>
      </c>
      <c r="D147" s="9">
        <f>SUM(D8:D146)</f>
        <v>96309445</v>
      </c>
      <c r="E147" s="8" t="s">
        <v>11</v>
      </c>
      <c r="F147" s="77">
        <f>SUM(F8:F146)</f>
        <v>69</v>
      </c>
      <c r="G147" s="5">
        <f>SUM(G8:G146)</f>
        <v>17168161</v>
      </c>
      <c r="H147" s="40">
        <f>SUM(H8:H146)</f>
        <v>0</v>
      </c>
      <c r="I147" s="40">
        <f>SUM(I8:I146)</f>
        <v>76201835</v>
      </c>
      <c r="J147" s="5"/>
    </row>
    <row r="148" spans="1:18" x14ac:dyDescent="0.25">
      <c r="A148" s="162"/>
      <c r="B148" s="8"/>
      <c r="C148" s="77"/>
      <c r="D148" s="9"/>
      <c r="E148" s="8"/>
      <c r="F148" s="77"/>
      <c r="G148" s="5"/>
      <c r="H148" s="40"/>
      <c r="I148" s="40"/>
      <c r="J148" s="5"/>
    </row>
    <row r="149" spans="1:18" x14ac:dyDescent="0.25">
      <c r="A149" s="163"/>
      <c r="B149" s="11"/>
      <c r="C149" s="40"/>
      <c r="D149" s="6"/>
      <c r="E149" s="8"/>
      <c r="F149" s="40"/>
      <c r="G149" s="332" t="s">
        <v>12</v>
      </c>
      <c r="H149" s="332"/>
      <c r="I149" s="39"/>
      <c r="J149" s="13">
        <f>SUM(D8:D146)</f>
        <v>96309445</v>
      </c>
    </row>
    <row r="150" spans="1:18" x14ac:dyDescent="0.25">
      <c r="A150" s="162"/>
      <c r="B150" s="3"/>
      <c r="C150" s="40"/>
      <c r="D150" s="6"/>
      <c r="E150" s="7"/>
      <c r="F150" s="40"/>
      <c r="G150" s="332" t="s">
        <v>13</v>
      </c>
      <c r="H150" s="332"/>
      <c r="I150" s="39"/>
      <c r="J150" s="13">
        <f>SUM(G8:G146)</f>
        <v>17168161</v>
      </c>
    </row>
    <row r="151" spans="1:18" x14ac:dyDescent="0.25">
      <c r="A151" s="164"/>
      <c r="B151" s="7"/>
      <c r="C151" s="40"/>
      <c r="D151" s="6"/>
      <c r="E151" s="7"/>
      <c r="F151" s="40"/>
      <c r="G151" s="332" t="s">
        <v>14</v>
      </c>
      <c r="H151" s="332"/>
      <c r="I151" s="41"/>
      <c r="J151" s="15">
        <f>J149-J150</f>
        <v>79141284</v>
      </c>
    </row>
    <row r="152" spans="1:18" x14ac:dyDescent="0.25">
      <c r="A152" s="162"/>
      <c r="B152" s="16"/>
      <c r="C152" s="40"/>
      <c r="D152" s="17"/>
      <c r="E152" s="7"/>
      <c r="F152" s="40"/>
      <c r="G152" s="332" t="s">
        <v>15</v>
      </c>
      <c r="H152" s="332"/>
      <c r="I152" s="39"/>
      <c r="J152" s="13">
        <f>SUM(H8:H146)</f>
        <v>0</v>
      </c>
    </row>
    <row r="153" spans="1:18" x14ac:dyDescent="0.25">
      <c r="A153" s="162"/>
      <c r="B153" s="16"/>
      <c r="C153" s="40"/>
      <c r="D153" s="17"/>
      <c r="E153" s="7"/>
      <c r="F153" s="40"/>
      <c r="G153" s="332" t="s">
        <v>16</v>
      </c>
      <c r="H153" s="332"/>
      <c r="I153" s="39"/>
      <c r="J153" s="13">
        <f>J151+J152</f>
        <v>79141284</v>
      </c>
    </row>
    <row r="154" spans="1:18" x14ac:dyDescent="0.25">
      <c r="A154" s="162"/>
      <c r="B154" s="16"/>
      <c r="C154" s="40"/>
      <c r="D154" s="17"/>
      <c r="E154" s="7"/>
      <c r="F154" s="40"/>
      <c r="G154" s="332" t="s">
        <v>5</v>
      </c>
      <c r="H154" s="332"/>
      <c r="I154" s="39"/>
      <c r="J154" s="13">
        <f>SUM(I8:I146)</f>
        <v>76201835</v>
      </c>
    </row>
    <row r="155" spans="1:18" x14ac:dyDescent="0.25">
      <c r="A155" s="162"/>
      <c r="B155" s="16"/>
      <c r="C155" s="40"/>
      <c r="D155" s="17"/>
      <c r="E155" s="7"/>
      <c r="F155" s="40"/>
      <c r="G155" s="332" t="s">
        <v>32</v>
      </c>
      <c r="H155" s="332"/>
      <c r="I155" s="40" t="str">
        <f>IF(J155&gt;0,"SALDO",IF(J155&lt;0,"PIUTANG",IF(J155=0,"LUNAS")))</f>
        <v>PIUTANG</v>
      </c>
      <c r="J155" s="13">
        <f>J154-J153</f>
        <v>-2939449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4:H154"/>
    <mergeCell ref="G155:H155"/>
    <mergeCell ref="G149:H149"/>
    <mergeCell ref="G150:H150"/>
    <mergeCell ref="G151:H151"/>
    <mergeCell ref="G152:H152"/>
    <mergeCell ref="G153:H153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33"/>
  <sheetViews>
    <sheetView workbookViewId="0">
      <pane ySplit="7" topLeftCell="A713" activePane="bottomLeft" state="frozen"/>
      <selection pane="bottomLeft" activeCell="E717" sqref="E717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SUM(D710:D716)</f>
        <v>5722151</v>
      </c>
      <c r="M1" s="219">
        <f>SUM(D693:D697)</f>
        <v>7078926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J733*-1</f>
        <v>4535389</v>
      </c>
      <c r="J2" s="218"/>
      <c r="L2" s="219">
        <f>SUM(G710:G716)</f>
        <v>1622688</v>
      </c>
      <c r="M2" s="219">
        <f>SUM(G693:G697)</f>
        <v>1432550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4099463</v>
      </c>
      <c r="M3" s="219">
        <f>M1-M2</f>
        <v>5646376</v>
      </c>
      <c r="N3" s="219">
        <f>L3+M3</f>
        <v>9745839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2">
        <v>43279</v>
      </c>
      <c r="B688" s="243">
        <v>180168234</v>
      </c>
      <c r="C688" s="248">
        <v>41</v>
      </c>
      <c r="D688" s="247">
        <v>4308850</v>
      </c>
      <c r="E688" s="243">
        <v>180044021</v>
      </c>
      <c r="F688" s="248">
        <v>3</v>
      </c>
      <c r="G688" s="247">
        <v>284025</v>
      </c>
      <c r="H688" s="246"/>
      <c r="I688" s="246"/>
      <c r="J688" s="247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2">
        <v>43279</v>
      </c>
      <c r="B689" s="243">
        <v>180168263</v>
      </c>
      <c r="C689" s="248">
        <v>11</v>
      </c>
      <c r="D689" s="247">
        <v>1054550</v>
      </c>
      <c r="E689" s="243">
        <v>180044032</v>
      </c>
      <c r="F689" s="248">
        <v>4</v>
      </c>
      <c r="G689" s="247">
        <v>489300</v>
      </c>
      <c r="H689" s="246"/>
      <c r="I689" s="246"/>
      <c r="J689" s="247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2">
        <v>43279</v>
      </c>
      <c r="B690" s="243">
        <v>180168286</v>
      </c>
      <c r="C690" s="248">
        <v>38</v>
      </c>
      <c r="D690" s="247">
        <v>3691800</v>
      </c>
      <c r="E690" s="243"/>
      <c r="F690" s="248"/>
      <c r="G690" s="247"/>
      <c r="H690" s="246"/>
      <c r="I690" s="246"/>
      <c r="J690" s="247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2">
        <v>43279</v>
      </c>
      <c r="B691" s="243">
        <v>180168308</v>
      </c>
      <c r="C691" s="248">
        <v>10</v>
      </c>
      <c r="D691" s="247">
        <v>1123500</v>
      </c>
      <c r="E691" s="243"/>
      <c r="F691" s="248"/>
      <c r="G691" s="247"/>
      <c r="H691" s="246"/>
      <c r="I691" s="246"/>
      <c r="J691" s="247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2">
        <v>43279</v>
      </c>
      <c r="B692" s="243">
        <v>180168321</v>
      </c>
      <c r="C692" s="248">
        <v>4</v>
      </c>
      <c r="D692" s="247">
        <v>408888</v>
      </c>
      <c r="E692" s="243"/>
      <c r="F692" s="248"/>
      <c r="G692" s="247"/>
      <c r="H692" s="246"/>
      <c r="I692" s="246">
        <v>9814263</v>
      </c>
      <c r="J692" s="247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2">
        <v>43280</v>
      </c>
      <c r="B693" s="243">
        <v>180168328</v>
      </c>
      <c r="C693" s="248">
        <v>41</v>
      </c>
      <c r="D693" s="247">
        <v>3983175</v>
      </c>
      <c r="E693" s="243">
        <v>180044047</v>
      </c>
      <c r="F693" s="248">
        <v>13</v>
      </c>
      <c r="G693" s="247">
        <v>1432550</v>
      </c>
      <c r="H693" s="246"/>
      <c r="I693" s="246"/>
      <c r="J693" s="247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2">
        <v>43280</v>
      </c>
      <c r="B694" s="243">
        <v>180168339</v>
      </c>
      <c r="C694" s="248">
        <v>6</v>
      </c>
      <c r="D694" s="247">
        <v>546350</v>
      </c>
      <c r="E694" s="243"/>
      <c r="F694" s="248"/>
      <c r="G694" s="247"/>
      <c r="H694" s="246"/>
      <c r="I694" s="246"/>
      <c r="J694" s="247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2">
        <v>43280</v>
      </c>
      <c r="B695" s="243">
        <v>180168350</v>
      </c>
      <c r="C695" s="248">
        <v>13</v>
      </c>
      <c r="D695" s="247">
        <v>1488113</v>
      </c>
      <c r="E695" s="243"/>
      <c r="F695" s="248"/>
      <c r="G695" s="247"/>
      <c r="H695" s="246"/>
      <c r="I695" s="246"/>
      <c r="J695" s="247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2">
        <v>43280</v>
      </c>
      <c r="B696" s="243">
        <v>180168370</v>
      </c>
      <c r="C696" s="248">
        <v>10</v>
      </c>
      <c r="D696" s="247">
        <v>875350</v>
      </c>
      <c r="E696" s="243"/>
      <c r="F696" s="248"/>
      <c r="G696" s="247"/>
      <c r="H696" s="246"/>
      <c r="I696" s="246"/>
      <c r="J696" s="247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2">
        <v>43280</v>
      </c>
      <c r="B697" s="243">
        <v>180168389</v>
      </c>
      <c r="C697" s="248">
        <v>2</v>
      </c>
      <c r="D697" s="247">
        <v>185938</v>
      </c>
      <c r="E697" s="243"/>
      <c r="F697" s="248"/>
      <c r="G697" s="247"/>
      <c r="H697" s="246"/>
      <c r="I697" s="246">
        <v>5646376</v>
      </c>
      <c r="J697" s="247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2">
        <v>43281</v>
      </c>
      <c r="B698" s="243">
        <v>180168406</v>
      </c>
      <c r="C698" s="248">
        <v>7</v>
      </c>
      <c r="D698" s="247">
        <v>671038</v>
      </c>
      <c r="E698" s="243">
        <v>180044058</v>
      </c>
      <c r="F698" s="248">
        <v>2</v>
      </c>
      <c r="G698" s="247">
        <v>208600</v>
      </c>
      <c r="H698" s="246"/>
      <c r="I698" s="246"/>
      <c r="J698" s="247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2">
        <v>43281</v>
      </c>
      <c r="B699" s="243">
        <v>180168415</v>
      </c>
      <c r="C699" s="248">
        <v>17</v>
      </c>
      <c r="D699" s="247">
        <v>1710625</v>
      </c>
      <c r="E699" s="243">
        <v>180044062</v>
      </c>
      <c r="F699" s="248">
        <v>1</v>
      </c>
      <c r="G699" s="247">
        <v>59850</v>
      </c>
      <c r="H699" s="246"/>
      <c r="I699" s="246"/>
      <c r="J699" s="247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2">
        <v>43281</v>
      </c>
      <c r="B700" s="243">
        <v>180168436</v>
      </c>
      <c r="C700" s="248">
        <v>32</v>
      </c>
      <c r="D700" s="247">
        <v>3496938</v>
      </c>
      <c r="E700" s="243"/>
      <c r="F700" s="248"/>
      <c r="G700" s="247"/>
      <c r="H700" s="246"/>
      <c r="I700" s="246">
        <v>5610151</v>
      </c>
      <c r="J700" s="247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2">
        <v>43283</v>
      </c>
      <c r="B701" s="243">
        <v>180168521</v>
      </c>
      <c r="C701" s="248">
        <v>51</v>
      </c>
      <c r="D701" s="247">
        <v>5294363</v>
      </c>
      <c r="E701" s="243"/>
      <c r="F701" s="248"/>
      <c r="G701" s="247"/>
      <c r="H701" s="246"/>
      <c r="I701" s="246"/>
      <c r="J701" s="247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2">
        <v>43283</v>
      </c>
      <c r="B702" s="243">
        <v>180168540</v>
      </c>
      <c r="C702" s="248">
        <v>18</v>
      </c>
      <c r="D702" s="247">
        <v>1881513</v>
      </c>
      <c r="E702" s="243"/>
      <c r="F702" s="248"/>
      <c r="G702" s="247"/>
      <c r="H702" s="246"/>
      <c r="I702" s="246"/>
      <c r="J702" s="247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2">
        <v>43283</v>
      </c>
      <c r="B703" s="243">
        <v>180168569</v>
      </c>
      <c r="C703" s="248">
        <v>30</v>
      </c>
      <c r="D703" s="247">
        <v>3093738</v>
      </c>
      <c r="E703" s="243"/>
      <c r="F703" s="248"/>
      <c r="G703" s="247"/>
      <c r="H703" s="246"/>
      <c r="I703" s="246">
        <v>10269614</v>
      </c>
      <c r="J703" s="247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2">
        <v>43284</v>
      </c>
      <c r="B704" s="243">
        <v>180168608</v>
      </c>
      <c r="C704" s="248">
        <v>42</v>
      </c>
      <c r="D704" s="247">
        <v>4164213</v>
      </c>
      <c r="E704" s="243">
        <v>180044114</v>
      </c>
      <c r="F704" s="248">
        <v>6</v>
      </c>
      <c r="G704" s="247">
        <v>631050</v>
      </c>
      <c r="H704" s="246"/>
      <c r="I704" s="246"/>
      <c r="J704" s="247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2">
        <v>43284</v>
      </c>
      <c r="B705" s="243">
        <v>180168611</v>
      </c>
      <c r="C705" s="248">
        <v>5</v>
      </c>
      <c r="D705" s="247">
        <v>709188</v>
      </c>
      <c r="E705" s="243"/>
      <c r="F705" s="248"/>
      <c r="G705" s="247"/>
      <c r="H705" s="246"/>
      <c r="I705" s="246"/>
      <c r="J705" s="247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2">
        <v>43284</v>
      </c>
      <c r="B706" s="243">
        <v>180168617</v>
      </c>
      <c r="C706" s="248">
        <v>17</v>
      </c>
      <c r="D706" s="247">
        <v>1840650</v>
      </c>
      <c r="E706" s="243"/>
      <c r="F706" s="248"/>
      <c r="G706" s="247"/>
      <c r="H706" s="246"/>
      <c r="I706" s="246"/>
      <c r="J706" s="247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2">
        <v>43284</v>
      </c>
      <c r="B707" s="243">
        <v>180168637</v>
      </c>
      <c r="C707" s="248">
        <v>13</v>
      </c>
      <c r="D707" s="247">
        <v>1452588</v>
      </c>
      <c r="E707" s="243"/>
      <c r="F707" s="248"/>
      <c r="G707" s="247"/>
      <c r="H707" s="246"/>
      <c r="I707" s="246"/>
      <c r="J707" s="247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2">
        <v>43284</v>
      </c>
      <c r="B708" s="243">
        <v>180168650</v>
      </c>
      <c r="C708" s="248">
        <v>9</v>
      </c>
      <c r="D708" s="247">
        <v>1099963</v>
      </c>
      <c r="E708" s="243"/>
      <c r="F708" s="248"/>
      <c r="G708" s="247"/>
      <c r="H708" s="246"/>
      <c r="I708" s="246"/>
      <c r="J708" s="247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2">
        <v>43284</v>
      </c>
      <c r="B709" s="243">
        <v>180168659</v>
      </c>
      <c r="C709" s="248">
        <v>7</v>
      </c>
      <c r="D709" s="247">
        <v>657825</v>
      </c>
      <c r="E709" s="243"/>
      <c r="F709" s="248"/>
      <c r="G709" s="247"/>
      <c r="H709" s="246"/>
      <c r="I709" s="246">
        <v>9293377</v>
      </c>
      <c r="J709" s="247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2">
        <v>43285</v>
      </c>
      <c r="B710" s="243">
        <v>180168680</v>
      </c>
      <c r="C710" s="248">
        <v>27</v>
      </c>
      <c r="D710" s="247">
        <v>2985063</v>
      </c>
      <c r="E710" s="243">
        <v>180044120</v>
      </c>
      <c r="F710" s="248">
        <v>10</v>
      </c>
      <c r="G710" s="247">
        <v>1055338</v>
      </c>
      <c r="H710" s="246"/>
      <c r="I710" s="246"/>
      <c r="J710" s="247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2">
        <v>43285</v>
      </c>
      <c r="B711" s="243">
        <v>180168689</v>
      </c>
      <c r="C711" s="248">
        <v>4</v>
      </c>
      <c r="D711" s="247">
        <v>333200</v>
      </c>
      <c r="E711" s="243">
        <v>180044126</v>
      </c>
      <c r="F711" s="248">
        <v>4</v>
      </c>
      <c r="G711" s="247">
        <v>567350</v>
      </c>
      <c r="H711" s="246"/>
      <c r="I711" s="246"/>
      <c r="J711" s="247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2">
        <v>43285</v>
      </c>
      <c r="B712" s="243">
        <v>180168690</v>
      </c>
      <c r="C712" s="248">
        <v>3</v>
      </c>
      <c r="D712" s="247">
        <v>305550</v>
      </c>
      <c r="E712" s="243"/>
      <c r="F712" s="248"/>
      <c r="G712" s="247"/>
      <c r="H712" s="246"/>
      <c r="I712" s="246"/>
      <c r="J712" s="247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2">
        <v>43285</v>
      </c>
      <c r="B713" s="243">
        <v>180168697</v>
      </c>
      <c r="C713" s="248">
        <v>7</v>
      </c>
      <c r="D713" s="247">
        <v>703675</v>
      </c>
      <c r="E713" s="243"/>
      <c r="F713" s="248"/>
      <c r="G713" s="247"/>
      <c r="H713" s="246"/>
      <c r="I713" s="246"/>
      <c r="J713" s="247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2">
        <v>43285</v>
      </c>
      <c r="B714" s="243">
        <v>180168719</v>
      </c>
      <c r="C714" s="248">
        <v>10</v>
      </c>
      <c r="D714" s="247">
        <v>1042738</v>
      </c>
      <c r="E714" s="243"/>
      <c r="F714" s="248"/>
      <c r="G714" s="247"/>
      <c r="H714" s="246"/>
      <c r="I714" s="246"/>
      <c r="J714" s="247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2">
        <v>43285</v>
      </c>
      <c r="B715" s="243">
        <v>180168729</v>
      </c>
      <c r="C715" s="248">
        <v>3</v>
      </c>
      <c r="D715" s="247">
        <v>239575</v>
      </c>
      <c r="E715" s="243"/>
      <c r="F715" s="248"/>
      <c r="G715" s="247"/>
      <c r="H715" s="246"/>
      <c r="I715" s="246"/>
      <c r="J715" s="247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2">
        <v>43285</v>
      </c>
      <c r="B716" s="243">
        <v>180168738</v>
      </c>
      <c r="C716" s="248">
        <v>1</v>
      </c>
      <c r="D716" s="247">
        <v>112350</v>
      </c>
      <c r="E716" s="243"/>
      <c r="F716" s="248"/>
      <c r="G716" s="247"/>
      <c r="H716" s="246"/>
      <c r="I716" s="246">
        <v>4099463</v>
      </c>
      <c r="J716" s="247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98">
        <v>43286</v>
      </c>
      <c r="B717" s="99">
        <v>180168776</v>
      </c>
      <c r="C717" s="100">
        <v>26</v>
      </c>
      <c r="D717" s="34">
        <v>2317438</v>
      </c>
      <c r="E717" s="99">
        <v>180044140</v>
      </c>
      <c r="F717" s="100">
        <v>4</v>
      </c>
      <c r="G717" s="34">
        <v>443275</v>
      </c>
      <c r="H717" s="102"/>
      <c r="I717" s="102"/>
      <c r="J717" s="34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98">
        <v>43286</v>
      </c>
      <c r="B718" s="99">
        <v>180168780</v>
      </c>
      <c r="C718" s="100">
        <v>4</v>
      </c>
      <c r="D718" s="34">
        <v>479763</v>
      </c>
      <c r="E718" s="99"/>
      <c r="F718" s="100"/>
      <c r="G718" s="34"/>
      <c r="H718" s="102"/>
      <c r="I718" s="102"/>
      <c r="J718" s="34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98">
        <v>43286</v>
      </c>
      <c r="B719" s="99">
        <v>180168795</v>
      </c>
      <c r="C719" s="100">
        <v>7</v>
      </c>
      <c r="D719" s="34">
        <v>752150</v>
      </c>
      <c r="E719" s="99"/>
      <c r="F719" s="100"/>
      <c r="G719" s="34"/>
      <c r="H719" s="102"/>
      <c r="I719" s="102"/>
      <c r="J719" s="34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98">
        <v>43286</v>
      </c>
      <c r="B720" s="99">
        <v>180168809</v>
      </c>
      <c r="C720" s="100">
        <v>5</v>
      </c>
      <c r="D720" s="34">
        <v>588525</v>
      </c>
      <c r="E720" s="99"/>
      <c r="F720" s="100"/>
      <c r="G720" s="34"/>
      <c r="H720" s="102"/>
      <c r="I720" s="102"/>
      <c r="J720" s="34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98">
        <v>43286</v>
      </c>
      <c r="B721" s="99">
        <v>180168813</v>
      </c>
      <c r="C721" s="100">
        <v>4</v>
      </c>
      <c r="D721" s="34">
        <v>451325</v>
      </c>
      <c r="E721" s="99"/>
      <c r="F721" s="100"/>
      <c r="G721" s="34"/>
      <c r="H721" s="102"/>
      <c r="I721" s="102"/>
      <c r="J721" s="34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98">
        <v>43286</v>
      </c>
      <c r="B722" s="99">
        <v>180168832</v>
      </c>
      <c r="C722" s="100">
        <v>3</v>
      </c>
      <c r="D722" s="34">
        <v>294438</v>
      </c>
      <c r="E722" s="99"/>
      <c r="F722" s="100"/>
      <c r="G722" s="34"/>
      <c r="H722" s="102"/>
      <c r="I722" s="102"/>
      <c r="J722" s="34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98">
        <v>43286</v>
      </c>
      <c r="B723" s="99">
        <v>180168842</v>
      </c>
      <c r="C723" s="100">
        <v>1</v>
      </c>
      <c r="D723" s="34">
        <v>95025</v>
      </c>
      <c r="E723" s="99"/>
      <c r="F723" s="100"/>
      <c r="G723" s="34"/>
      <c r="H723" s="102"/>
      <c r="I723" s="102"/>
      <c r="J723" s="34"/>
      <c r="K723" s="138"/>
      <c r="L723" s="138"/>
      <c r="M723" s="138"/>
      <c r="N723" s="138"/>
      <c r="O723" s="138"/>
      <c r="P723" s="138"/>
      <c r="Q723" s="138"/>
      <c r="R723" s="138"/>
    </row>
    <row r="724" spans="1:18" x14ac:dyDescent="0.25">
      <c r="A724" s="236"/>
      <c r="B724" s="235"/>
      <c r="C724" s="241"/>
      <c r="D724" s="237"/>
      <c r="E724" s="235"/>
      <c r="F724" s="241"/>
      <c r="G724" s="237"/>
      <c r="H724" s="240"/>
      <c r="I724" s="240"/>
      <c r="J724" s="237"/>
    </row>
    <row r="725" spans="1:18" s="218" customFormat="1" x14ac:dyDescent="0.25">
      <c r="A725" s="227"/>
      <c r="B725" s="224" t="s">
        <v>11</v>
      </c>
      <c r="C725" s="233">
        <f>SUM(C8:C724)</f>
        <v>9044</v>
      </c>
      <c r="D725" s="225">
        <f>SUM(D8:D724)</f>
        <v>978294542</v>
      </c>
      <c r="E725" s="224" t="s">
        <v>11</v>
      </c>
      <c r="F725" s="233">
        <f>SUM(F8:F724)</f>
        <v>956</v>
      </c>
      <c r="G725" s="225">
        <f>SUM(G8:G724)</f>
        <v>104577407</v>
      </c>
      <c r="H725" s="233">
        <f>SUM(H8:H724)</f>
        <v>0</v>
      </c>
      <c r="I725" s="233">
        <f>SUM(I8:I724)</f>
        <v>869181746</v>
      </c>
      <c r="J725" s="225"/>
      <c r="K725" s="220"/>
      <c r="L725" s="220"/>
      <c r="M725" s="220"/>
      <c r="N725" s="220"/>
      <c r="O725" s="220"/>
      <c r="P725" s="220"/>
      <c r="Q725" s="220"/>
      <c r="R725" s="220"/>
    </row>
    <row r="726" spans="1:18" s="218" customFormat="1" x14ac:dyDescent="0.25">
      <c r="A726" s="227"/>
      <c r="B726" s="224"/>
      <c r="C726" s="233"/>
      <c r="D726" s="225"/>
      <c r="E726" s="224"/>
      <c r="F726" s="233"/>
      <c r="G726" s="225"/>
      <c r="H726" s="233"/>
      <c r="I726" s="233"/>
      <c r="J726" s="225"/>
      <c r="K726" s="220"/>
      <c r="M726" s="220"/>
      <c r="N726" s="220"/>
      <c r="O726" s="220"/>
      <c r="P726" s="220"/>
      <c r="Q726" s="220"/>
      <c r="R726" s="220"/>
    </row>
    <row r="727" spans="1:18" x14ac:dyDescent="0.25">
      <c r="A727" s="226"/>
      <c r="B727" s="227"/>
      <c r="C727" s="241"/>
      <c r="D727" s="237"/>
      <c r="E727" s="224"/>
      <c r="F727" s="241"/>
      <c r="G727" s="335" t="s">
        <v>12</v>
      </c>
      <c r="H727" s="336"/>
      <c r="I727" s="237"/>
      <c r="J727" s="228">
        <f>SUM(D8:D724)</f>
        <v>978294542</v>
      </c>
      <c r="P727" s="220"/>
      <c r="Q727" s="220"/>
      <c r="R727" s="234"/>
    </row>
    <row r="728" spans="1:18" x14ac:dyDescent="0.25">
      <c r="A728" s="236"/>
      <c r="B728" s="235"/>
      <c r="C728" s="241"/>
      <c r="D728" s="237"/>
      <c r="E728" s="235"/>
      <c r="F728" s="241"/>
      <c r="G728" s="335" t="s">
        <v>13</v>
      </c>
      <c r="H728" s="336"/>
      <c r="I728" s="238"/>
      <c r="J728" s="228">
        <f>SUM(G8:G724)</f>
        <v>104577407</v>
      </c>
      <c r="R728" s="234"/>
    </row>
    <row r="729" spans="1:18" x14ac:dyDescent="0.25">
      <c r="A729" s="229"/>
      <c r="B729" s="238"/>
      <c r="C729" s="241"/>
      <c r="D729" s="237"/>
      <c r="E729" s="235"/>
      <c r="F729" s="241"/>
      <c r="G729" s="335" t="s">
        <v>14</v>
      </c>
      <c r="H729" s="336"/>
      <c r="I729" s="230"/>
      <c r="J729" s="230">
        <f>J727-J728</f>
        <v>873717135</v>
      </c>
      <c r="L729" s="220"/>
      <c r="R729" s="234"/>
    </row>
    <row r="730" spans="1:18" x14ac:dyDescent="0.25">
      <c r="A730" s="236"/>
      <c r="B730" s="231"/>
      <c r="C730" s="241"/>
      <c r="D730" s="232"/>
      <c r="E730" s="235"/>
      <c r="F730" s="241"/>
      <c r="G730" s="335" t="s">
        <v>15</v>
      </c>
      <c r="H730" s="336"/>
      <c r="I730" s="238"/>
      <c r="J730" s="228">
        <f>SUM(H8:H724)</f>
        <v>0</v>
      </c>
      <c r="R730" s="234"/>
    </row>
    <row r="731" spans="1:18" x14ac:dyDescent="0.25">
      <c r="A731" s="236"/>
      <c r="B731" s="231"/>
      <c r="C731" s="241"/>
      <c r="D731" s="232"/>
      <c r="E731" s="235"/>
      <c r="F731" s="241"/>
      <c r="G731" s="335" t="s">
        <v>16</v>
      </c>
      <c r="H731" s="336"/>
      <c r="I731" s="238"/>
      <c r="J731" s="228">
        <f>J729+J730</f>
        <v>873717135</v>
      </c>
      <c r="R731" s="234"/>
    </row>
    <row r="732" spans="1:18" x14ac:dyDescent="0.25">
      <c r="A732" s="236"/>
      <c r="B732" s="231"/>
      <c r="C732" s="241"/>
      <c r="D732" s="232"/>
      <c r="E732" s="235"/>
      <c r="F732" s="241"/>
      <c r="G732" s="335" t="s">
        <v>5</v>
      </c>
      <c r="H732" s="336"/>
      <c r="I732" s="238"/>
      <c r="J732" s="228">
        <f>SUM(I8:I724)</f>
        <v>869181746</v>
      </c>
      <c r="R732" s="234"/>
    </row>
    <row r="733" spans="1:18" x14ac:dyDescent="0.25">
      <c r="A733" s="236"/>
      <c r="B733" s="231"/>
      <c r="C733" s="241"/>
      <c r="D733" s="232"/>
      <c r="E733" s="235"/>
      <c r="F733" s="241"/>
      <c r="G733" s="335" t="s">
        <v>32</v>
      </c>
      <c r="H733" s="336"/>
      <c r="I733" s="235" t="str">
        <f>IF(J733&gt;0,"SALDO",IF(J733&lt;0,"PIUTANG",IF(J733=0,"LUNAS")))</f>
        <v>PIUTANG</v>
      </c>
      <c r="J733" s="228">
        <f>J732-J731</f>
        <v>-4535389</v>
      </c>
      <c r="R733" s="234"/>
    </row>
  </sheetData>
  <mergeCells count="13">
    <mergeCell ref="A5:J5"/>
    <mergeCell ref="A6:A7"/>
    <mergeCell ref="B6:G6"/>
    <mergeCell ref="H6:H7"/>
    <mergeCell ref="I6:I7"/>
    <mergeCell ref="J6:J7"/>
    <mergeCell ref="G733:H733"/>
    <mergeCell ref="G727:H727"/>
    <mergeCell ref="G728:H728"/>
    <mergeCell ref="G729:H729"/>
    <mergeCell ref="G730:H730"/>
    <mergeCell ref="G731:H731"/>
    <mergeCell ref="G732:H732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34"/>
  <sheetViews>
    <sheetView zoomScaleNormal="100" workbookViewId="0">
      <pane ySplit="6" topLeftCell="A510" activePane="bottomLeft" state="frozen"/>
      <selection pane="bottomLeft" activeCell="E518" sqref="E518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J533*-1</f>
        <v>366368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794325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242">
        <v>43279</v>
      </c>
      <c r="B502" s="243">
        <v>180168267</v>
      </c>
      <c r="C502" s="248">
        <v>20</v>
      </c>
      <c r="D502" s="247">
        <v>2123538</v>
      </c>
      <c r="E502" s="245">
        <v>180044023</v>
      </c>
      <c r="F502" s="248">
        <v>12</v>
      </c>
      <c r="G502" s="247">
        <v>995225</v>
      </c>
      <c r="H502" s="245"/>
      <c r="I502" s="246"/>
      <c r="J502" s="247"/>
      <c r="K502" s="234"/>
      <c r="L502" s="234"/>
      <c r="M502" s="234"/>
      <c r="N502" s="234"/>
      <c r="O502" s="234"/>
      <c r="P502" s="234"/>
    </row>
    <row r="503" spans="1:16" x14ac:dyDescent="0.25">
      <c r="A503" s="242">
        <v>43279</v>
      </c>
      <c r="B503" s="243">
        <v>180168310</v>
      </c>
      <c r="C503" s="248">
        <v>2</v>
      </c>
      <c r="D503" s="247">
        <v>188825</v>
      </c>
      <c r="E503" s="245"/>
      <c r="F503" s="248"/>
      <c r="G503" s="247"/>
      <c r="H503" s="245"/>
      <c r="I503" s="246"/>
      <c r="J503" s="247"/>
      <c r="K503" s="234"/>
      <c r="L503" s="234"/>
      <c r="M503" s="234"/>
      <c r="N503" s="234"/>
      <c r="O503" s="234"/>
      <c r="P503" s="234"/>
    </row>
    <row r="504" spans="1:16" x14ac:dyDescent="0.25">
      <c r="A504" s="242">
        <v>43280</v>
      </c>
      <c r="B504" s="243">
        <v>180168344</v>
      </c>
      <c r="C504" s="248">
        <v>6</v>
      </c>
      <c r="D504" s="247">
        <v>612675</v>
      </c>
      <c r="E504" s="245">
        <v>180044046</v>
      </c>
      <c r="F504" s="248">
        <v>2</v>
      </c>
      <c r="G504" s="247">
        <v>306863</v>
      </c>
      <c r="H504" s="245"/>
      <c r="I504" s="246"/>
      <c r="J504" s="247"/>
      <c r="K504" s="234"/>
      <c r="L504" s="234"/>
      <c r="M504" s="234"/>
      <c r="N504" s="234"/>
      <c r="O504" s="234"/>
      <c r="P504" s="234"/>
    </row>
    <row r="505" spans="1:16" x14ac:dyDescent="0.25">
      <c r="A505" s="242">
        <v>43280</v>
      </c>
      <c r="B505" s="243">
        <v>180168373</v>
      </c>
      <c r="C505" s="248">
        <v>1</v>
      </c>
      <c r="D505" s="247">
        <v>69300</v>
      </c>
      <c r="E505" s="245"/>
      <c r="F505" s="248"/>
      <c r="G505" s="247"/>
      <c r="H505" s="245"/>
      <c r="I505" s="246"/>
      <c r="J505" s="247"/>
      <c r="K505" s="234"/>
      <c r="L505" s="234"/>
      <c r="M505" s="234"/>
      <c r="N505" s="234"/>
      <c r="O505" s="234"/>
      <c r="P505" s="234"/>
    </row>
    <row r="506" spans="1:16" x14ac:dyDescent="0.25">
      <c r="A506" s="242">
        <v>43280</v>
      </c>
      <c r="B506" s="243">
        <v>180168374</v>
      </c>
      <c r="C506" s="248">
        <v>2</v>
      </c>
      <c r="D506" s="247">
        <v>297150</v>
      </c>
      <c r="E506" s="245"/>
      <c r="F506" s="248"/>
      <c r="G506" s="247"/>
      <c r="H506" s="245"/>
      <c r="I506" s="246"/>
      <c r="J506" s="247"/>
      <c r="K506" s="234"/>
      <c r="L506" s="234"/>
      <c r="M506" s="234"/>
      <c r="N506" s="234"/>
      <c r="O506" s="234"/>
      <c r="P506" s="234"/>
    </row>
    <row r="507" spans="1:16" x14ac:dyDescent="0.25">
      <c r="A507" s="242">
        <v>43280</v>
      </c>
      <c r="B507" s="243">
        <v>180168380</v>
      </c>
      <c r="C507" s="248">
        <v>1</v>
      </c>
      <c r="D507" s="247">
        <v>148575</v>
      </c>
      <c r="E507" s="245"/>
      <c r="F507" s="248"/>
      <c r="G507" s="247"/>
      <c r="H507" s="245"/>
      <c r="I507" s="246"/>
      <c r="J507" s="247"/>
      <c r="K507" s="234"/>
      <c r="L507" s="234"/>
      <c r="M507" s="234"/>
      <c r="N507" s="234"/>
      <c r="O507" s="234"/>
      <c r="P507" s="234"/>
    </row>
    <row r="508" spans="1:16" x14ac:dyDescent="0.25">
      <c r="A508" s="242">
        <v>43281</v>
      </c>
      <c r="B508" s="243">
        <v>180168414</v>
      </c>
      <c r="C508" s="248">
        <v>3</v>
      </c>
      <c r="D508" s="247">
        <v>381588</v>
      </c>
      <c r="E508" s="245">
        <v>180044060</v>
      </c>
      <c r="F508" s="248">
        <v>1</v>
      </c>
      <c r="G508" s="247">
        <v>109988</v>
      </c>
      <c r="H508" s="245"/>
      <c r="I508" s="246"/>
      <c r="J508" s="247"/>
      <c r="K508" s="234"/>
      <c r="L508" s="234"/>
      <c r="M508" s="234"/>
      <c r="N508" s="234"/>
      <c r="O508" s="234"/>
      <c r="P508" s="234"/>
    </row>
    <row r="509" spans="1:16" x14ac:dyDescent="0.25">
      <c r="A509" s="242">
        <v>43281</v>
      </c>
      <c r="B509" s="243">
        <v>180168440</v>
      </c>
      <c r="C509" s="248">
        <v>10</v>
      </c>
      <c r="D509" s="247">
        <v>1100575</v>
      </c>
      <c r="E509" s="245"/>
      <c r="F509" s="248"/>
      <c r="G509" s="247"/>
      <c r="H509" s="245"/>
      <c r="I509" s="246"/>
      <c r="J509" s="247"/>
      <c r="K509" s="234"/>
      <c r="L509" s="234"/>
      <c r="M509" s="234"/>
      <c r="N509" s="234"/>
      <c r="O509" s="234"/>
      <c r="P509" s="234"/>
    </row>
    <row r="510" spans="1:16" x14ac:dyDescent="0.25">
      <c r="A510" s="242">
        <v>43281</v>
      </c>
      <c r="B510" s="243">
        <v>180168449</v>
      </c>
      <c r="C510" s="248">
        <v>1</v>
      </c>
      <c r="D510" s="247">
        <v>72975</v>
      </c>
      <c r="E510" s="245"/>
      <c r="F510" s="248"/>
      <c r="G510" s="247"/>
      <c r="H510" s="245"/>
      <c r="I510" s="246"/>
      <c r="J510" s="247"/>
      <c r="K510" s="234"/>
      <c r="L510" s="234"/>
      <c r="M510" s="234"/>
      <c r="N510" s="234"/>
      <c r="O510" s="234"/>
      <c r="P510" s="234"/>
    </row>
    <row r="511" spans="1:16" x14ac:dyDescent="0.25">
      <c r="A511" s="242">
        <v>43283</v>
      </c>
      <c r="B511" s="243">
        <v>180168531</v>
      </c>
      <c r="C511" s="248">
        <v>6</v>
      </c>
      <c r="D511" s="247">
        <v>602963</v>
      </c>
      <c r="E511" s="245"/>
      <c r="F511" s="248"/>
      <c r="G511" s="247"/>
      <c r="H511" s="245"/>
      <c r="I511" s="246"/>
      <c r="J511" s="247"/>
      <c r="K511" s="234"/>
      <c r="L511" s="234"/>
      <c r="M511" s="234"/>
      <c r="N511" s="234"/>
      <c r="O511" s="234"/>
      <c r="P511" s="234"/>
    </row>
    <row r="512" spans="1:16" x14ac:dyDescent="0.25">
      <c r="A512" s="242">
        <v>43283</v>
      </c>
      <c r="B512" s="243">
        <v>180168542</v>
      </c>
      <c r="C512" s="248">
        <v>2</v>
      </c>
      <c r="D512" s="247">
        <v>215775</v>
      </c>
      <c r="E512" s="245"/>
      <c r="F512" s="248"/>
      <c r="G512" s="247"/>
      <c r="H512" s="245"/>
      <c r="I512" s="246"/>
      <c r="J512" s="247"/>
      <c r="K512" s="234"/>
      <c r="L512" s="234"/>
      <c r="M512" s="234"/>
      <c r="N512" s="234"/>
      <c r="O512" s="234"/>
      <c r="P512" s="234"/>
    </row>
    <row r="513" spans="1:16" x14ac:dyDescent="0.25">
      <c r="A513" s="242">
        <v>43283</v>
      </c>
      <c r="B513" s="243">
        <v>180168570</v>
      </c>
      <c r="C513" s="248">
        <v>2</v>
      </c>
      <c r="D513" s="247">
        <v>235375</v>
      </c>
      <c r="E513" s="245"/>
      <c r="F513" s="248"/>
      <c r="G513" s="247"/>
      <c r="H513" s="245"/>
      <c r="I513" s="246"/>
      <c r="J513" s="247"/>
      <c r="K513" s="234"/>
      <c r="L513" s="234"/>
      <c r="M513" s="234"/>
      <c r="N513" s="234"/>
      <c r="O513" s="234"/>
      <c r="P513" s="234"/>
    </row>
    <row r="514" spans="1:16" x14ac:dyDescent="0.25">
      <c r="A514" s="242">
        <v>43284</v>
      </c>
      <c r="B514" s="243">
        <v>180168621</v>
      </c>
      <c r="C514" s="248">
        <v>3</v>
      </c>
      <c r="D514" s="247">
        <v>301788</v>
      </c>
      <c r="E514" s="245">
        <v>180044103</v>
      </c>
      <c r="F514" s="248">
        <v>8</v>
      </c>
      <c r="G514" s="247">
        <v>868000</v>
      </c>
      <c r="H514" s="245"/>
      <c r="I514" s="246"/>
      <c r="J514" s="247"/>
      <c r="K514" s="234"/>
      <c r="L514" s="234"/>
      <c r="M514" s="234"/>
      <c r="N514" s="234"/>
      <c r="O514" s="234"/>
      <c r="P514" s="234"/>
    </row>
    <row r="515" spans="1:16" x14ac:dyDescent="0.25">
      <c r="A515" s="242">
        <v>43284</v>
      </c>
      <c r="B515" s="243">
        <v>180168657</v>
      </c>
      <c r="C515" s="248">
        <v>1</v>
      </c>
      <c r="D515" s="247">
        <v>84088</v>
      </c>
      <c r="E515" s="245"/>
      <c r="F515" s="248"/>
      <c r="G515" s="247"/>
      <c r="H515" s="245"/>
      <c r="I515" s="246"/>
      <c r="J515" s="247"/>
      <c r="K515" s="234"/>
      <c r="L515" s="234"/>
      <c r="M515" s="234"/>
      <c r="N515" s="234"/>
      <c r="O515" s="234"/>
      <c r="P515" s="234"/>
    </row>
    <row r="516" spans="1:16" x14ac:dyDescent="0.25">
      <c r="A516" s="242">
        <v>43285</v>
      </c>
      <c r="B516" s="243">
        <v>180168699</v>
      </c>
      <c r="C516" s="248">
        <v>12</v>
      </c>
      <c r="D516" s="247">
        <v>1362638</v>
      </c>
      <c r="E516" s="245">
        <v>180044117</v>
      </c>
      <c r="F516" s="248">
        <v>4</v>
      </c>
      <c r="G516" s="247">
        <v>356475</v>
      </c>
      <c r="H516" s="245"/>
      <c r="I516" s="246"/>
      <c r="J516" s="247"/>
      <c r="K516" s="234"/>
      <c r="L516" s="234"/>
      <c r="M516" s="234"/>
      <c r="N516" s="234"/>
      <c r="O516" s="234"/>
      <c r="P516" s="234"/>
    </row>
    <row r="517" spans="1:16" x14ac:dyDescent="0.25">
      <c r="A517" s="242">
        <v>43285</v>
      </c>
      <c r="B517" s="243">
        <v>180168739</v>
      </c>
      <c r="C517" s="248">
        <v>2</v>
      </c>
      <c r="D517" s="247">
        <v>246313</v>
      </c>
      <c r="E517" s="245"/>
      <c r="F517" s="248"/>
      <c r="G517" s="247"/>
      <c r="H517" s="245"/>
      <c r="I517" s="246"/>
      <c r="J517" s="247"/>
      <c r="K517" s="234"/>
      <c r="L517" s="234"/>
      <c r="M517" s="234"/>
      <c r="N517" s="234"/>
      <c r="O517" s="234"/>
      <c r="P517" s="234"/>
    </row>
    <row r="518" spans="1:16" x14ac:dyDescent="0.25">
      <c r="A518" s="98">
        <v>43286</v>
      </c>
      <c r="B518" s="99">
        <v>180168797</v>
      </c>
      <c r="C518" s="100">
        <v>8</v>
      </c>
      <c r="D518" s="34">
        <v>914463</v>
      </c>
      <c r="E518" s="101">
        <v>180044136</v>
      </c>
      <c r="F518" s="100">
        <v>2</v>
      </c>
      <c r="G518" s="34">
        <v>281750</v>
      </c>
      <c r="H518" s="101"/>
      <c r="I518" s="102"/>
      <c r="J518" s="34"/>
      <c r="K518" s="234"/>
      <c r="L518" s="234"/>
      <c r="M518" s="234"/>
      <c r="N518" s="234"/>
      <c r="O518" s="234"/>
      <c r="P518" s="234"/>
    </row>
    <row r="519" spans="1:16" x14ac:dyDescent="0.25">
      <c r="A519" s="98">
        <v>43286</v>
      </c>
      <c r="B519" s="99">
        <v>180168828</v>
      </c>
      <c r="C519" s="100">
        <v>1</v>
      </c>
      <c r="D519" s="34">
        <v>199063</v>
      </c>
      <c r="E519" s="101"/>
      <c r="F519" s="100"/>
      <c r="G519" s="34"/>
      <c r="H519" s="101"/>
      <c r="I519" s="102"/>
      <c r="J519" s="34"/>
      <c r="K519" s="234"/>
      <c r="L519" s="234"/>
      <c r="M519" s="234"/>
      <c r="N519" s="234"/>
      <c r="O519" s="234"/>
      <c r="P519" s="234"/>
    </row>
    <row r="520" spans="1:16" x14ac:dyDescent="0.25">
      <c r="A520" s="98">
        <v>43286</v>
      </c>
      <c r="B520" s="99">
        <v>180168834</v>
      </c>
      <c r="C520" s="100">
        <v>1</v>
      </c>
      <c r="D520" s="34">
        <v>47163</v>
      </c>
      <c r="E520" s="101"/>
      <c r="F520" s="100"/>
      <c r="G520" s="34"/>
      <c r="H520" s="101"/>
      <c r="I520" s="102"/>
      <c r="J520" s="34"/>
      <c r="K520" s="234"/>
      <c r="L520" s="234"/>
      <c r="M520" s="234"/>
      <c r="N520" s="234"/>
      <c r="O520" s="234"/>
      <c r="P520" s="234"/>
    </row>
    <row r="521" spans="1:16" x14ac:dyDescent="0.25">
      <c r="A521" s="98"/>
      <c r="B521" s="99"/>
      <c r="C521" s="100"/>
      <c r="D521" s="34"/>
      <c r="E521" s="101"/>
      <c r="F521" s="100"/>
      <c r="G521" s="34"/>
      <c r="H521" s="101"/>
      <c r="I521" s="102"/>
      <c r="J521" s="34"/>
      <c r="K521" s="234"/>
      <c r="L521" s="234"/>
      <c r="M521" s="234"/>
      <c r="N521" s="234"/>
      <c r="O521" s="234"/>
      <c r="P521" s="234"/>
    </row>
    <row r="522" spans="1:16" x14ac:dyDescent="0.25">
      <c r="A522" s="98"/>
      <c r="B522" s="99"/>
      <c r="C522" s="100"/>
      <c r="D522" s="34"/>
      <c r="E522" s="101"/>
      <c r="F522" s="100"/>
      <c r="G522" s="34"/>
      <c r="H522" s="101"/>
      <c r="I522" s="102"/>
      <c r="J522" s="34"/>
      <c r="K522" s="234"/>
      <c r="L522" s="234"/>
      <c r="M522" s="234"/>
      <c r="N522" s="234"/>
      <c r="O522" s="234"/>
      <c r="P522" s="234"/>
    </row>
    <row r="523" spans="1:16" x14ac:dyDescent="0.25">
      <c r="A523" s="98"/>
      <c r="B523" s="99"/>
      <c r="C523" s="100"/>
      <c r="D523" s="34"/>
      <c r="E523" s="101"/>
      <c r="F523" s="100"/>
      <c r="G523" s="34"/>
      <c r="H523" s="101"/>
      <c r="I523" s="102"/>
      <c r="J523" s="34"/>
      <c r="K523" s="234"/>
      <c r="L523" s="234"/>
      <c r="M523" s="234"/>
      <c r="N523" s="234"/>
      <c r="O523" s="234"/>
      <c r="P523" s="234"/>
    </row>
    <row r="524" spans="1:16" x14ac:dyDescent="0.25">
      <c r="A524" s="236"/>
      <c r="B524" s="235"/>
      <c r="C524" s="241"/>
      <c r="D524" s="34"/>
      <c r="E524" s="238"/>
      <c r="F524" s="241"/>
      <c r="G524" s="237"/>
      <c r="H524" s="238"/>
      <c r="I524" s="240"/>
      <c r="J524" s="237"/>
      <c r="K524" s="234"/>
      <c r="L524" s="234"/>
      <c r="M524" s="234"/>
      <c r="N524" s="234"/>
      <c r="O524" s="234"/>
      <c r="P524" s="234"/>
    </row>
    <row r="525" spans="1:16" x14ac:dyDescent="0.25">
      <c r="A525" s="236"/>
      <c r="B525" s="224" t="s">
        <v>11</v>
      </c>
      <c r="C525" s="233">
        <f>SUM(C7:C524)</f>
        <v>3940</v>
      </c>
      <c r="D525" s="225">
        <f>SUM(D7:D524)</f>
        <v>387241098</v>
      </c>
      <c r="E525" s="224" t="s">
        <v>11</v>
      </c>
      <c r="F525" s="233">
        <f>SUM(F7:F524)</f>
        <v>981</v>
      </c>
      <c r="G525" s="225">
        <f>SUM(G7:G524)</f>
        <v>100687947</v>
      </c>
      <c r="H525" s="225">
        <f>SUM(H7:H524)</f>
        <v>0</v>
      </c>
      <c r="I525" s="233">
        <f>SUM(I7:I524)</f>
        <v>286186783</v>
      </c>
      <c r="J525" s="5"/>
      <c r="K525" s="234"/>
      <c r="L525" s="234"/>
      <c r="M525" s="234"/>
      <c r="N525" s="234"/>
      <c r="O525" s="234"/>
      <c r="P525" s="234"/>
    </row>
    <row r="526" spans="1:16" x14ac:dyDescent="0.25">
      <c r="A526" s="236"/>
      <c r="B526" s="224"/>
      <c r="C526" s="233"/>
      <c r="D526" s="225"/>
      <c r="E526" s="224"/>
      <c r="F526" s="233"/>
      <c r="G526" s="5"/>
      <c r="H526" s="235"/>
      <c r="I526" s="241"/>
      <c r="J526" s="5"/>
      <c r="K526" s="234"/>
      <c r="L526" s="234"/>
      <c r="M526" s="234"/>
      <c r="N526" s="234"/>
      <c r="O526" s="234"/>
      <c r="P526" s="234"/>
    </row>
    <row r="527" spans="1:16" x14ac:dyDescent="0.25">
      <c r="A527" s="236"/>
      <c r="B527" s="227"/>
      <c r="C527" s="241"/>
      <c r="D527" s="237"/>
      <c r="E527" s="224"/>
      <c r="F527" s="241"/>
      <c r="G527" s="332" t="s">
        <v>12</v>
      </c>
      <c r="H527" s="332"/>
      <c r="I527" s="240"/>
      <c r="J527" s="228">
        <f>SUM(D7:D524)</f>
        <v>387241098</v>
      </c>
      <c r="K527" s="234"/>
      <c r="L527" s="234"/>
      <c r="M527" s="234"/>
      <c r="N527" s="234"/>
      <c r="O527" s="234"/>
      <c r="P527" s="234"/>
    </row>
    <row r="528" spans="1:16" x14ac:dyDescent="0.25">
      <c r="A528" s="226"/>
      <c r="B528" s="235"/>
      <c r="C528" s="241"/>
      <c r="D528" s="237"/>
      <c r="E528" s="238"/>
      <c r="F528" s="241"/>
      <c r="G528" s="332" t="s">
        <v>13</v>
      </c>
      <c r="H528" s="332"/>
      <c r="I528" s="240"/>
      <c r="J528" s="228">
        <f>SUM(G7:G524)</f>
        <v>100687947</v>
      </c>
      <c r="K528" s="234"/>
      <c r="L528" s="234"/>
      <c r="M528" s="234"/>
      <c r="N528" s="234"/>
      <c r="O528" s="234"/>
      <c r="P528" s="234"/>
    </row>
    <row r="529" spans="1:16" x14ac:dyDescent="0.25">
      <c r="A529" s="236"/>
      <c r="B529" s="238"/>
      <c r="C529" s="241"/>
      <c r="D529" s="237"/>
      <c r="E529" s="238"/>
      <c r="F529" s="241"/>
      <c r="G529" s="332" t="s">
        <v>14</v>
      </c>
      <c r="H529" s="332"/>
      <c r="I529" s="41"/>
      <c r="J529" s="230">
        <f>J527-J528</f>
        <v>286553151</v>
      </c>
      <c r="K529" s="234"/>
      <c r="L529" s="234"/>
      <c r="M529" s="234"/>
      <c r="N529" s="234"/>
      <c r="O529" s="234"/>
      <c r="P529" s="234"/>
    </row>
    <row r="530" spans="1:16" x14ac:dyDescent="0.25">
      <c r="A530" s="229"/>
      <c r="B530" s="231"/>
      <c r="C530" s="241"/>
      <c r="D530" s="232"/>
      <c r="E530" s="238"/>
      <c r="F530" s="241"/>
      <c r="G530" s="332" t="s">
        <v>15</v>
      </c>
      <c r="H530" s="332"/>
      <c r="I530" s="240"/>
      <c r="J530" s="228">
        <f>SUM(H7:H524)</f>
        <v>0</v>
      </c>
      <c r="K530" s="234"/>
      <c r="L530" s="234"/>
      <c r="M530" s="234"/>
      <c r="N530" s="234"/>
      <c r="O530" s="234"/>
      <c r="P530" s="234"/>
    </row>
    <row r="531" spans="1:16" x14ac:dyDescent="0.25">
      <c r="A531" s="236"/>
      <c r="B531" s="231"/>
      <c r="C531" s="241"/>
      <c r="D531" s="232"/>
      <c r="E531" s="238"/>
      <c r="F531" s="241"/>
      <c r="G531" s="332" t="s">
        <v>16</v>
      </c>
      <c r="H531" s="332"/>
      <c r="I531" s="240"/>
      <c r="J531" s="228">
        <f>J529+J530</f>
        <v>286553151</v>
      </c>
      <c r="K531" s="234"/>
      <c r="L531" s="234"/>
      <c r="M531" s="234"/>
      <c r="N531" s="234"/>
      <c r="O531" s="234"/>
      <c r="P531" s="234"/>
    </row>
    <row r="532" spans="1:16" x14ac:dyDescent="0.25">
      <c r="A532" s="236"/>
      <c r="B532" s="231"/>
      <c r="C532" s="241"/>
      <c r="D532" s="232"/>
      <c r="E532" s="238"/>
      <c r="F532" s="241"/>
      <c r="G532" s="332" t="s">
        <v>5</v>
      </c>
      <c r="H532" s="332"/>
      <c r="I532" s="240"/>
      <c r="J532" s="228">
        <f>SUM(I7:I524)</f>
        <v>286186783</v>
      </c>
      <c r="K532" s="234"/>
      <c r="L532" s="234"/>
      <c r="M532" s="234"/>
      <c r="N532" s="234"/>
      <c r="O532" s="234"/>
      <c r="P532" s="234"/>
    </row>
    <row r="533" spans="1:16" x14ac:dyDescent="0.25">
      <c r="A533" s="236"/>
      <c r="B533" s="231"/>
      <c r="C533" s="241"/>
      <c r="D533" s="232"/>
      <c r="E533" s="238"/>
      <c r="F533" s="241"/>
      <c r="G533" s="332" t="s">
        <v>32</v>
      </c>
      <c r="H533" s="332"/>
      <c r="I533" s="241" t="str">
        <f>IF(J533&gt;0,"SALDO",IF(J533&lt;0,"PIUTANG",IF(J533=0,"LUNAS")))</f>
        <v>PIUTANG</v>
      </c>
      <c r="J533" s="228">
        <f>J532-J531</f>
        <v>-366368</v>
      </c>
      <c r="K533" s="234"/>
      <c r="L533" s="234"/>
      <c r="M533" s="234"/>
      <c r="N533" s="234"/>
      <c r="O533" s="234"/>
      <c r="P533" s="234"/>
    </row>
    <row r="534" spans="1:16" x14ac:dyDescent="0.25">
      <c r="A534" s="236"/>
      <c r="K534" s="234"/>
      <c r="L534" s="234"/>
      <c r="M534" s="234"/>
      <c r="N534" s="234"/>
      <c r="O534" s="234"/>
      <c r="P534" s="234"/>
    </row>
  </sheetData>
  <mergeCells count="15">
    <mergeCell ref="G533:H533"/>
    <mergeCell ref="G527:H527"/>
    <mergeCell ref="G528:H528"/>
    <mergeCell ref="G529:H529"/>
    <mergeCell ref="G530:H530"/>
    <mergeCell ref="G531:H531"/>
    <mergeCell ref="G532:H53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19"/>
  <sheetViews>
    <sheetView workbookViewId="0">
      <pane ySplit="7" topLeftCell="A89" activePane="bottomLeft" state="frozen"/>
      <selection pane="bottomLeft" activeCell="B101" sqref="B10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SUM(D87:D93)</f>
        <v>992866</v>
      </c>
      <c r="M1" s="37">
        <v>992863</v>
      </c>
      <c r="N1" s="37">
        <f>L1-M1</f>
        <v>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J113*-1</f>
        <v>1296704</v>
      </c>
      <c r="J2" s="20"/>
      <c r="L2" s="219">
        <f>SUM(H87:H93)</f>
        <v>162000</v>
      </c>
      <c r="M2" s="219">
        <v>162000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1154866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>
        <v>43281</v>
      </c>
      <c r="B94" s="99">
        <v>180168405</v>
      </c>
      <c r="C94" s="100">
        <v>1</v>
      </c>
      <c r="D94" s="34">
        <v>141838</v>
      </c>
      <c r="E94" s="101"/>
      <c r="F94" s="99"/>
      <c r="G94" s="34"/>
      <c r="H94" s="102">
        <v>14000</v>
      </c>
      <c r="I94" s="102"/>
      <c r="J94" s="34"/>
      <c r="K94" s="219"/>
      <c r="L94" s="219"/>
      <c r="M94" s="219"/>
      <c r="N94" s="219"/>
      <c r="O94" s="219"/>
      <c r="P94" s="219"/>
    </row>
    <row r="95" spans="1:16" s="234" customFormat="1" x14ac:dyDescent="0.25">
      <c r="A95" s="98">
        <v>43284</v>
      </c>
      <c r="B95" s="99">
        <v>180168602</v>
      </c>
      <c r="C95" s="100">
        <v>1</v>
      </c>
      <c r="D95" s="34">
        <v>141838</v>
      </c>
      <c r="E95" s="101"/>
      <c r="F95" s="99"/>
      <c r="G95" s="34"/>
      <c r="H95" s="102">
        <v>33000</v>
      </c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>
        <v>43284</v>
      </c>
      <c r="B96" s="99">
        <v>180168604</v>
      </c>
      <c r="C96" s="100">
        <v>1</v>
      </c>
      <c r="D96" s="34">
        <v>141838</v>
      </c>
      <c r="E96" s="101"/>
      <c r="F96" s="99"/>
      <c r="G96" s="34"/>
      <c r="H96" s="102">
        <v>20000</v>
      </c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98">
        <v>43285</v>
      </c>
      <c r="B97" s="99">
        <v>180168700</v>
      </c>
      <c r="C97" s="100">
        <v>1</v>
      </c>
      <c r="D97" s="34">
        <v>141838</v>
      </c>
      <c r="E97" s="101"/>
      <c r="F97" s="99"/>
      <c r="G97" s="34"/>
      <c r="H97" s="102">
        <v>14000</v>
      </c>
      <c r="I97" s="102"/>
      <c r="J97" s="34"/>
      <c r="K97" s="219"/>
      <c r="L97" s="219"/>
      <c r="M97" s="219"/>
      <c r="N97" s="219"/>
      <c r="O97" s="219"/>
      <c r="P97" s="219"/>
    </row>
    <row r="98" spans="1:16" s="234" customFormat="1" x14ac:dyDescent="0.25">
      <c r="A98" s="98">
        <v>43285</v>
      </c>
      <c r="B98" s="99">
        <v>180168701</v>
      </c>
      <c r="C98" s="100">
        <v>1</v>
      </c>
      <c r="D98" s="34">
        <v>141838</v>
      </c>
      <c r="E98" s="101"/>
      <c r="F98" s="99"/>
      <c r="G98" s="34"/>
      <c r="H98" s="102">
        <v>20000</v>
      </c>
      <c r="I98" s="102"/>
      <c r="J98" s="34"/>
      <c r="K98" s="219"/>
      <c r="L98" s="219"/>
      <c r="M98" s="219"/>
      <c r="N98" s="219"/>
      <c r="O98" s="219"/>
      <c r="P98" s="219"/>
    </row>
    <row r="99" spans="1:16" s="234" customFormat="1" x14ac:dyDescent="0.25">
      <c r="A99" s="98">
        <v>43285</v>
      </c>
      <c r="B99" s="99">
        <v>180168703</v>
      </c>
      <c r="C99" s="100">
        <v>1</v>
      </c>
      <c r="D99" s="34">
        <v>141838</v>
      </c>
      <c r="E99" s="101"/>
      <c r="F99" s="99"/>
      <c r="G99" s="34"/>
      <c r="H99" s="102">
        <v>26000</v>
      </c>
      <c r="I99" s="102"/>
      <c r="J99" s="34"/>
      <c r="K99" s="219"/>
      <c r="L99" s="219"/>
      <c r="M99" s="219"/>
      <c r="N99" s="219"/>
      <c r="O99" s="219"/>
      <c r="P99" s="219"/>
    </row>
    <row r="100" spans="1:16" s="234" customFormat="1" x14ac:dyDescent="0.25">
      <c r="A100" s="98">
        <v>43285</v>
      </c>
      <c r="B100" s="99">
        <v>180168704</v>
      </c>
      <c r="C100" s="100">
        <v>1</v>
      </c>
      <c r="D100" s="34">
        <v>141838</v>
      </c>
      <c r="E100" s="101"/>
      <c r="F100" s="99"/>
      <c r="G100" s="34"/>
      <c r="H100" s="102">
        <v>9000</v>
      </c>
      <c r="I100" s="102"/>
      <c r="J100" s="34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98">
        <v>43285</v>
      </c>
      <c r="B101" s="99">
        <v>180168705</v>
      </c>
      <c r="C101" s="100">
        <v>1</v>
      </c>
      <c r="D101" s="34">
        <v>141838</v>
      </c>
      <c r="E101" s="101"/>
      <c r="F101" s="99"/>
      <c r="G101" s="34"/>
      <c r="H101" s="102">
        <v>26000</v>
      </c>
      <c r="I101" s="102"/>
      <c r="J101" s="34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36"/>
      <c r="B104" s="235"/>
      <c r="C104" s="241"/>
      <c r="D104" s="237"/>
      <c r="E104" s="238"/>
      <c r="F104" s="235"/>
      <c r="G104" s="237"/>
      <c r="H104" s="240"/>
      <c r="I104" s="240"/>
      <c r="J104" s="23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4"/>
      <c r="B105" s="8" t="s">
        <v>11</v>
      </c>
      <c r="C105" s="77">
        <f>SUM(C8:C104)</f>
        <v>380</v>
      </c>
      <c r="D105" s="9"/>
      <c r="E105" s="224" t="s">
        <v>11</v>
      </c>
      <c r="F105" s="224">
        <f>SUM(F8:F104)</f>
        <v>1</v>
      </c>
      <c r="G105" s="225">
        <f>SUM(G8:G104)</f>
        <v>98525</v>
      </c>
      <c r="H105" s="240"/>
      <c r="I105" s="240"/>
      <c r="J105" s="23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4"/>
      <c r="B106" s="8"/>
      <c r="C106" s="77"/>
      <c r="D106" s="9"/>
      <c r="E106" s="238"/>
      <c r="F106" s="235"/>
      <c r="G106" s="237"/>
      <c r="H106" s="240"/>
      <c r="I106" s="240"/>
      <c r="J106" s="23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10"/>
      <c r="B107" s="11"/>
      <c r="C107" s="40"/>
      <c r="D107" s="6"/>
      <c r="E107" s="8"/>
      <c r="F107" s="235"/>
      <c r="G107" s="332" t="s">
        <v>12</v>
      </c>
      <c r="H107" s="332"/>
      <c r="I107" s="39"/>
      <c r="J107" s="13">
        <f>SUM(D8:D104)</f>
        <v>34537515</v>
      </c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4"/>
      <c r="B108" s="3"/>
      <c r="C108" s="40"/>
      <c r="D108" s="6"/>
      <c r="E108" s="8"/>
      <c r="F108" s="235"/>
      <c r="G108" s="332" t="s">
        <v>13</v>
      </c>
      <c r="H108" s="332"/>
      <c r="I108" s="39"/>
      <c r="J108" s="13">
        <f>SUM(G8:G104)</f>
        <v>98525</v>
      </c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14"/>
      <c r="B109" s="7"/>
      <c r="C109" s="40"/>
      <c r="D109" s="6"/>
      <c r="E109" s="7"/>
      <c r="F109" s="235"/>
      <c r="G109" s="332" t="s">
        <v>14</v>
      </c>
      <c r="H109" s="332"/>
      <c r="I109" s="41"/>
      <c r="J109" s="15">
        <f>J107-J108</f>
        <v>34438990</v>
      </c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4"/>
      <c r="B110" s="16"/>
      <c r="C110" s="40"/>
      <c r="D110" s="17"/>
      <c r="E110" s="7"/>
      <c r="F110" s="8"/>
      <c r="G110" s="332" t="s">
        <v>15</v>
      </c>
      <c r="H110" s="332"/>
      <c r="I110" s="39"/>
      <c r="J110" s="13">
        <f>SUM(H8:H106)</f>
        <v>2209500</v>
      </c>
      <c r="K110" s="219"/>
      <c r="L110" s="219"/>
      <c r="M110" s="219"/>
      <c r="N110" s="219"/>
      <c r="O110" s="219"/>
      <c r="P110" s="219"/>
    </row>
    <row r="111" spans="1:16" x14ac:dyDescent="0.25">
      <c r="A111" s="4"/>
      <c r="B111" s="16"/>
      <c r="C111" s="40"/>
      <c r="D111" s="17"/>
      <c r="E111" s="7"/>
      <c r="F111" s="8"/>
      <c r="G111" s="332" t="s">
        <v>16</v>
      </c>
      <c r="H111" s="332"/>
      <c r="I111" s="39"/>
      <c r="J111" s="13">
        <f>J109+J110</f>
        <v>36648490</v>
      </c>
    </row>
    <row r="112" spans="1:16" x14ac:dyDescent="0.25">
      <c r="A112" s="4"/>
      <c r="B112" s="16"/>
      <c r="C112" s="40"/>
      <c r="D112" s="17"/>
      <c r="E112" s="7"/>
      <c r="F112" s="3"/>
      <c r="G112" s="332" t="s">
        <v>5</v>
      </c>
      <c r="H112" s="332"/>
      <c r="I112" s="39"/>
      <c r="J112" s="13">
        <f>SUM(I8:I106)</f>
        <v>35351786</v>
      </c>
    </row>
    <row r="113" spans="1:16" x14ac:dyDescent="0.25">
      <c r="A113" s="4"/>
      <c r="B113" s="16"/>
      <c r="C113" s="40"/>
      <c r="D113" s="17"/>
      <c r="E113" s="7"/>
      <c r="F113" s="3"/>
      <c r="G113" s="332" t="s">
        <v>32</v>
      </c>
      <c r="H113" s="332"/>
      <c r="I113" s="40" t="str">
        <f>IF(J113&gt;0,"SALDO",IF(J113&lt;0,"PIUTANG",IF(J113=0,"LUNAS")))</f>
        <v>PIUTANG</v>
      </c>
      <c r="J113" s="13">
        <f>J112-J111</f>
        <v>-1296704</v>
      </c>
    </row>
    <row r="114" spans="1:16" x14ac:dyDescent="0.25">
      <c r="F114" s="37"/>
      <c r="G114" s="37"/>
      <c r="J114" s="37"/>
    </row>
    <row r="115" spans="1:16" x14ac:dyDescent="0.25">
      <c r="C115" s="37"/>
      <c r="D115" s="37"/>
      <c r="F115" s="37"/>
      <c r="G115" s="37"/>
      <c r="J115" s="37"/>
      <c r="L115"/>
      <c r="M115"/>
      <c r="N115"/>
      <c r="O115"/>
      <c r="P115"/>
    </row>
    <row r="116" spans="1:16" x14ac:dyDescent="0.25">
      <c r="C116" s="37"/>
      <c r="D116" s="37"/>
      <c r="F116" s="37"/>
      <c r="G116" s="37"/>
      <c r="J116" s="37"/>
      <c r="L116"/>
      <c r="M116"/>
      <c r="N116"/>
      <c r="O116"/>
      <c r="P116"/>
    </row>
    <row r="117" spans="1:16" x14ac:dyDescent="0.25">
      <c r="C117" s="37"/>
      <c r="D117" s="37"/>
      <c r="F117" s="37"/>
      <c r="G117" s="37"/>
      <c r="J117" s="37"/>
      <c r="L117"/>
      <c r="M117"/>
      <c r="N117"/>
      <c r="O117"/>
      <c r="P117"/>
    </row>
    <row r="118" spans="1:16" x14ac:dyDescent="0.25">
      <c r="C118" s="37"/>
      <c r="D118" s="37"/>
      <c r="F118" s="37"/>
      <c r="G118" s="37"/>
      <c r="J118" s="37"/>
      <c r="L118"/>
      <c r="M118"/>
      <c r="N118"/>
      <c r="O118"/>
      <c r="P118"/>
    </row>
    <row r="119" spans="1:16" x14ac:dyDescent="0.25">
      <c r="C119" s="37"/>
      <c r="D119" s="37"/>
      <c r="L119"/>
      <c r="M119"/>
      <c r="N119"/>
      <c r="O119"/>
      <c r="P1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13:H113"/>
    <mergeCell ref="G107:H107"/>
    <mergeCell ref="G108:H108"/>
    <mergeCell ref="G109:H109"/>
    <mergeCell ref="G110:H110"/>
    <mergeCell ref="G111:H111"/>
    <mergeCell ref="G112:H112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0"/>
  <sheetViews>
    <sheetView workbookViewId="0">
      <pane ySplit="7" topLeftCell="A44" activePane="bottomLeft" state="frozen"/>
      <selection pane="bottomLeft" activeCell="D51" sqref="D5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J60*-1</f>
        <v>35438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>
        <v>43283</v>
      </c>
      <c r="B49" s="99">
        <v>180168518</v>
      </c>
      <c r="C49" s="100">
        <v>1</v>
      </c>
      <c r="D49" s="34">
        <v>104038</v>
      </c>
      <c r="E49" s="101">
        <v>180044085</v>
      </c>
      <c r="F49" s="99">
        <v>2</v>
      </c>
      <c r="G49" s="34">
        <v>229075</v>
      </c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>
        <v>43286</v>
      </c>
      <c r="B50" s="99">
        <v>180168790</v>
      </c>
      <c r="C50" s="100">
        <v>1</v>
      </c>
      <c r="D50" s="34">
        <v>122150</v>
      </c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x14ac:dyDescent="0.25">
      <c r="A51" s="4"/>
      <c r="B51" s="3"/>
      <c r="C51" s="40"/>
      <c r="D51" s="6"/>
      <c r="E51" s="7"/>
      <c r="F51" s="3"/>
      <c r="G51" s="6"/>
      <c r="H51" s="39"/>
      <c r="I51" s="39"/>
      <c r="J51" s="6"/>
      <c r="M51" s="37"/>
    </row>
    <row r="52" spans="1:17" x14ac:dyDescent="0.25">
      <c r="A52" s="4"/>
      <c r="B52" s="8" t="s">
        <v>11</v>
      </c>
      <c r="C52" s="77">
        <f>SUM(C8:C51)</f>
        <v>288</v>
      </c>
      <c r="D52" s="9"/>
      <c r="E52" s="8" t="s">
        <v>11</v>
      </c>
      <c r="F52" s="8">
        <f>SUM(F8:F51)</f>
        <v>86</v>
      </c>
      <c r="G52" s="5"/>
      <c r="H52" s="40"/>
      <c r="I52" s="40"/>
      <c r="J52" s="5"/>
      <c r="M52" s="37"/>
    </row>
    <row r="53" spans="1:17" x14ac:dyDescent="0.25">
      <c r="A53" s="4"/>
      <c r="B53" s="8"/>
      <c r="C53" s="77"/>
      <c r="D53" s="9"/>
      <c r="E53" s="8"/>
      <c r="F53" s="8"/>
      <c r="G53" s="32"/>
      <c r="H53" s="52"/>
      <c r="I53" s="40"/>
      <c r="J53" s="5"/>
      <c r="M53" s="37"/>
    </row>
    <row r="54" spans="1:17" x14ac:dyDescent="0.25">
      <c r="A54" s="10"/>
      <c r="B54" s="11"/>
      <c r="C54" s="40"/>
      <c r="D54" s="6"/>
      <c r="E54" s="8"/>
      <c r="F54" s="3"/>
      <c r="G54" s="332" t="s">
        <v>12</v>
      </c>
      <c r="H54" s="332"/>
      <c r="I54" s="39"/>
      <c r="J54" s="13">
        <f>SUM(D8:D51)</f>
        <v>33039397</v>
      </c>
      <c r="M54" s="37"/>
    </row>
    <row r="55" spans="1:17" x14ac:dyDescent="0.25">
      <c r="A55" s="4"/>
      <c r="B55" s="3"/>
      <c r="C55" s="40"/>
      <c r="D55" s="6"/>
      <c r="E55" s="7"/>
      <c r="F55" s="3"/>
      <c r="G55" s="332" t="s">
        <v>13</v>
      </c>
      <c r="H55" s="332"/>
      <c r="I55" s="39"/>
      <c r="J55" s="13">
        <f>SUM(G8:G51)</f>
        <v>10232159</v>
      </c>
      <c r="M55" s="37"/>
    </row>
    <row r="56" spans="1:17" x14ac:dyDescent="0.25">
      <c r="A56" s="14"/>
      <c r="B56" s="7"/>
      <c r="C56" s="40"/>
      <c r="D56" s="6"/>
      <c r="E56" s="7"/>
      <c r="F56" s="3"/>
      <c r="G56" s="332" t="s">
        <v>14</v>
      </c>
      <c r="H56" s="332"/>
      <c r="I56" s="41"/>
      <c r="J56" s="15">
        <f>J54-J55</f>
        <v>22807238</v>
      </c>
      <c r="M56" s="37"/>
    </row>
    <row r="57" spans="1:17" x14ac:dyDescent="0.25">
      <c r="A57" s="4"/>
      <c r="B57" s="16"/>
      <c r="C57" s="40"/>
      <c r="D57" s="17"/>
      <c r="E57" s="7"/>
      <c r="F57" s="3"/>
      <c r="G57" s="332" t="s">
        <v>15</v>
      </c>
      <c r="H57" s="332"/>
      <c r="I57" s="39"/>
      <c r="J57" s="13">
        <f>SUM(H8:H52)</f>
        <v>0</v>
      </c>
      <c r="M57" s="37"/>
    </row>
    <row r="58" spans="1:17" x14ac:dyDescent="0.25">
      <c r="A58" s="4"/>
      <c r="B58" s="16"/>
      <c r="C58" s="40"/>
      <c r="D58" s="17"/>
      <c r="E58" s="7"/>
      <c r="F58" s="3"/>
      <c r="G58" s="332" t="s">
        <v>16</v>
      </c>
      <c r="H58" s="332"/>
      <c r="I58" s="39"/>
      <c r="J58" s="13">
        <f>J56+J57</f>
        <v>22807238</v>
      </c>
      <c r="M58" s="37"/>
    </row>
    <row r="59" spans="1:17" x14ac:dyDescent="0.25">
      <c r="A59" s="4"/>
      <c r="B59" s="16"/>
      <c r="C59" s="40"/>
      <c r="D59" s="17"/>
      <c r="E59" s="7"/>
      <c r="F59" s="3"/>
      <c r="G59" s="332" t="s">
        <v>5</v>
      </c>
      <c r="H59" s="332"/>
      <c r="I59" s="39"/>
      <c r="J59" s="13">
        <f>SUM(I8:I52)</f>
        <v>22771800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32" t="s">
        <v>32</v>
      </c>
      <c r="H60" s="332"/>
      <c r="I60" s="40" t="str">
        <f>IF(J60&gt;0,"SALDO",IF(J60&lt;0,"PIUTANG",IF(J60=0,"LUNAS")))</f>
        <v>PIUTANG</v>
      </c>
      <c r="J60" s="13">
        <f>J59-J58</f>
        <v>-35438</v>
      </c>
      <c r="M60" s="37"/>
    </row>
  </sheetData>
  <mergeCells count="15">
    <mergeCell ref="G60:H60"/>
    <mergeCell ref="G54:H54"/>
    <mergeCell ref="G55:H55"/>
    <mergeCell ref="G56:H56"/>
    <mergeCell ref="G57:H57"/>
    <mergeCell ref="G58:H58"/>
    <mergeCell ref="G59:H5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I21" sqref="I2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>
        <v>3471000</v>
      </c>
      <c r="J20" s="34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2" t="s">
        <v>12</v>
      </c>
      <c r="H25" s="332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2" t="s">
        <v>13</v>
      </c>
      <c r="H26" s="332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2" t="s">
        <v>14</v>
      </c>
      <c r="H27" s="332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2" t="s">
        <v>15</v>
      </c>
      <c r="H28" s="332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2" t="s">
        <v>16</v>
      </c>
      <c r="H29" s="332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2" t="s">
        <v>5</v>
      </c>
      <c r="H30" s="332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32" t="s">
        <v>32</v>
      </c>
      <c r="H31" s="332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I23" sqref="I2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4057176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>
        <v>43284</v>
      </c>
      <c r="B21" s="99">
        <v>180168665</v>
      </c>
      <c r="C21" s="100">
        <v>40</v>
      </c>
      <c r="D21" s="34">
        <v>4109613</v>
      </c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385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39845227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33257176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33257176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-4057176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B18" sqref="B18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-2211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98">
        <v>43256</v>
      </c>
      <c r="B18" s="99">
        <v>180166888</v>
      </c>
      <c r="C18" s="100">
        <v>49</v>
      </c>
      <c r="D18" s="34">
        <v>4933075</v>
      </c>
      <c r="E18" s="101">
        <v>180043678</v>
      </c>
      <c r="F18" s="99">
        <v>11</v>
      </c>
      <c r="G18" s="34">
        <v>1154650</v>
      </c>
      <c r="H18" s="102"/>
      <c r="I18" s="102">
        <v>3778000</v>
      </c>
      <c r="J18" s="34" t="s">
        <v>17</v>
      </c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349</v>
      </c>
      <c r="D25" s="225"/>
      <c r="E25" s="224" t="s">
        <v>11</v>
      </c>
      <c r="F25" s="224">
        <f>SUM(F8:F24)</f>
        <v>67</v>
      </c>
      <c r="G25" s="225">
        <f>SUM(G8:G24)</f>
        <v>7084701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35736490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7084701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28651789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28651789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28654000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2211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2018-07-05T10:30:47Z</dcterms:modified>
</cp:coreProperties>
</file>