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1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Bandros!$L$265:$M$735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ST'!$A$5:$J$264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4" l="1"/>
  <c r="L1" i="54"/>
  <c r="L2" i="49" l="1"/>
  <c r="L1" i="49"/>
  <c r="L2" i="2" l="1"/>
  <c r="L1" i="2"/>
  <c r="M2" i="49" l="1"/>
  <c r="M1" i="49"/>
  <c r="M3" i="49" l="1"/>
  <c r="L666" i="49" l="1"/>
  <c r="L665" i="49"/>
  <c r="L2" i="35"/>
  <c r="L1" i="35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51" i="57" l="1"/>
  <c r="J149" i="57"/>
  <c r="J147" i="57"/>
  <c r="J146" i="57"/>
  <c r="G144" i="57"/>
  <c r="F144" i="57"/>
  <c r="C144" i="57"/>
  <c r="J148" i="57" l="1"/>
  <c r="J150" i="57" s="1"/>
  <c r="J152" i="57" s="1"/>
  <c r="I152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26" i="53"/>
  <c r="G526" i="53"/>
  <c r="H526" i="53"/>
  <c r="F526" i="53"/>
  <c r="I42" i="30" l="1"/>
  <c r="I44" i="30"/>
  <c r="I37" i="18" l="1"/>
  <c r="I39" i="18"/>
  <c r="L3" i="12" l="1"/>
  <c r="B18" i="15" l="1"/>
  <c r="B14" i="15"/>
  <c r="J263" i="54" l="1"/>
  <c r="J261" i="54"/>
  <c r="J259" i="54"/>
  <c r="J258" i="54"/>
  <c r="I256" i="54"/>
  <c r="H256" i="54"/>
  <c r="G256" i="54"/>
  <c r="F256" i="54"/>
  <c r="D256" i="54"/>
  <c r="C256" i="54"/>
  <c r="J260" i="54" l="1"/>
  <c r="J262" i="54" s="1"/>
  <c r="J264" i="54" s="1"/>
  <c r="I2" i="54" s="1"/>
  <c r="C5" i="15" s="1"/>
  <c r="L3" i="54"/>
  <c r="I264" i="54" l="1"/>
  <c r="J108" i="35" l="1"/>
  <c r="J112" i="35"/>
  <c r="J110" i="35"/>
  <c r="J107" i="35"/>
  <c r="G105" i="35"/>
  <c r="F105" i="35"/>
  <c r="J109" i="35" l="1"/>
  <c r="J111" i="35" s="1"/>
  <c r="J113" i="35" s="1"/>
  <c r="J533" i="53" l="1"/>
  <c r="J529" i="53"/>
  <c r="J528" i="53"/>
  <c r="J530" i="53" l="1"/>
  <c r="N3" i="49"/>
  <c r="L3" i="53" l="1"/>
  <c r="C526" i="53"/>
  <c r="D526" i="53"/>
  <c r="J531" i="53"/>
  <c r="J532" i="53" s="1"/>
  <c r="J534" i="53" l="1"/>
  <c r="I2" i="53" l="1"/>
  <c r="I534" i="53"/>
  <c r="L3" i="2" l="1"/>
  <c r="C736" i="49" l="1"/>
  <c r="D736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0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43" i="49"/>
  <c r="J741" i="49"/>
  <c r="J739" i="49"/>
  <c r="J738" i="49"/>
  <c r="I736" i="49"/>
  <c r="H736" i="49"/>
  <c r="G736" i="49"/>
  <c r="F736" i="49"/>
  <c r="J740" i="49" l="1"/>
  <c r="J742" i="49" s="1"/>
  <c r="J744" i="49" s="1"/>
  <c r="I2" i="49" s="1"/>
  <c r="C8" i="15" s="1"/>
  <c r="I744" i="49" l="1"/>
  <c r="J152" i="2" l="1"/>
  <c r="I147" i="2"/>
  <c r="H147" i="2"/>
  <c r="G147" i="2"/>
  <c r="F14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9" i="12"/>
  <c r="J57" i="12"/>
  <c r="J55" i="12"/>
  <c r="J54" i="12"/>
  <c r="F52" i="12"/>
  <c r="C5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54" i="2"/>
  <c r="J150" i="2"/>
  <c r="J149" i="2"/>
  <c r="D147" i="2"/>
  <c r="C147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1" i="2"/>
  <c r="J153" i="2" s="1"/>
  <c r="J155" i="2" s="1"/>
  <c r="I155" i="2" s="1"/>
  <c r="J55" i="11"/>
  <c r="J57" i="11" s="1"/>
  <c r="J59" i="11" s="1"/>
  <c r="J59" i="34"/>
  <c r="I2" i="21"/>
  <c r="I59" i="21"/>
  <c r="J122" i="20"/>
  <c r="J124" i="20" s="1"/>
  <c r="J126" i="20" s="1"/>
  <c r="I2" i="20" s="1"/>
  <c r="J56" i="12"/>
  <c r="J58" i="12" s="1"/>
  <c r="J60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0" i="12"/>
  <c r="I126" i="20"/>
  <c r="I52" i="18"/>
  <c r="I95" i="4"/>
  <c r="I31" i="32"/>
  <c r="I2" i="32"/>
  <c r="C19" i="15" s="1"/>
  <c r="I2" i="6"/>
  <c r="I2" i="17"/>
  <c r="I2" i="16"/>
  <c r="C15" i="15" s="1"/>
  <c r="I25" i="25"/>
  <c r="I113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<sst xmlns="http://schemas.openxmlformats.org/spreadsheetml/2006/main" count="1956" uniqueCount="202">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</sst>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64"/>
  <sheetViews>
    <sheetView zoomScale="85" zoomScaleNormal="85" workbookViewId="0">
      <pane ySplit="7" topLeftCell="A243" activePane="bottomLeft" state="frozen"/>
      <selection pane="bottomLeft" activeCell="I252" sqref="I25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SUM(D244:D252)</f>
        <v>5680065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J264*-1</f>
        <v>4946989</v>
      </c>
      <c r="J2" s="218"/>
      <c r="L2" s="278">
        <f>SUM(G244:G252)</f>
        <v>733076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4946989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10">
        <v>43283</v>
      </c>
      <c r="B244" s="115">
        <v>180168537</v>
      </c>
      <c r="C244" s="308">
        <v>8</v>
      </c>
      <c r="D244" s="117">
        <v>837725</v>
      </c>
      <c r="E244" s="118">
        <v>180044095</v>
      </c>
      <c r="F244" s="120">
        <v>1</v>
      </c>
      <c r="G244" s="117">
        <v>75600</v>
      </c>
      <c r="H244" s="118"/>
      <c r="I244" s="213"/>
      <c r="J244" s="117"/>
    </row>
    <row r="245" spans="1:10" ht="15.75" customHeight="1" x14ac:dyDescent="0.25">
      <c r="A245" s="210">
        <v>43283</v>
      </c>
      <c r="B245" s="115">
        <v>181068579</v>
      </c>
      <c r="C245" s="308">
        <v>8</v>
      </c>
      <c r="D245" s="117">
        <v>711813</v>
      </c>
      <c r="E245" s="118"/>
      <c r="F245" s="120"/>
      <c r="G245" s="117"/>
      <c r="H245" s="118"/>
      <c r="I245" s="213"/>
      <c r="J245" s="117"/>
    </row>
    <row r="246" spans="1:10" ht="15.75" customHeight="1" x14ac:dyDescent="0.25">
      <c r="A246" s="210">
        <v>43284</v>
      </c>
      <c r="B246" s="115">
        <v>180168626</v>
      </c>
      <c r="C246" s="308">
        <v>11</v>
      </c>
      <c r="D246" s="117">
        <v>1045538</v>
      </c>
      <c r="E246" s="118">
        <v>180044110</v>
      </c>
      <c r="F246" s="120">
        <v>2</v>
      </c>
      <c r="G246" s="117">
        <v>413263</v>
      </c>
      <c r="H246" s="118"/>
      <c r="I246" s="213"/>
      <c r="J246" s="117"/>
    </row>
    <row r="247" spans="1:10" ht="15.75" customHeight="1" x14ac:dyDescent="0.25">
      <c r="A247" s="210">
        <v>43284</v>
      </c>
      <c r="B247" s="115">
        <v>180168658</v>
      </c>
      <c r="C247" s="308">
        <v>6</v>
      </c>
      <c r="D247" s="117">
        <v>598238</v>
      </c>
      <c r="E247" s="118"/>
      <c r="F247" s="120"/>
      <c r="G247" s="117"/>
      <c r="H247" s="118"/>
      <c r="I247" s="213"/>
      <c r="J247" s="117"/>
    </row>
    <row r="248" spans="1:10" ht="15.75" customHeight="1" x14ac:dyDescent="0.25">
      <c r="A248" s="210">
        <v>42189</v>
      </c>
      <c r="B248" s="115">
        <v>180168713</v>
      </c>
      <c r="C248" s="308">
        <v>6</v>
      </c>
      <c r="D248" s="117">
        <v>657913</v>
      </c>
      <c r="E248" s="118">
        <v>180044129</v>
      </c>
      <c r="F248" s="120">
        <v>1</v>
      </c>
      <c r="G248" s="117">
        <v>84088</v>
      </c>
      <c r="H248" s="118"/>
      <c r="I248" s="213"/>
      <c r="J248" s="117"/>
    </row>
    <row r="249" spans="1:10" ht="15.75" customHeight="1" x14ac:dyDescent="0.25">
      <c r="A249" s="210">
        <v>43285</v>
      </c>
      <c r="B249" s="115">
        <v>180168756</v>
      </c>
      <c r="C249" s="308">
        <v>4</v>
      </c>
      <c r="D249" s="117">
        <v>370300</v>
      </c>
      <c r="E249" s="118"/>
      <c r="F249" s="120"/>
      <c r="G249" s="117"/>
      <c r="H249" s="118"/>
      <c r="I249" s="213"/>
      <c r="J249" s="117"/>
    </row>
    <row r="250" spans="1:10" ht="15.75" customHeight="1" x14ac:dyDescent="0.25">
      <c r="A250" s="210">
        <v>43286</v>
      </c>
      <c r="B250" s="115">
        <v>180168796</v>
      </c>
      <c r="C250" s="308">
        <v>5</v>
      </c>
      <c r="D250" s="117">
        <v>548450</v>
      </c>
      <c r="E250" s="118"/>
      <c r="F250" s="120"/>
      <c r="G250" s="117"/>
      <c r="H250" s="118"/>
      <c r="I250" s="213"/>
      <c r="J250" s="117"/>
    </row>
    <row r="251" spans="1:10" ht="15.75" customHeight="1" x14ac:dyDescent="0.25">
      <c r="A251" s="210">
        <v>43286</v>
      </c>
      <c r="B251" s="115">
        <v>180168839</v>
      </c>
      <c r="C251" s="308">
        <v>2</v>
      </c>
      <c r="D251" s="117">
        <v>204313</v>
      </c>
      <c r="E251" s="118"/>
      <c r="F251" s="120"/>
      <c r="G251" s="117"/>
      <c r="H251" s="118"/>
      <c r="I251" s="213"/>
      <c r="J251" s="117"/>
    </row>
    <row r="252" spans="1:10" ht="15.75" customHeight="1" x14ac:dyDescent="0.25">
      <c r="A252" s="210">
        <v>43287</v>
      </c>
      <c r="B252" s="115">
        <v>180168894</v>
      </c>
      <c r="C252" s="308">
        <v>6</v>
      </c>
      <c r="D252" s="117">
        <v>705775</v>
      </c>
      <c r="E252" s="118">
        <v>180044164</v>
      </c>
      <c r="F252" s="120">
        <v>2</v>
      </c>
      <c r="G252" s="117">
        <v>160125</v>
      </c>
      <c r="H252" s="118"/>
      <c r="I252" s="213"/>
      <c r="J252" s="117"/>
    </row>
    <row r="253" spans="1:10" ht="15.75" customHeight="1" x14ac:dyDescent="0.25">
      <c r="A253" s="210"/>
      <c r="B253" s="115"/>
      <c r="C253" s="308"/>
      <c r="D253" s="117"/>
      <c r="E253" s="118"/>
      <c r="F253" s="120"/>
      <c r="G253" s="117"/>
      <c r="H253" s="118"/>
      <c r="I253" s="213"/>
      <c r="J253" s="117"/>
    </row>
    <row r="254" spans="1:10" ht="15.75" customHeight="1" x14ac:dyDescent="0.25">
      <c r="A254" s="210"/>
      <c r="B254" s="115"/>
      <c r="C254" s="308"/>
      <c r="D254" s="117"/>
      <c r="E254" s="118"/>
      <c r="F254" s="120"/>
      <c r="G254" s="117"/>
      <c r="H254" s="118"/>
      <c r="I254" s="213"/>
      <c r="J254" s="117"/>
    </row>
    <row r="255" spans="1:10" x14ac:dyDescent="0.25">
      <c r="A255" s="236"/>
      <c r="B255" s="235"/>
      <c r="C255" s="12"/>
      <c r="D255" s="237"/>
      <c r="E255" s="238"/>
      <c r="F255" s="241"/>
      <c r="G255" s="237"/>
      <c r="H255" s="238"/>
      <c r="I255" s="240"/>
      <c r="J255" s="237"/>
    </row>
    <row r="256" spans="1:10" x14ac:dyDescent="0.25">
      <c r="A256" s="236"/>
      <c r="B256" s="224" t="s">
        <v>11</v>
      </c>
      <c r="C256" s="230">
        <f>SUM(C8:C255)</f>
        <v>3054</v>
      </c>
      <c r="D256" s="225">
        <f>SUM(D8:D255)</f>
        <v>320651071</v>
      </c>
      <c r="E256" s="224" t="s">
        <v>11</v>
      </c>
      <c r="F256" s="233">
        <f>SUM(F8:F255)</f>
        <v>420</v>
      </c>
      <c r="G256" s="225">
        <f>SUM(G8:G255)</f>
        <v>46615649</v>
      </c>
      <c r="H256" s="233">
        <f>SUM(H8:H255)</f>
        <v>0</v>
      </c>
      <c r="I256" s="233">
        <f>SUM(I8:I255)</f>
        <v>269088433</v>
      </c>
      <c r="J256" s="5"/>
    </row>
    <row r="257" spans="1:10" x14ac:dyDescent="0.25">
      <c r="A257" s="236"/>
      <c r="B257" s="224"/>
      <c r="C257" s="230"/>
      <c r="D257" s="225"/>
      <c r="E257" s="224"/>
      <c r="F257" s="233"/>
      <c r="G257" s="225"/>
      <c r="H257" s="233"/>
      <c r="I257" s="233"/>
      <c r="J257" s="5"/>
    </row>
    <row r="258" spans="1:10" x14ac:dyDescent="0.25">
      <c r="A258" s="226"/>
      <c r="B258" s="227"/>
      <c r="C258" s="12"/>
      <c r="D258" s="237"/>
      <c r="E258" s="224"/>
      <c r="F258" s="241"/>
      <c r="G258" s="332" t="s">
        <v>12</v>
      </c>
      <c r="H258" s="332"/>
      <c r="I258" s="240"/>
      <c r="J258" s="228">
        <f>SUM(D8:D255)</f>
        <v>320651071</v>
      </c>
    </row>
    <row r="259" spans="1:10" x14ac:dyDescent="0.25">
      <c r="A259" s="236"/>
      <c r="B259" s="235"/>
      <c r="C259" s="12"/>
      <c r="D259" s="237"/>
      <c r="E259" s="238"/>
      <c r="F259" s="241"/>
      <c r="G259" s="332" t="s">
        <v>13</v>
      </c>
      <c r="H259" s="332"/>
      <c r="I259" s="240"/>
      <c r="J259" s="228">
        <f>SUM(G8:G255)</f>
        <v>46615649</v>
      </c>
    </row>
    <row r="260" spans="1:10" x14ac:dyDescent="0.25">
      <c r="A260" s="229"/>
      <c r="B260" s="238"/>
      <c r="C260" s="12"/>
      <c r="D260" s="237"/>
      <c r="E260" s="238"/>
      <c r="F260" s="241"/>
      <c r="G260" s="332" t="s">
        <v>14</v>
      </c>
      <c r="H260" s="332"/>
      <c r="I260" s="41"/>
      <c r="J260" s="230">
        <f>J258-J259</f>
        <v>274035422</v>
      </c>
    </row>
    <row r="261" spans="1:10" x14ac:dyDescent="0.25">
      <c r="A261" s="236"/>
      <c r="B261" s="231"/>
      <c r="C261" s="12"/>
      <c r="D261" s="232"/>
      <c r="E261" s="238"/>
      <c r="F261" s="241"/>
      <c r="G261" s="332" t="s">
        <v>15</v>
      </c>
      <c r="H261" s="332"/>
      <c r="I261" s="240"/>
      <c r="J261" s="228">
        <f>SUM(H8:H255)</f>
        <v>0</v>
      </c>
    </row>
    <row r="262" spans="1:10" x14ac:dyDescent="0.25">
      <c r="A262" s="236"/>
      <c r="B262" s="231"/>
      <c r="C262" s="12"/>
      <c r="D262" s="232"/>
      <c r="E262" s="238"/>
      <c r="F262" s="241"/>
      <c r="G262" s="332" t="s">
        <v>16</v>
      </c>
      <c r="H262" s="332"/>
      <c r="I262" s="240"/>
      <c r="J262" s="228">
        <f>J260+J261</f>
        <v>274035422</v>
      </c>
    </row>
    <row r="263" spans="1:10" x14ac:dyDescent="0.25">
      <c r="A263" s="236"/>
      <c r="B263" s="231"/>
      <c r="C263" s="12"/>
      <c r="D263" s="232"/>
      <c r="E263" s="238"/>
      <c r="F263" s="241"/>
      <c r="G263" s="332" t="s">
        <v>5</v>
      </c>
      <c r="H263" s="332"/>
      <c r="I263" s="240"/>
      <c r="J263" s="228">
        <f>SUM(I8:I255)</f>
        <v>269088433</v>
      </c>
    </row>
    <row r="264" spans="1:10" x14ac:dyDescent="0.25">
      <c r="A264" s="236"/>
      <c r="B264" s="231"/>
      <c r="C264" s="12"/>
      <c r="D264" s="232"/>
      <c r="E264" s="238"/>
      <c r="F264" s="241"/>
      <c r="G264" s="332" t="s">
        <v>32</v>
      </c>
      <c r="H264" s="332"/>
      <c r="I264" s="241" t="str">
        <f>IF(J264&gt;0,"SALDO",IF(J264&lt;0,"PIUTANG",IF(J264=0,"LUNAS")))</f>
        <v>PIUTANG</v>
      </c>
      <c r="J264" s="228">
        <f>J263-J262</f>
        <v>-4946989</v>
      </c>
    </row>
  </sheetData>
  <mergeCells count="15">
    <mergeCell ref="G264:H264"/>
    <mergeCell ref="G258:H258"/>
    <mergeCell ref="G259:H259"/>
    <mergeCell ref="G260:H260"/>
    <mergeCell ref="G261:H261"/>
    <mergeCell ref="G262:H262"/>
    <mergeCell ref="G263:H263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8"/>
  <sheetViews>
    <sheetView zoomScale="85" zoomScaleNormal="85" workbookViewId="0">
      <pane ySplit="7" topLeftCell="A131" activePane="bottomLeft" state="frozen"/>
      <selection pane="bottomLeft" activeCell="J138" sqref="J13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J152*-1</f>
        <v>1916160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98">
        <v>43260</v>
      </c>
      <c r="B125" s="99">
        <v>180167748</v>
      </c>
      <c r="C125" s="100">
        <v>8</v>
      </c>
      <c r="D125" s="34">
        <v>617400</v>
      </c>
      <c r="E125" s="101">
        <v>180043864</v>
      </c>
      <c r="F125" s="99">
        <v>52</v>
      </c>
      <c r="G125" s="34">
        <v>5501388</v>
      </c>
      <c r="H125" s="102"/>
      <c r="I125" s="102"/>
      <c r="J125" s="34"/>
    </row>
    <row r="126" spans="1:10" x14ac:dyDescent="0.25">
      <c r="A126" s="98">
        <v>43277</v>
      </c>
      <c r="B126" s="99">
        <v>180168199</v>
      </c>
      <c r="C126" s="100">
        <v>5</v>
      </c>
      <c r="D126" s="34">
        <v>444850</v>
      </c>
      <c r="E126" s="101"/>
      <c r="F126" s="99"/>
      <c r="G126" s="34"/>
      <c r="H126" s="102"/>
      <c r="I126" s="102"/>
      <c r="J126" s="34"/>
    </row>
    <row r="127" spans="1:10" x14ac:dyDescent="0.25">
      <c r="A127" s="98">
        <v>43279</v>
      </c>
      <c r="B127" s="99">
        <v>180168251</v>
      </c>
      <c r="C127" s="100">
        <v>8</v>
      </c>
      <c r="D127" s="34">
        <v>773675</v>
      </c>
      <c r="E127" s="101"/>
      <c r="F127" s="99"/>
      <c r="G127" s="34"/>
      <c r="H127" s="102"/>
      <c r="I127" s="102"/>
      <c r="J127" s="34"/>
    </row>
    <row r="128" spans="1:10" x14ac:dyDescent="0.25">
      <c r="A128" s="98">
        <v>43279</v>
      </c>
      <c r="B128" s="99">
        <v>180168315</v>
      </c>
      <c r="C128" s="100">
        <v>4</v>
      </c>
      <c r="D128" s="34">
        <v>310975</v>
      </c>
      <c r="E128" s="101"/>
      <c r="F128" s="99"/>
      <c r="G128" s="34"/>
      <c r="H128" s="102"/>
      <c r="I128" s="102"/>
      <c r="J128" s="34"/>
    </row>
    <row r="129" spans="1:10" x14ac:dyDescent="0.25">
      <c r="A129" s="98">
        <v>43280</v>
      </c>
      <c r="B129" s="99">
        <v>180168343</v>
      </c>
      <c r="C129" s="100">
        <v>2</v>
      </c>
      <c r="D129" s="34">
        <v>136938</v>
      </c>
      <c r="E129" s="101"/>
      <c r="F129" s="99"/>
      <c r="G129" s="34"/>
      <c r="H129" s="102"/>
      <c r="I129" s="102"/>
      <c r="J129" s="34"/>
    </row>
    <row r="130" spans="1:10" x14ac:dyDescent="0.25">
      <c r="A130" s="98">
        <v>43280</v>
      </c>
      <c r="B130" s="99">
        <v>180168393</v>
      </c>
      <c r="C130" s="100">
        <v>1</v>
      </c>
      <c r="D130" s="34">
        <v>80500</v>
      </c>
      <c r="E130" s="101"/>
      <c r="F130" s="99"/>
      <c r="G130" s="34"/>
      <c r="H130" s="102"/>
      <c r="I130" s="102"/>
      <c r="J130" s="34"/>
    </row>
    <row r="131" spans="1:10" x14ac:dyDescent="0.25">
      <c r="A131" s="98">
        <v>43281</v>
      </c>
      <c r="B131" s="99">
        <v>180168424</v>
      </c>
      <c r="C131" s="100">
        <v>1</v>
      </c>
      <c r="D131" s="34">
        <v>68075</v>
      </c>
      <c r="E131" s="101"/>
      <c r="F131" s="99"/>
      <c r="G131" s="34"/>
      <c r="H131" s="102"/>
      <c r="I131" s="102"/>
      <c r="J131" s="34"/>
    </row>
    <row r="132" spans="1:10" x14ac:dyDescent="0.25">
      <c r="A132" s="98">
        <v>43281</v>
      </c>
      <c r="B132" s="99">
        <v>180168425</v>
      </c>
      <c r="C132" s="100">
        <v>18</v>
      </c>
      <c r="D132" s="34">
        <v>1757700</v>
      </c>
      <c r="E132" s="101"/>
      <c r="F132" s="99"/>
      <c r="G132" s="34"/>
      <c r="H132" s="102"/>
      <c r="I132" s="102"/>
      <c r="J132" s="34"/>
    </row>
    <row r="133" spans="1:10" x14ac:dyDescent="0.25">
      <c r="A133" s="98">
        <v>43283</v>
      </c>
      <c r="B133" s="99">
        <v>180168533</v>
      </c>
      <c r="C133" s="100">
        <v>3</v>
      </c>
      <c r="D133" s="34">
        <v>277200</v>
      </c>
      <c r="E133" s="101"/>
      <c r="F133" s="99"/>
      <c r="G133" s="34"/>
      <c r="H133" s="102"/>
      <c r="I133" s="102"/>
      <c r="J133" s="34"/>
    </row>
    <row r="134" spans="1:10" x14ac:dyDescent="0.25">
      <c r="A134" s="98">
        <v>43283</v>
      </c>
      <c r="B134" s="99">
        <v>180168584</v>
      </c>
      <c r="C134" s="100">
        <v>2</v>
      </c>
      <c r="D134" s="34">
        <v>106750</v>
      </c>
      <c r="E134" s="101"/>
      <c r="F134" s="99"/>
      <c r="G134" s="34"/>
      <c r="H134" s="102"/>
      <c r="I134" s="102"/>
      <c r="J134" s="34"/>
    </row>
    <row r="135" spans="1:10" x14ac:dyDescent="0.25">
      <c r="A135" s="98">
        <v>43284</v>
      </c>
      <c r="B135" s="99">
        <v>180168623</v>
      </c>
      <c r="C135" s="100">
        <v>5</v>
      </c>
      <c r="D135" s="34">
        <v>306163</v>
      </c>
      <c r="E135" s="101"/>
      <c r="F135" s="99"/>
      <c r="G135" s="34"/>
      <c r="H135" s="102"/>
      <c r="I135" s="102"/>
      <c r="J135" s="34"/>
    </row>
    <row r="136" spans="1:10" x14ac:dyDescent="0.25">
      <c r="A136" s="98">
        <v>43284</v>
      </c>
      <c r="B136" s="99">
        <v>180168655</v>
      </c>
      <c r="C136" s="100">
        <v>15</v>
      </c>
      <c r="D136" s="34">
        <v>1497563</v>
      </c>
      <c r="E136" s="101"/>
      <c r="F136" s="99"/>
      <c r="G136" s="34"/>
      <c r="H136" s="102"/>
      <c r="I136" s="102"/>
      <c r="J136" s="34"/>
    </row>
    <row r="137" spans="1:10" x14ac:dyDescent="0.25">
      <c r="A137" s="98">
        <v>43285</v>
      </c>
      <c r="B137" s="99">
        <v>180168706</v>
      </c>
      <c r="C137" s="100">
        <v>2</v>
      </c>
      <c r="D137" s="34">
        <v>141488</v>
      </c>
      <c r="E137" s="101"/>
      <c r="F137" s="99"/>
      <c r="G137" s="34"/>
      <c r="H137" s="102"/>
      <c r="I137" s="102"/>
      <c r="J137" s="34"/>
    </row>
    <row r="138" spans="1:10" x14ac:dyDescent="0.25">
      <c r="A138" s="98">
        <v>43285</v>
      </c>
      <c r="B138" s="99">
        <v>180168764</v>
      </c>
      <c r="C138" s="100">
        <v>1</v>
      </c>
      <c r="D138" s="34">
        <v>99488</v>
      </c>
      <c r="E138" s="101"/>
      <c r="F138" s="99"/>
      <c r="G138" s="34"/>
      <c r="H138" s="102"/>
      <c r="I138" s="102"/>
      <c r="J138" s="34"/>
    </row>
    <row r="139" spans="1:10" x14ac:dyDescent="0.25">
      <c r="A139" s="98">
        <v>43286</v>
      </c>
      <c r="B139" s="99">
        <v>180168798</v>
      </c>
      <c r="C139" s="100">
        <v>4</v>
      </c>
      <c r="D139" s="34">
        <v>365138</v>
      </c>
      <c r="E139" s="101"/>
      <c r="F139" s="99"/>
      <c r="G139" s="34"/>
      <c r="H139" s="102"/>
      <c r="I139" s="102"/>
      <c r="J139" s="34"/>
    </row>
    <row r="140" spans="1:10" x14ac:dyDescent="0.25">
      <c r="A140" s="98">
        <v>43286</v>
      </c>
      <c r="B140" s="99">
        <v>180168847</v>
      </c>
      <c r="C140" s="100">
        <v>1</v>
      </c>
      <c r="D140" s="34">
        <v>111300</v>
      </c>
      <c r="E140" s="101"/>
      <c r="F140" s="99"/>
      <c r="G140" s="34"/>
      <c r="H140" s="102"/>
      <c r="I140" s="102"/>
      <c r="J140" s="34"/>
    </row>
    <row r="141" spans="1:10" x14ac:dyDescent="0.25">
      <c r="A141" s="98">
        <v>43287</v>
      </c>
      <c r="B141" s="99">
        <v>180168885</v>
      </c>
      <c r="C141" s="100">
        <v>2</v>
      </c>
      <c r="D141" s="34">
        <v>119175</v>
      </c>
      <c r="E141" s="101"/>
      <c r="F141" s="99"/>
      <c r="G141" s="34"/>
      <c r="H141" s="102"/>
      <c r="I141" s="102"/>
      <c r="J141" s="34"/>
    </row>
    <row r="142" spans="1:10" x14ac:dyDescent="0.25">
      <c r="A142" s="98">
        <v>43287</v>
      </c>
      <c r="B142" s="99">
        <v>180168933</v>
      </c>
      <c r="C142" s="100">
        <v>2</v>
      </c>
      <c r="D142" s="34">
        <v>203175</v>
      </c>
      <c r="E142" s="101"/>
      <c r="F142" s="99"/>
      <c r="G142" s="34"/>
      <c r="H142" s="102"/>
      <c r="I142" s="102"/>
      <c r="J142" s="34"/>
    </row>
    <row r="143" spans="1:10" x14ac:dyDescent="0.25">
      <c r="A143" s="236"/>
      <c r="B143" s="235"/>
      <c r="C143" s="241"/>
      <c r="D143" s="237"/>
      <c r="E143" s="238"/>
      <c r="F143" s="235"/>
      <c r="G143" s="237"/>
      <c r="H143" s="240"/>
      <c r="I143" s="240"/>
      <c r="J143" s="237"/>
    </row>
    <row r="144" spans="1:10" x14ac:dyDescent="0.25">
      <c r="A144" s="236"/>
      <c r="B144" s="224" t="s">
        <v>11</v>
      </c>
      <c r="C144" s="233">
        <f>SUM(C8:C143)</f>
        <v>1198</v>
      </c>
      <c r="D144" s="225"/>
      <c r="E144" s="224" t="s">
        <v>11</v>
      </c>
      <c r="F144" s="224">
        <f>SUM(F8:F143)</f>
        <v>155</v>
      </c>
      <c r="G144" s="225">
        <f>SUM(G8:G143)</f>
        <v>17046752</v>
      </c>
      <c r="H144" s="240"/>
      <c r="I144" s="240"/>
      <c r="J144" s="237"/>
    </row>
    <row r="145" spans="1:16" x14ac:dyDescent="0.25">
      <c r="A145" s="236"/>
      <c r="B145" s="224"/>
      <c r="C145" s="233"/>
      <c r="D145" s="225"/>
      <c r="E145" s="238"/>
      <c r="F145" s="235"/>
      <c r="G145" s="237"/>
      <c r="H145" s="240"/>
      <c r="I145" s="240"/>
      <c r="J145" s="237"/>
    </row>
    <row r="146" spans="1:16" x14ac:dyDescent="0.25">
      <c r="A146" s="226"/>
      <c r="B146" s="227"/>
      <c r="C146" s="241"/>
      <c r="D146" s="237"/>
      <c r="E146" s="224"/>
      <c r="F146" s="235"/>
      <c r="G146" s="332" t="s">
        <v>12</v>
      </c>
      <c r="H146" s="332"/>
      <c r="I146" s="240"/>
      <c r="J146" s="228">
        <f>SUM(D8:D143)</f>
        <v>115804539</v>
      </c>
    </row>
    <row r="147" spans="1:16" x14ac:dyDescent="0.25">
      <c r="A147" s="236"/>
      <c r="B147" s="235"/>
      <c r="C147" s="241"/>
      <c r="D147" s="237"/>
      <c r="E147" s="224"/>
      <c r="F147" s="235"/>
      <c r="G147" s="332" t="s">
        <v>13</v>
      </c>
      <c r="H147" s="332"/>
      <c r="I147" s="240"/>
      <c r="J147" s="228">
        <f>SUM(G8:G143)</f>
        <v>17046752</v>
      </c>
    </row>
    <row r="148" spans="1:16" x14ac:dyDescent="0.25">
      <c r="A148" s="229"/>
      <c r="B148" s="238"/>
      <c r="C148" s="241"/>
      <c r="D148" s="237"/>
      <c r="E148" s="238"/>
      <c r="F148" s="235"/>
      <c r="G148" s="332" t="s">
        <v>14</v>
      </c>
      <c r="H148" s="332"/>
      <c r="I148" s="41"/>
      <c r="J148" s="230">
        <f>J146-J147</f>
        <v>98757787</v>
      </c>
    </row>
    <row r="149" spans="1:16" x14ac:dyDescent="0.25">
      <c r="A149" s="236"/>
      <c r="B149" s="231"/>
      <c r="C149" s="241"/>
      <c r="D149" s="232"/>
      <c r="E149" s="238"/>
      <c r="F149" s="224"/>
      <c r="G149" s="332" t="s">
        <v>15</v>
      </c>
      <c r="H149" s="332"/>
      <c r="I149" s="240"/>
      <c r="J149" s="228">
        <f>SUM(H8:H145)</f>
        <v>315000</v>
      </c>
    </row>
    <row r="150" spans="1:16" x14ac:dyDescent="0.25">
      <c r="A150" s="236"/>
      <c r="B150" s="231"/>
      <c r="C150" s="241"/>
      <c r="D150" s="232"/>
      <c r="E150" s="238"/>
      <c r="F150" s="224"/>
      <c r="G150" s="332" t="s">
        <v>16</v>
      </c>
      <c r="H150" s="332"/>
      <c r="I150" s="240"/>
      <c r="J150" s="228">
        <f>J148+J149</f>
        <v>99072787</v>
      </c>
    </row>
    <row r="151" spans="1:16" x14ac:dyDescent="0.25">
      <c r="A151" s="236"/>
      <c r="B151" s="231"/>
      <c r="C151" s="241"/>
      <c r="D151" s="232"/>
      <c r="E151" s="238"/>
      <c r="F151" s="235"/>
      <c r="G151" s="332" t="s">
        <v>5</v>
      </c>
      <c r="H151" s="332"/>
      <c r="I151" s="240"/>
      <c r="J151" s="228">
        <f>SUM(I8:I145)</f>
        <v>97156627</v>
      </c>
    </row>
    <row r="152" spans="1:16" x14ac:dyDescent="0.25">
      <c r="A152" s="236"/>
      <c r="B152" s="231"/>
      <c r="C152" s="241"/>
      <c r="D152" s="232"/>
      <c r="E152" s="238"/>
      <c r="F152" s="235"/>
      <c r="G152" s="332" t="s">
        <v>32</v>
      </c>
      <c r="H152" s="332"/>
      <c r="I152" s="241" t="str">
        <f>IF(J152&gt;0,"SALDO",IF(J152&lt;0,"PIUTANG",IF(J152=0,"LUNAS")))</f>
        <v>PIUTANG</v>
      </c>
      <c r="J152" s="228">
        <f>J151-J150</f>
        <v>-1916160</v>
      </c>
    </row>
    <row r="153" spans="1:16" x14ac:dyDescent="0.25">
      <c r="F153" s="219"/>
      <c r="G153" s="219"/>
      <c r="J153" s="219"/>
    </row>
    <row r="154" spans="1:16" x14ac:dyDescent="0.25">
      <c r="C154" s="219"/>
      <c r="D154" s="219"/>
      <c r="F154" s="219"/>
      <c r="G154" s="219"/>
      <c r="J154" s="219"/>
      <c r="L154" s="234"/>
      <c r="M154" s="234"/>
      <c r="N154" s="234"/>
      <c r="O154" s="234"/>
      <c r="P154" s="234"/>
    </row>
    <row r="155" spans="1:16" x14ac:dyDescent="0.25">
      <c r="C155" s="219"/>
      <c r="D155" s="219"/>
      <c r="F155" s="219"/>
      <c r="G155" s="219"/>
      <c r="J155" s="219"/>
      <c r="L155" s="234"/>
      <c r="M155" s="234"/>
      <c r="N155" s="234"/>
      <c r="O155" s="234"/>
      <c r="P155" s="234"/>
    </row>
    <row r="156" spans="1:16" x14ac:dyDescent="0.25">
      <c r="C156" s="219"/>
      <c r="D156" s="219"/>
      <c r="F156" s="219"/>
      <c r="G156" s="219"/>
      <c r="J156" s="219"/>
      <c r="L156" s="234"/>
      <c r="M156" s="234"/>
      <c r="N156" s="234"/>
      <c r="O156" s="234"/>
      <c r="P156" s="234"/>
    </row>
    <row r="157" spans="1:16" x14ac:dyDescent="0.25">
      <c r="C157" s="219"/>
      <c r="D157" s="219"/>
      <c r="F157" s="219"/>
      <c r="G157" s="219"/>
      <c r="J157" s="219"/>
      <c r="L157" s="234"/>
      <c r="M157" s="234"/>
      <c r="N157" s="234"/>
      <c r="O157" s="234"/>
      <c r="P157" s="234"/>
    </row>
    <row r="158" spans="1:16" x14ac:dyDescent="0.25">
      <c r="C158" s="219"/>
      <c r="D158" s="219"/>
      <c r="L158" s="234"/>
      <c r="M158" s="234"/>
      <c r="N158" s="234"/>
      <c r="O158" s="234"/>
      <c r="P158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2:H152"/>
    <mergeCell ref="G146:H146"/>
    <mergeCell ref="G147:H147"/>
    <mergeCell ref="G148:H148"/>
    <mergeCell ref="G149:H149"/>
    <mergeCell ref="G150:H150"/>
    <mergeCell ref="G151:H15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E19" sqref="E1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43283</v>
      </c>
      <c r="C5" s="283">
        <f>'Taufik ST'!I2</f>
        <v>4946989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43277</v>
      </c>
      <c r="C6" s="283">
        <f>'Indra Fashion'!I2</f>
        <v>2939449</v>
      </c>
      <c r="E6" s="291" t="s">
        <v>161</v>
      </c>
    </row>
    <row r="7" spans="1:5" s="269" customFormat="1" ht="18.75" customHeight="1" x14ac:dyDescent="0.25">
      <c r="A7" s="185" t="s">
        <v>67</v>
      </c>
      <c r="B7" s="184" t="s">
        <v>40</v>
      </c>
      <c r="C7" s="283">
        <v>0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43285</v>
      </c>
      <c r="C8" s="283">
        <f>Bandros!I2</f>
        <v>5985177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43285</v>
      </c>
      <c r="C9" s="283">
        <f>'Bentang Fashion'!I2</f>
        <v>4057176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1916160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 t="s">
        <v>40</v>
      </c>
      <c r="C13" s="283">
        <v>0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1296704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31015457.5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5"/>
  <sheetViews>
    <sheetView workbookViewId="0">
      <pane ySplit="7" topLeftCell="A137" activePane="bottomLeft" state="frozen"/>
      <selection pane="bottomLeft" activeCell="D144" sqref="D14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SUM(D138:D139)</f>
        <v>1182476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J155*-1</f>
        <v>2939449</v>
      </c>
      <c r="J2" s="20"/>
      <c r="L2" s="279">
        <f>SUM(G138:G139)</f>
        <v>120225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1062251</v>
      </c>
      <c r="M3" s="219"/>
      <c r="N3" s="219">
        <f>I2-L3</f>
        <v>1877198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>
        <v>43284</v>
      </c>
      <c r="B142" s="235">
        <v>180168647</v>
      </c>
      <c r="C142" s="241">
        <v>6</v>
      </c>
      <c r="D142" s="237">
        <v>652750</v>
      </c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>
        <v>43285</v>
      </c>
      <c r="B143" s="235">
        <v>180168730</v>
      </c>
      <c r="C143" s="241">
        <v>4</v>
      </c>
      <c r="D143" s="237">
        <v>542588</v>
      </c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2">
        <v>43286</v>
      </c>
      <c r="B144" s="235">
        <v>180168826</v>
      </c>
      <c r="C144" s="241">
        <v>10</v>
      </c>
      <c r="D144" s="237">
        <v>1010538</v>
      </c>
      <c r="E144" s="238"/>
      <c r="F144" s="241"/>
      <c r="G144" s="237"/>
      <c r="H144" s="240"/>
      <c r="I144" s="240"/>
      <c r="J144" s="23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2"/>
      <c r="B145" s="235"/>
      <c r="C145" s="241"/>
      <c r="D145" s="237"/>
      <c r="E145" s="238"/>
      <c r="F145" s="241"/>
      <c r="G145" s="237"/>
      <c r="H145" s="240"/>
      <c r="I145" s="240"/>
      <c r="J145" s="237"/>
      <c r="K145" s="219"/>
      <c r="L145" s="219"/>
      <c r="M145" s="219"/>
      <c r="N145" s="219"/>
      <c r="O145" s="219"/>
      <c r="P145" s="219"/>
      <c r="Q145" s="219"/>
      <c r="R145" s="219"/>
    </row>
    <row r="146" spans="1:18" x14ac:dyDescent="0.25">
      <c r="A146" s="162"/>
      <c r="B146" s="3"/>
      <c r="C146" s="40"/>
      <c r="D146" s="6"/>
      <c r="E146" s="7"/>
      <c r="F146" s="40"/>
      <c r="G146" s="6"/>
      <c r="H146" s="39"/>
      <c r="I146" s="39"/>
      <c r="J146" s="6"/>
    </row>
    <row r="147" spans="1:18" x14ac:dyDescent="0.25">
      <c r="A147" s="162"/>
      <c r="B147" s="8" t="s">
        <v>11</v>
      </c>
      <c r="C147" s="77">
        <f>SUM(C8:C146)</f>
        <v>886</v>
      </c>
      <c r="D147" s="9">
        <f>SUM(D8:D146)</f>
        <v>96309445</v>
      </c>
      <c r="E147" s="8" t="s">
        <v>11</v>
      </c>
      <c r="F147" s="77">
        <f>SUM(F8:F146)</f>
        <v>69</v>
      </c>
      <c r="G147" s="5">
        <f>SUM(G8:G146)</f>
        <v>17168161</v>
      </c>
      <c r="H147" s="40">
        <f>SUM(H8:H146)</f>
        <v>0</v>
      </c>
      <c r="I147" s="40">
        <f>SUM(I8:I146)</f>
        <v>76201835</v>
      </c>
      <c r="J147" s="5"/>
    </row>
    <row r="148" spans="1:18" x14ac:dyDescent="0.25">
      <c r="A148" s="162"/>
      <c r="B148" s="8"/>
      <c r="C148" s="77"/>
      <c r="D148" s="9"/>
      <c r="E148" s="8"/>
      <c r="F148" s="77"/>
      <c r="G148" s="5"/>
      <c r="H148" s="40"/>
      <c r="I148" s="40"/>
      <c r="J148" s="5"/>
    </row>
    <row r="149" spans="1:18" x14ac:dyDescent="0.25">
      <c r="A149" s="163"/>
      <c r="B149" s="11"/>
      <c r="C149" s="40"/>
      <c r="D149" s="6"/>
      <c r="E149" s="8"/>
      <c r="F149" s="40"/>
      <c r="G149" s="332" t="s">
        <v>12</v>
      </c>
      <c r="H149" s="332"/>
      <c r="I149" s="39"/>
      <c r="J149" s="13">
        <f>SUM(D8:D146)</f>
        <v>96309445</v>
      </c>
    </row>
    <row r="150" spans="1:18" x14ac:dyDescent="0.25">
      <c r="A150" s="162"/>
      <c r="B150" s="3"/>
      <c r="C150" s="40"/>
      <c r="D150" s="6"/>
      <c r="E150" s="7"/>
      <c r="F150" s="40"/>
      <c r="G150" s="332" t="s">
        <v>13</v>
      </c>
      <c r="H150" s="332"/>
      <c r="I150" s="39"/>
      <c r="J150" s="13">
        <f>SUM(G8:G146)</f>
        <v>17168161</v>
      </c>
    </row>
    <row r="151" spans="1:18" x14ac:dyDescent="0.25">
      <c r="A151" s="164"/>
      <c r="B151" s="7"/>
      <c r="C151" s="40"/>
      <c r="D151" s="6"/>
      <c r="E151" s="7"/>
      <c r="F151" s="40"/>
      <c r="G151" s="332" t="s">
        <v>14</v>
      </c>
      <c r="H151" s="332"/>
      <c r="I151" s="41"/>
      <c r="J151" s="15">
        <f>J149-J150</f>
        <v>79141284</v>
      </c>
    </row>
    <row r="152" spans="1:18" x14ac:dyDescent="0.25">
      <c r="A152" s="162"/>
      <c r="B152" s="16"/>
      <c r="C152" s="40"/>
      <c r="D152" s="17"/>
      <c r="E152" s="7"/>
      <c r="F152" s="40"/>
      <c r="G152" s="332" t="s">
        <v>15</v>
      </c>
      <c r="H152" s="332"/>
      <c r="I152" s="39"/>
      <c r="J152" s="13">
        <f>SUM(H8:H146)</f>
        <v>0</v>
      </c>
    </row>
    <row r="153" spans="1:18" x14ac:dyDescent="0.25">
      <c r="A153" s="162"/>
      <c r="B153" s="16"/>
      <c r="C153" s="40"/>
      <c r="D153" s="17"/>
      <c r="E153" s="7"/>
      <c r="F153" s="40"/>
      <c r="G153" s="332" t="s">
        <v>16</v>
      </c>
      <c r="H153" s="332"/>
      <c r="I153" s="39"/>
      <c r="J153" s="13">
        <f>J151+J152</f>
        <v>79141284</v>
      </c>
    </row>
    <row r="154" spans="1:18" x14ac:dyDescent="0.25">
      <c r="A154" s="162"/>
      <c r="B154" s="16"/>
      <c r="C154" s="40"/>
      <c r="D154" s="17"/>
      <c r="E154" s="7"/>
      <c r="F154" s="40"/>
      <c r="G154" s="332" t="s">
        <v>5</v>
      </c>
      <c r="H154" s="332"/>
      <c r="I154" s="39"/>
      <c r="J154" s="13">
        <f>SUM(I8:I146)</f>
        <v>76201835</v>
      </c>
    </row>
    <row r="155" spans="1:18" x14ac:dyDescent="0.25">
      <c r="A155" s="162"/>
      <c r="B155" s="16"/>
      <c r="C155" s="40"/>
      <c r="D155" s="17"/>
      <c r="E155" s="7"/>
      <c r="F155" s="40"/>
      <c r="G155" s="332" t="s">
        <v>32</v>
      </c>
      <c r="H155" s="332"/>
      <c r="I155" s="40" t="str">
        <f>IF(J155&gt;0,"SALDO",IF(J155&lt;0,"PIUTANG",IF(J155=0,"LUNAS")))</f>
        <v>PIUTANG</v>
      </c>
      <c r="J155" s="13">
        <f>J154-J153</f>
        <v>-2939449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4:H154"/>
    <mergeCell ref="G155:H155"/>
    <mergeCell ref="G149:H149"/>
    <mergeCell ref="G150:H150"/>
    <mergeCell ref="G151:H151"/>
    <mergeCell ref="G152:H152"/>
    <mergeCell ref="G153:H153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44"/>
  <sheetViews>
    <sheetView workbookViewId="0">
      <pane ySplit="7" topLeftCell="A717" activePane="bottomLeft" state="frozen"/>
      <selection pane="bottomLeft" activeCell="E726" sqref="E726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SUM(D717:D723)</f>
        <v>4978664</v>
      </c>
      <c r="M1" s="219">
        <f>SUM(D693:D697)</f>
        <v>7078926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J744*-1</f>
        <v>5985177</v>
      </c>
      <c r="J2" s="218"/>
      <c r="L2" s="219">
        <f>SUM(G717:G723)</f>
        <v>443275</v>
      </c>
      <c r="M2" s="219">
        <f>SUM(G693:G697)</f>
        <v>1432550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4535389</v>
      </c>
      <c r="M3" s="219">
        <f>M1-M2</f>
        <v>5646376</v>
      </c>
      <c r="N3" s="219">
        <f>L3+M3</f>
        <v>10181765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2">
        <v>43286</v>
      </c>
      <c r="B717" s="243">
        <v>180168776</v>
      </c>
      <c r="C717" s="248">
        <v>26</v>
      </c>
      <c r="D717" s="247">
        <v>2317438</v>
      </c>
      <c r="E717" s="243">
        <v>180044140</v>
      </c>
      <c r="F717" s="248">
        <v>4</v>
      </c>
      <c r="G717" s="247">
        <v>443275</v>
      </c>
      <c r="H717" s="246"/>
      <c r="I717" s="246"/>
      <c r="J717" s="247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2">
        <v>43286</v>
      </c>
      <c r="B718" s="243">
        <v>180168780</v>
      </c>
      <c r="C718" s="248">
        <v>4</v>
      </c>
      <c r="D718" s="247">
        <v>479763</v>
      </c>
      <c r="E718" s="243"/>
      <c r="F718" s="248"/>
      <c r="G718" s="247"/>
      <c r="H718" s="246"/>
      <c r="I718" s="246"/>
      <c r="J718" s="247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2">
        <v>43286</v>
      </c>
      <c r="B719" s="243">
        <v>180168795</v>
      </c>
      <c r="C719" s="248">
        <v>7</v>
      </c>
      <c r="D719" s="247">
        <v>752150</v>
      </c>
      <c r="E719" s="243"/>
      <c r="F719" s="248"/>
      <c r="G719" s="247"/>
      <c r="H719" s="246"/>
      <c r="I719" s="246"/>
      <c r="J719" s="247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2">
        <v>43286</v>
      </c>
      <c r="B720" s="243">
        <v>180168809</v>
      </c>
      <c r="C720" s="248">
        <v>5</v>
      </c>
      <c r="D720" s="247">
        <v>588525</v>
      </c>
      <c r="E720" s="243"/>
      <c r="F720" s="248"/>
      <c r="G720" s="247"/>
      <c r="H720" s="246"/>
      <c r="I720" s="246"/>
      <c r="J720" s="247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2">
        <v>43286</v>
      </c>
      <c r="B721" s="243">
        <v>180168813</v>
      </c>
      <c r="C721" s="248">
        <v>4</v>
      </c>
      <c r="D721" s="247">
        <v>451325</v>
      </c>
      <c r="E721" s="243"/>
      <c r="F721" s="248"/>
      <c r="G721" s="247"/>
      <c r="H721" s="246"/>
      <c r="I721" s="246"/>
      <c r="J721" s="247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2">
        <v>43286</v>
      </c>
      <c r="B722" s="243">
        <v>180168832</v>
      </c>
      <c r="C722" s="248">
        <v>3</v>
      </c>
      <c r="D722" s="247">
        <v>294438</v>
      </c>
      <c r="E722" s="243"/>
      <c r="F722" s="248"/>
      <c r="G722" s="247"/>
      <c r="H722" s="246"/>
      <c r="I722" s="246"/>
      <c r="J722" s="247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2">
        <v>43286</v>
      </c>
      <c r="B723" s="243">
        <v>180168842</v>
      </c>
      <c r="C723" s="248">
        <v>1</v>
      </c>
      <c r="D723" s="247">
        <v>95025</v>
      </c>
      <c r="E723" s="243"/>
      <c r="F723" s="248"/>
      <c r="G723" s="247"/>
      <c r="H723" s="246"/>
      <c r="I723" s="246">
        <v>4535389</v>
      </c>
      <c r="J723" s="247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98">
        <v>43287</v>
      </c>
      <c r="B724" s="99">
        <v>180168865</v>
      </c>
      <c r="C724" s="100">
        <v>18</v>
      </c>
      <c r="D724" s="34">
        <v>1977675</v>
      </c>
      <c r="E724" s="99">
        <v>180044156</v>
      </c>
      <c r="F724" s="100">
        <v>7</v>
      </c>
      <c r="G724" s="34">
        <v>853300</v>
      </c>
      <c r="H724" s="102"/>
      <c r="I724" s="102"/>
      <c r="J724" s="34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98">
        <v>43287</v>
      </c>
      <c r="B725" s="99">
        <v>180168875</v>
      </c>
      <c r="C725" s="100">
        <v>4</v>
      </c>
      <c r="D725" s="34">
        <v>410638</v>
      </c>
      <c r="E725" s="99">
        <v>180044162</v>
      </c>
      <c r="F725" s="100">
        <v>2</v>
      </c>
      <c r="G725" s="34">
        <v>208250</v>
      </c>
      <c r="H725" s="102"/>
      <c r="I725" s="102"/>
      <c r="J725" s="34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98">
        <v>43287</v>
      </c>
      <c r="B726" s="99">
        <v>180168883</v>
      </c>
      <c r="C726" s="100">
        <v>6</v>
      </c>
      <c r="D726" s="34">
        <v>600513</v>
      </c>
      <c r="E726" s="99">
        <v>180044166</v>
      </c>
      <c r="F726" s="100">
        <v>2</v>
      </c>
      <c r="G726" s="34">
        <v>216125</v>
      </c>
      <c r="H726" s="102"/>
      <c r="I726" s="102"/>
      <c r="J726" s="34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98">
        <v>43287</v>
      </c>
      <c r="B727" s="99">
        <v>180168900</v>
      </c>
      <c r="C727" s="100">
        <v>23</v>
      </c>
      <c r="D727" s="34">
        <v>2467500</v>
      </c>
      <c r="E727" s="99"/>
      <c r="F727" s="100"/>
      <c r="G727" s="34"/>
      <c r="H727" s="102"/>
      <c r="I727" s="102"/>
      <c r="J727" s="34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98">
        <v>43287</v>
      </c>
      <c r="B728" s="99">
        <v>180168918</v>
      </c>
      <c r="C728" s="100">
        <v>12</v>
      </c>
      <c r="D728" s="34">
        <v>1231913</v>
      </c>
      <c r="E728" s="99"/>
      <c r="F728" s="100"/>
      <c r="G728" s="34"/>
      <c r="H728" s="102"/>
      <c r="I728" s="102"/>
      <c r="J728" s="34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98">
        <v>43287</v>
      </c>
      <c r="B729" s="99">
        <v>180168924</v>
      </c>
      <c r="C729" s="100">
        <v>4</v>
      </c>
      <c r="D729" s="34">
        <v>316663</v>
      </c>
      <c r="E729" s="99"/>
      <c r="F729" s="100"/>
      <c r="G729" s="34"/>
      <c r="H729" s="102"/>
      <c r="I729" s="102"/>
      <c r="J729" s="34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98">
        <v>43287</v>
      </c>
      <c r="B730" s="99">
        <v>180168936</v>
      </c>
      <c r="C730" s="100">
        <v>3</v>
      </c>
      <c r="D730" s="34">
        <v>257950</v>
      </c>
      <c r="E730" s="99"/>
      <c r="F730" s="100"/>
      <c r="G730" s="34"/>
      <c r="H730" s="102"/>
      <c r="I730" s="102"/>
      <c r="J730" s="34"/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98"/>
      <c r="B731" s="99"/>
      <c r="C731" s="100"/>
      <c r="D731" s="34"/>
      <c r="E731" s="99"/>
      <c r="F731" s="100"/>
      <c r="G731" s="34"/>
      <c r="H731" s="102"/>
      <c r="I731" s="102"/>
      <c r="J731" s="34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98"/>
      <c r="B732" s="99"/>
      <c r="C732" s="100"/>
      <c r="D732" s="34"/>
      <c r="E732" s="99"/>
      <c r="F732" s="100"/>
      <c r="G732" s="34"/>
      <c r="H732" s="102"/>
      <c r="I732" s="102"/>
      <c r="J732" s="34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98"/>
      <c r="B733" s="99"/>
      <c r="C733" s="100"/>
      <c r="D733" s="34"/>
      <c r="E733" s="99"/>
      <c r="F733" s="100"/>
      <c r="G733" s="34"/>
      <c r="H733" s="102"/>
      <c r="I733" s="102"/>
      <c r="J733" s="34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98"/>
      <c r="B734" s="99"/>
      <c r="C734" s="100"/>
      <c r="D734" s="34"/>
      <c r="E734" s="99"/>
      <c r="F734" s="100"/>
      <c r="G734" s="34"/>
      <c r="H734" s="102"/>
      <c r="I734" s="102"/>
      <c r="J734" s="34"/>
      <c r="K734" s="138"/>
      <c r="L734" s="138"/>
      <c r="M734" s="138"/>
      <c r="N734" s="138"/>
      <c r="O734" s="138"/>
      <c r="P734" s="138"/>
      <c r="Q734" s="138"/>
      <c r="R734" s="138"/>
    </row>
    <row r="735" spans="1:18" x14ac:dyDescent="0.25">
      <c r="A735" s="236"/>
      <c r="B735" s="235"/>
      <c r="C735" s="241"/>
      <c r="D735" s="237"/>
      <c r="E735" s="235"/>
      <c r="F735" s="241"/>
      <c r="G735" s="237"/>
      <c r="H735" s="240"/>
      <c r="I735" s="240"/>
      <c r="J735" s="237"/>
    </row>
    <row r="736" spans="1:18" s="218" customFormat="1" x14ac:dyDescent="0.25">
      <c r="A736" s="227"/>
      <c r="B736" s="224" t="s">
        <v>11</v>
      </c>
      <c r="C736" s="233">
        <f>SUM(C8:C735)</f>
        <v>9114</v>
      </c>
      <c r="D736" s="225">
        <f>SUM(D8:D735)</f>
        <v>985557394</v>
      </c>
      <c r="E736" s="224" t="s">
        <v>11</v>
      </c>
      <c r="F736" s="233">
        <f>SUM(F8:F735)</f>
        <v>967</v>
      </c>
      <c r="G736" s="225">
        <f>SUM(G8:G735)</f>
        <v>105855082</v>
      </c>
      <c r="H736" s="233">
        <f>SUM(H8:H735)</f>
        <v>0</v>
      </c>
      <c r="I736" s="233">
        <f>SUM(I8:I735)</f>
        <v>873717135</v>
      </c>
      <c r="J736" s="225"/>
      <c r="K736" s="220"/>
      <c r="L736" s="220"/>
      <c r="M736" s="220"/>
      <c r="N736" s="220"/>
      <c r="O736" s="220"/>
      <c r="P736" s="220"/>
      <c r="Q736" s="220"/>
      <c r="R736" s="220"/>
    </row>
    <row r="737" spans="1:18" s="218" customFormat="1" x14ac:dyDescent="0.25">
      <c r="A737" s="227"/>
      <c r="B737" s="224"/>
      <c r="C737" s="233"/>
      <c r="D737" s="225"/>
      <c r="E737" s="224"/>
      <c r="F737" s="233"/>
      <c r="G737" s="225"/>
      <c r="H737" s="233"/>
      <c r="I737" s="233"/>
      <c r="J737" s="225"/>
      <c r="K737" s="220"/>
      <c r="M737" s="220"/>
      <c r="N737" s="220"/>
      <c r="O737" s="220"/>
      <c r="P737" s="220"/>
      <c r="Q737" s="220"/>
      <c r="R737" s="220"/>
    </row>
    <row r="738" spans="1:18" x14ac:dyDescent="0.25">
      <c r="A738" s="226"/>
      <c r="B738" s="227"/>
      <c r="C738" s="241"/>
      <c r="D738" s="237"/>
      <c r="E738" s="224"/>
      <c r="F738" s="241"/>
      <c r="G738" s="335" t="s">
        <v>12</v>
      </c>
      <c r="H738" s="336"/>
      <c r="I738" s="237"/>
      <c r="J738" s="228">
        <f>SUM(D8:D735)</f>
        <v>985557394</v>
      </c>
      <c r="P738" s="220"/>
      <c r="Q738" s="220"/>
      <c r="R738" s="234"/>
    </row>
    <row r="739" spans="1:18" x14ac:dyDescent="0.25">
      <c r="A739" s="236"/>
      <c r="B739" s="235"/>
      <c r="C739" s="241"/>
      <c r="D739" s="237"/>
      <c r="E739" s="235"/>
      <c r="F739" s="241"/>
      <c r="G739" s="335" t="s">
        <v>13</v>
      </c>
      <c r="H739" s="336"/>
      <c r="I739" s="238"/>
      <c r="J739" s="228">
        <f>SUM(G8:G735)</f>
        <v>105855082</v>
      </c>
      <c r="R739" s="234"/>
    </row>
    <row r="740" spans="1:18" x14ac:dyDescent="0.25">
      <c r="A740" s="229"/>
      <c r="B740" s="238"/>
      <c r="C740" s="241"/>
      <c r="D740" s="237"/>
      <c r="E740" s="235"/>
      <c r="F740" s="241"/>
      <c r="G740" s="335" t="s">
        <v>14</v>
      </c>
      <c r="H740" s="336"/>
      <c r="I740" s="230"/>
      <c r="J740" s="230">
        <f>J738-J739</f>
        <v>879702312</v>
      </c>
      <c r="L740" s="220"/>
      <c r="R740" s="234"/>
    </row>
    <row r="741" spans="1:18" x14ac:dyDescent="0.25">
      <c r="A741" s="236"/>
      <c r="B741" s="231"/>
      <c r="C741" s="241"/>
      <c r="D741" s="232"/>
      <c r="E741" s="235"/>
      <c r="F741" s="241"/>
      <c r="G741" s="335" t="s">
        <v>15</v>
      </c>
      <c r="H741" s="336"/>
      <c r="I741" s="238"/>
      <c r="J741" s="228">
        <f>SUM(H8:H735)</f>
        <v>0</v>
      </c>
      <c r="R741" s="234"/>
    </row>
    <row r="742" spans="1:18" x14ac:dyDescent="0.25">
      <c r="A742" s="236"/>
      <c r="B742" s="231"/>
      <c r="C742" s="241"/>
      <c r="D742" s="232"/>
      <c r="E742" s="235"/>
      <c r="F742" s="241"/>
      <c r="G742" s="335" t="s">
        <v>16</v>
      </c>
      <c r="H742" s="336"/>
      <c r="I742" s="238"/>
      <c r="J742" s="228">
        <f>J740+J741</f>
        <v>879702312</v>
      </c>
      <c r="R742" s="234"/>
    </row>
    <row r="743" spans="1:18" x14ac:dyDescent="0.25">
      <c r="A743" s="236"/>
      <c r="B743" s="231"/>
      <c r="C743" s="241"/>
      <c r="D743" s="232"/>
      <c r="E743" s="235"/>
      <c r="F743" s="241"/>
      <c r="G743" s="335" t="s">
        <v>5</v>
      </c>
      <c r="H743" s="336"/>
      <c r="I743" s="238"/>
      <c r="J743" s="228">
        <f>SUM(I8:I735)</f>
        <v>873717135</v>
      </c>
      <c r="R743" s="234"/>
    </row>
    <row r="744" spans="1:18" x14ac:dyDescent="0.25">
      <c r="A744" s="236"/>
      <c r="B744" s="231"/>
      <c r="C744" s="241"/>
      <c r="D744" s="232"/>
      <c r="E744" s="235"/>
      <c r="F744" s="241"/>
      <c r="G744" s="335" t="s">
        <v>32</v>
      </c>
      <c r="H744" s="336"/>
      <c r="I744" s="235" t="str">
        <f>IF(J744&gt;0,"SALDO",IF(J744&lt;0,"PIUTANG",IF(J744=0,"LUNAS")))</f>
        <v>PIUTANG</v>
      </c>
      <c r="J744" s="228">
        <f>J743-J742</f>
        <v>-5985177</v>
      </c>
      <c r="R744" s="234"/>
    </row>
  </sheetData>
  <mergeCells count="13">
    <mergeCell ref="A5:J5"/>
    <mergeCell ref="A6:A7"/>
    <mergeCell ref="B6:G6"/>
    <mergeCell ref="H6:H7"/>
    <mergeCell ref="I6:I7"/>
    <mergeCell ref="J6:J7"/>
    <mergeCell ref="G744:H744"/>
    <mergeCell ref="G738:H738"/>
    <mergeCell ref="G739:H739"/>
    <mergeCell ref="G740:H740"/>
    <mergeCell ref="G741:H741"/>
    <mergeCell ref="G742:H742"/>
    <mergeCell ref="G743:H743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35"/>
  <sheetViews>
    <sheetView zoomScaleNormal="100" workbookViewId="0">
      <pane ySplit="6" topLeftCell="A516" activePane="bottomLeft" state="frozen"/>
      <selection pane="bottomLeft" activeCell="B523" sqref="B523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J534*-1</f>
        <v>1032502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242">
        <v>43286</v>
      </c>
      <c r="B518" s="243">
        <v>180168778</v>
      </c>
      <c r="C518" s="248">
        <v>2</v>
      </c>
      <c r="D518" s="247">
        <v>182000</v>
      </c>
      <c r="E518" s="245"/>
      <c r="F518" s="248"/>
      <c r="G518" s="247"/>
      <c r="H518" s="245"/>
      <c r="I518" s="246"/>
      <c r="J518" s="247"/>
      <c r="K518" s="234"/>
      <c r="L518" s="234"/>
      <c r="M518" s="234"/>
      <c r="N518" s="234"/>
      <c r="O518" s="234"/>
      <c r="P518" s="234"/>
    </row>
    <row r="519" spans="1:16" x14ac:dyDescent="0.25">
      <c r="A519" s="242">
        <v>43286</v>
      </c>
      <c r="B519" s="243">
        <v>180168797</v>
      </c>
      <c r="C519" s="248">
        <v>8</v>
      </c>
      <c r="D519" s="247">
        <v>914463</v>
      </c>
      <c r="E519" s="245">
        <v>180044136</v>
      </c>
      <c r="F519" s="248">
        <v>2</v>
      </c>
      <c r="G519" s="247">
        <v>281750</v>
      </c>
      <c r="H519" s="245"/>
      <c r="I519" s="246"/>
      <c r="J519" s="247"/>
      <c r="K519" s="234"/>
      <c r="L519" s="234"/>
      <c r="M519" s="234"/>
      <c r="N519" s="234"/>
      <c r="O519" s="234"/>
      <c r="P519" s="234"/>
    </row>
    <row r="520" spans="1:16" x14ac:dyDescent="0.25">
      <c r="A520" s="242">
        <v>43286</v>
      </c>
      <c r="B520" s="243">
        <v>180168828</v>
      </c>
      <c r="C520" s="248">
        <v>1</v>
      </c>
      <c r="D520" s="247">
        <v>199063</v>
      </c>
      <c r="E520" s="245"/>
      <c r="F520" s="248"/>
      <c r="G520" s="247"/>
      <c r="H520" s="245"/>
      <c r="I520" s="246"/>
      <c r="J520" s="247"/>
      <c r="K520" s="234"/>
      <c r="L520" s="234"/>
      <c r="M520" s="234"/>
      <c r="N520" s="234"/>
      <c r="O520" s="234"/>
      <c r="P520" s="234"/>
    </row>
    <row r="521" spans="1:16" x14ac:dyDescent="0.25">
      <c r="A521" s="242">
        <v>43286</v>
      </c>
      <c r="B521" s="243">
        <v>180168834</v>
      </c>
      <c r="C521" s="248">
        <v>1</v>
      </c>
      <c r="D521" s="247">
        <v>47163</v>
      </c>
      <c r="E521" s="245"/>
      <c r="F521" s="248"/>
      <c r="G521" s="247"/>
      <c r="H521" s="245"/>
      <c r="I521" s="246">
        <v>548367</v>
      </c>
      <c r="J521" s="247" t="s">
        <v>17</v>
      </c>
      <c r="K521" s="234"/>
      <c r="L521" s="234"/>
      <c r="M521" s="234"/>
      <c r="N521" s="234"/>
      <c r="O521" s="234"/>
      <c r="P521" s="234"/>
    </row>
    <row r="522" spans="1:16" x14ac:dyDescent="0.25">
      <c r="A522" s="98">
        <v>43287</v>
      </c>
      <c r="B522" s="99">
        <v>180168890</v>
      </c>
      <c r="C522" s="100">
        <v>5</v>
      </c>
      <c r="D522" s="34">
        <v>635338</v>
      </c>
      <c r="E522" s="101"/>
      <c r="F522" s="100"/>
      <c r="G522" s="34"/>
      <c r="H522" s="101"/>
      <c r="I522" s="102"/>
      <c r="J522" s="34"/>
      <c r="K522" s="234"/>
      <c r="L522" s="234"/>
      <c r="M522" s="234"/>
      <c r="N522" s="234"/>
      <c r="O522" s="234"/>
      <c r="P522" s="234"/>
    </row>
    <row r="523" spans="1:16" x14ac:dyDescent="0.25">
      <c r="A523" s="98">
        <v>43287</v>
      </c>
      <c r="B523" s="99">
        <v>180168921</v>
      </c>
      <c r="C523" s="100">
        <v>3</v>
      </c>
      <c r="D523" s="34">
        <v>397163</v>
      </c>
      <c r="E523" s="101"/>
      <c r="F523" s="100"/>
      <c r="G523" s="34"/>
      <c r="H523" s="101"/>
      <c r="I523" s="102"/>
      <c r="J523" s="34"/>
      <c r="K523" s="234"/>
      <c r="L523" s="234"/>
      <c r="M523" s="234"/>
      <c r="N523" s="234"/>
      <c r="O523" s="234"/>
      <c r="P523" s="234"/>
    </row>
    <row r="524" spans="1:16" x14ac:dyDescent="0.25">
      <c r="A524" s="98"/>
      <c r="B524" s="99"/>
      <c r="C524" s="100"/>
      <c r="D524" s="34"/>
      <c r="E524" s="101"/>
      <c r="F524" s="100"/>
      <c r="G524" s="34"/>
      <c r="H524" s="101"/>
      <c r="I524" s="102"/>
      <c r="J524" s="34"/>
      <c r="K524" s="234"/>
      <c r="L524" s="234"/>
      <c r="M524" s="234"/>
      <c r="N524" s="234"/>
      <c r="O524" s="234"/>
      <c r="P524" s="234"/>
    </row>
    <row r="525" spans="1:16" x14ac:dyDescent="0.25">
      <c r="A525" s="236"/>
      <c r="B525" s="235"/>
      <c r="C525" s="241"/>
      <c r="D525" s="34"/>
      <c r="E525" s="238"/>
      <c r="F525" s="241"/>
      <c r="G525" s="237"/>
      <c r="H525" s="238"/>
      <c r="I525" s="240"/>
      <c r="J525" s="237"/>
      <c r="K525" s="234"/>
      <c r="L525" s="234"/>
      <c r="M525" s="234"/>
      <c r="N525" s="234"/>
      <c r="O525" s="234"/>
      <c r="P525" s="234"/>
    </row>
    <row r="526" spans="1:16" x14ac:dyDescent="0.25">
      <c r="A526" s="236"/>
      <c r="B526" s="224" t="s">
        <v>11</v>
      </c>
      <c r="C526" s="233">
        <f>SUM(C7:C525)</f>
        <v>3950</v>
      </c>
      <c r="D526" s="225">
        <f>SUM(D7:D525)</f>
        <v>388455599</v>
      </c>
      <c r="E526" s="224" t="s">
        <v>11</v>
      </c>
      <c r="F526" s="233">
        <f>SUM(F7:F525)</f>
        <v>981</v>
      </c>
      <c r="G526" s="225">
        <f>SUM(G7:G525)</f>
        <v>100687947</v>
      </c>
      <c r="H526" s="225">
        <f>SUM(H7:H525)</f>
        <v>0</v>
      </c>
      <c r="I526" s="233">
        <f>SUM(I7:I525)</f>
        <v>286735150</v>
      </c>
      <c r="J526" s="5"/>
      <c r="K526" s="234"/>
      <c r="L526" s="234"/>
      <c r="M526" s="234"/>
      <c r="N526" s="234"/>
      <c r="O526" s="234"/>
      <c r="P526" s="234"/>
    </row>
    <row r="527" spans="1:16" x14ac:dyDescent="0.25">
      <c r="A527" s="236"/>
      <c r="B527" s="224"/>
      <c r="C527" s="233"/>
      <c r="D527" s="225"/>
      <c r="E527" s="224"/>
      <c r="F527" s="233"/>
      <c r="G527" s="5"/>
      <c r="H527" s="235"/>
      <c r="I527" s="241"/>
      <c r="J527" s="5"/>
      <c r="K527" s="234"/>
      <c r="L527" s="234"/>
      <c r="M527" s="234"/>
      <c r="N527" s="234"/>
      <c r="O527" s="234"/>
      <c r="P527" s="234"/>
    </row>
    <row r="528" spans="1:16" x14ac:dyDescent="0.25">
      <c r="A528" s="236"/>
      <c r="B528" s="227"/>
      <c r="C528" s="241"/>
      <c r="D528" s="237"/>
      <c r="E528" s="224"/>
      <c r="F528" s="241"/>
      <c r="G528" s="332" t="s">
        <v>12</v>
      </c>
      <c r="H528" s="332"/>
      <c r="I528" s="240"/>
      <c r="J528" s="228">
        <f>SUM(D7:D525)</f>
        <v>388455599</v>
      </c>
      <c r="K528" s="234"/>
      <c r="L528" s="234"/>
      <c r="M528" s="234"/>
      <c r="N528" s="234"/>
      <c r="O528" s="234"/>
      <c r="P528" s="234"/>
    </row>
    <row r="529" spans="1:16" x14ac:dyDescent="0.25">
      <c r="A529" s="226"/>
      <c r="B529" s="235"/>
      <c r="C529" s="241"/>
      <c r="D529" s="237"/>
      <c r="E529" s="238"/>
      <c r="F529" s="241"/>
      <c r="G529" s="332" t="s">
        <v>13</v>
      </c>
      <c r="H529" s="332"/>
      <c r="I529" s="240"/>
      <c r="J529" s="228">
        <f>SUM(G7:G525)</f>
        <v>100687947</v>
      </c>
      <c r="K529" s="234"/>
      <c r="L529" s="234"/>
      <c r="M529" s="234"/>
      <c r="N529" s="234"/>
      <c r="O529" s="234"/>
      <c r="P529" s="234"/>
    </row>
    <row r="530" spans="1:16" x14ac:dyDescent="0.25">
      <c r="A530" s="236"/>
      <c r="B530" s="238"/>
      <c r="C530" s="241"/>
      <c r="D530" s="237"/>
      <c r="E530" s="238"/>
      <c r="F530" s="241"/>
      <c r="G530" s="332" t="s">
        <v>14</v>
      </c>
      <c r="H530" s="332"/>
      <c r="I530" s="41"/>
      <c r="J530" s="230">
        <f>J528-J529</f>
        <v>287767652</v>
      </c>
      <c r="K530" s="234"/>
      <c r="L530" s="234"/>
      <c r="M530" s="234"/>
      <c r="N530" s="234"/>
      <c r="O530" s="234"/>
      <c r="P530" s="234"/>
    </row>
    <row r="531" spans="1:16" x14ac:dyDescent="0.25">
      <c r="A531" s="229"/>
      <c r="B531" s="231"/>
      <c r="C531" s="241"/>
      <c r="D531" s="232"/>
      <c r="E531" s="238"/>
      <c r="F531" s="241"/>
      <c r="G531" s="332" t="s">
        <v>15</v>
      </c>
      <c r="H531" s="332"/>
      <c r="I531" s="240"/>
      <c r="J531" s="228">
        <f>SUM(H7:H525)</f>
        <v>0</v>
      </c>
      <c r="K531" s="234"/>
      <c r="L531" s="234"/>
      <c r="M531" s="234"/>
      <c r="N531" s="234"/>
      <c r="O531" s="234"/>
      <c r="P531" s="234"/>
    </row>
    <row r="532" spans="1:16" x14ac:dyDescent="0.25">
      <c r="A532" s="236"/>
      <c r="B532" s="231"/>
      <c r="C532" s="241"/>
      <c r="D532" s="232"/>
      <c r="E532" s="238"/>
      <c r="F532" s="241"/>
      <c r="G532" s="332" t="s">
        <v>16</v>
      </c>
      <c r="H532" s="332"/>
      <c r="I532" s="240"/>
      <c r="J532" s="228">
        <f>J530+J531</f>
        <v>287767652</v>
      </c>
      <c r="K532" s="234"/>
      <c r="L532" s="234"/>
      <c r="M532" s="234"/>
      <c r="N532" s="234"/>
      <c r="O532" s="234"/>
      <c r="P532" s="234"/>
    </row>
    <row r="533" spans="1:16" x14ac:dyDescent="0.25">
      <c r="A533" s="236"/>
      <c r="B533" s="231"/>
      <c r="C533" s="241"/>
      <c r="D533" s="232"/>
      <c r="E533" s="238"/>
      <c r="F533" s="241"/>
      <c r="G533" s="332" t="s">
        <v>5</v>
      </c>
      <c r="H533" s="332"/>
      <c r="I533" s="240"/>
      <c r="J533" s="228">
        <f>SUM(I7:I525)</f>
        <v>286735150</v>
      </c>
      <c r="K533" s="234"/>
      <c r="L533" s="234"/>
      <c r="M533" s="234"/>
      <c r="N533" s="234"/>
      <c r="O533" s="234"/>
      <c r="P533" s="234"/>
    </row>
    <row r="534" spans="1:16" x14ac:dyDescent="0.25">
      <c r="A534" s="236"/>
      <c r="B534" s="231"/>
      <c r="C534" s="241"/>
      <c r="D534" s="232"/>
      <c r="E534" s="238"/>
      <c r="F534" s="241"/>
      <c r="G534" s="332" t="s">
        <v>32</v>
      </c>
      <c r="H534" s="332"/>
      <c r="I534" s="241" t="str">
        <f>IF(J534&gt;0,"SALDO",IF(J534&lt;0,"PIUTANG",IF(J534=0,"LUNAS")))</f>
        <v>PIUTANG</v>
      </c>
      <c r="J534" s="228">
        <f>J533-J532</f>
        <v>-1032502</v>
      </c>
      <c r="K534" s="234"/>
      <c r="L534" s="234"/>
      <c r="M534" s="234"/>
      <c r="N534" s="234"/>
      <c r="O534" s="234"/>
      <c r="P534" s="234"/>
    </row>
    <row r="535" spans="1:16" x14ac:dyDescent="0.25">
      <c r="A535" s="236"/>
      <c r="K535" s="234"/>
      <c r="L535" s="234"/>
      <c r="M535" s="234"/>
      <c r="N535" s="234"/>
      <c r="O535" s="234"/>
      <c r="P535" s="234"/>
    </row>
  </sheetData>
  <mergeCells count="15">
    <mergeCell ref="G534:H534"/>
    <mergeCell ref="G528:H528"/>
    <mergeCell ref="G529:H529"/>
    <mergeCell ref="G530:H530"/>
    <mergeCell ref="G531:H531"/>
    <mergeCell ref="G532:H532"/>
    <mergeCell ref="G533:H533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9"/>
  <sheetViews>
    <sheetView workbookViewId="0">
      <pane ySplit="7" topLeftCell="A65" activePane="bottomLeft" state="frozen"/>
      <selection pane="bottomLeft" activeCell="B85" sqref="B8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SUM(D87:D93)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J113*-1</f>
        <v>1296704</v>
      </c>
      <c r="J2" s="20"/>
      <c r="L2" s="219">
        <f>SUM(H87:H93)</f>
        <v>162000</v>
      </c>
      <c r="M2" s="219">
        <v>162000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1154866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43281</v>
      </c>
      <c r="B94" s="99">
        <v>180168405</v>
      </c>
      <c r="C94" s="100">
        <v>1</v>
      </c>
      <c r="D94" s="34">
        <v>141838</v>
      </c>
      <c r="E94" s="101"/>
      <c r="F94" s="99"/>
      <c r="G94" s="34"/>
      <c r="H94" s="102">
        <v>14000</v>
      </c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43284</v>
      </c>
      <c r="B95" s="99">
        <v>180168602</v>
      </c>
      <c r="C95" s="100">
        <v>1</v>
      </c>
      <c r="D95" s="34">
        <v>141838</v>
      </c>
      <c r="E95" s="101"/>
      <c r="F95" s="99"/>
      <c r="G95" s="34"/>
      <c r="H95" s="102">
        <v>33000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180168604</v>
      </c>
      <c r="C96" s="100">
        <v>1</v>
      </c>
      <c r="D96" s="34">
        <v>141838</v>
      </c>
      <c r="E96" s="101"/>
      <c r="F96" s="99"/>
      <c r="G96" s="34"/>
      <c r="H96" s="102">
        <v>20000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43285</v>
      </c>
      <c r="B97" s="99">
        <v>180168700</v>
      </c>
      <c r="C97" s="100">
        <v>1</v>
      </c>
      <c r="D97" s="34">
        <v>141838</v>
      </c>
      <c r="E97" s="101"/>
      <c r="F97" s="99"/>
      <c r="G97" s="34"/>
      <c r="H97" s="102">
        <v>14000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180168701</v>
      </c>
      <c r="C98" s="100">
        <v>1</v>
      </c>
      <c r="D98" s="34">
        <v>141838</v>
      </c>
      <c r="E98" s="101"/>
      <c r="F98" s="99"/>
      <c r="G98" s="34"/>
      <c r="H98" s="102">
        <v>20000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180168703</v>
      </c>
      <c r="C99" s="100">
        <v>1</v>
      </c>
      <c r="D99" s="34">
        <v>141838</v>
      </c>
      <c r="E99" s="101"/>
      <c r="F99" s="99"/>
      <c r="G99" s="34"/>
      <c r="H99" s="102">
        <v>26000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180168704</v>
      </c>
      <c r="C100" s="100">
        <v>1</v>
      </c>
      <c r="D100" s="34">
        <v>141838</v>
      </c>
      <c r="E100" s="101"/>
      <c r="F100" s="99"/>
      <c r="G100" s="34"/>
      <c r="H100" s="102">
        <v>9000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180168705</v>
      </c>
      <c r="C101" s="100">
        <v>1</v>
      </c>
      <c r="D101" s="34">
        <v>141838</v>
      </c>
      <c r="E101" s="101"/>
      <c r="F101" s="99"/>
      <c r="G101" s="34"/>
      <c r="H101" s="102">
        <v>26000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36"/>
      <c r="B104" s="235"/>
      <c r="C104" s="241"/>
      <c r="D104" s="237"/>
      <c r="E104" s="238"/>
      <c r="F104" s="235"/>
      <c r="G104" s="237"/>
      <c r="H104" s="240"/>
      <c r="I104" s="240"/>
      <c r="J104" s="23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4"/>
      <c r="B105" s="8" t="s">
        <v>11</v>
      </c>
      <c r="C105" s="77">
        <f>SUM(C8:C104)</f>
        <v>380</v>
      </c>
      <c r="D105" s="9"/>
      <c r="E105" s="224" t="s">
        <v>11</v>
      </c>
      <c r="F105" s="224">
        <f>SUM(F8:F104)</f>
        <v>1</v>
      </c>
      <c r="G105" s="225">
        <f>SUM(G8:G104)</f>
        <v>98525</v>
      </c>
      <c r="H105" s="240"/>
      <c r="I105" s="240"/>
      <c r="J105" s="23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4"/>
      <c r="B106" s="8"/>
      <c r="C106" s="77"/>
      <c r="D106" s="9"/>
      <c r="E106" s="238"/>
      <c r="F106" s="235"/>
      <c r="G106" s="237"/>
      <c r="H106" s="240"/>
      <c r="I106" s="240"/>
      <c r="J106" s="23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10"/>
      <c r="B107" s="11"/>
      <c r="C107" s="40"/>
      <c r="D107" s="6"/>
      <c r="E107" s="8"/>
      <c r="F107" s="235"/>
      <c r="G107" s="332" t="s">
        <v>12</v>
      </c>
      <c r="H107" s="332"/>
      <c r="I107" s="39"/>
      <c r="J107" s="13">
        <f>SUM(D8:D104)</f>
        <v>34537515</v>
      </c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4"/>
      <c r="B108" s="3"/>
      <c r="C108" s="40"/>
      <c r="D108" s="6"/>
      <c r="E108" s="8"/>
      <c r="F108" s="235"/>
      <c r="G108" s="332" t="s">
        <v>13</v>
      </c>
      <c r="H108" s="332"/>
      <c r="I108" s="39"/>
      <c r="J108" s="13">
        <f>SUM(G8:G104)</f>
        <v>98525</v>
      </c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14"/>
      <c r="B109" s="7"/>
      <c r="C109" s="40"/>
      <c r="D109" s="6"/>
      <c r="E109" s="7"/>
      <c r="F109" s="235"/>
      <c r="G109" s="332" t="s">
        <v>14</v>
      </c>
      <c r="H109" s="332"/>
      <c r="I109" s="41"/>
      <c r="J109" s="15">
        <f>J107-J108</f>
        <v>34438990</v>
      </c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4"/>
      <c r="B110" s="16"/>
      <c r="C110" s="40"/>
      <c r="D110" s="17"/>
      <c r="E110" s="7"/>
      <c r="F110" s="8"/>
      <c r="G110" s="332" t="s">
        <v>15</v>
      </c>
      <c r="H110" s="332"/>
      <c r="I110" s="39"/>
      <c r="J110" s="13">
        <f>SUM(H8:H106)</f>
        <v>2209500</v>
      </c>
      <c r="K110" s="219"/>
      <c r="L110" s="219"/>
      <c r="M110" s="219"/>
      <c r="N110" s="219"/>
      <c r="O110" s="219"/>
      <c r="P110" s="219"/>
    </row>
    <row r="111" spans="1:16" x14ac:dyDescent="0.25">
      <c r="A111" s="4"/>
      <c r="B111" s="16"/>
      <c r="C111" s="40"/>
      <c r="D111" s="17"/>
      <c r="E111" s="7"/>
      <c r="F111" s="8"/>
      <c r="G111" s="332" t="s">
        <v>16</v>
      </c>
      <c r="H111" s="332"/>
      <c r="I111" s="39"/>
      <c r="J111" s="13">
        <f>J109+J110</f>
        <v>36648490</v>
      </c>
    </row>
    <row r="112" spans="1:16" x14ac:dyDescent="0.25">
      <c r="A112" s="4"/>
      <c r="B112" s="16"/>
      <c r="C112" s="40"/>
      <c r="D112" s="17"/>
      <c r="E112" s="7"/>
      <c r="F112" s="3"/>
      <c r="G112" s="332" t="s">
        <v>5</v>
      </c>
      <c r="H112" s="332"/>
      <c r="I112" s="39"/>
      <c r="J112" s="13">
        <f>SUM(I8:I106)</f>
        <v>35351786</v>
      </c>
    </row>
    <row r="113" spans="1:16" x14ac:dyDescent="0.25">
      <c r="A113" s="4"/>
      <c r="B113" s="16"/>
      <c r="C113" s="40"/>
      <c r="D113" s="17"/>
      <c r="E113" s="7"/>
      <c r="F113" s="3"/>
      <c r="G113" s="332" t="s">
        <v>32</v>
      </c>
      <c r="H113" s="332"/>
      <c r="I113" s="40" t="str">
        <f>IF(J113&gt;0,"SALDO",IF(J113&lt;0,"PIUTANG",IF(J113=0,"LUNAS")))</f>
        <v>PIUTANG</v>
      </c>
      <c r="J113" s="13">
        <f>J112-J111</f>
        <v>-1296704</v>
      </c>
    </row>
    <row r="114" spans="1:16" x14ac:dyDescent="0.25">
      <c r="F114" s="37"/>
      <c r="G114" s="37"/>
      <c r="J114" s="37"/>
    </row>
    <row r="115" spans="1:16" x14ac:dyDescent="0.25">
      <c r="C115" s="37"/>
      <c r="D115" s="37"/>
      <c r="F115" s="37"/>
      <c r="G115" s="37"/>
      <c r="J115" s="37"/>
      <c r="L115"/>
      <c r="M115"/>
      <c r="N115"/>
      <c r="O115"/>
      <c r="P115"/>
    </row>
    <row r="116" spans="1:16" x14ac:dyDescent="0.25">
      <c r="C116" s="37"/>
      <c r="D116" s="37"/>
      <c r="F116" s="37"/>
      <c r="G116" s="37"/>
      <c r="J116" s="37"/>
      <c r="L116"/>
      <c r="M116"/>
      <c r="N116"/>
      <c r="O116"/>
      <c r="P116"/>
    </row>
    <row r="117" spans="1:16" x14ac:dyDescent="0.25">
      <c r="C117" s="37"/>
      <c r="D117" s="37"/>
      <c r="F117" s="37"/>
      <c r="G117" s="37"/>
      <c r="J117" s="37"/>
      <c r="L117"/>
      <c r="M117"/>
      <c r="N117"/>
      <c r="O117"/>
      <c r="P117"/>
    </row>
    <row r="118" spans="1:16" x14ac:dyDescent="0.25">
      <c r="C118" s="37"/>
      <c r="D118" s="37"/>
      <c r="F118" s="37"/>
      <c r="G118" s="37"/>
      <c r="J118" s="37"/>
      <c r="L118"/>
      <c r="M118"/>
      <c r="N118"/>
      <c r="O118"/>
      <c r="P118"/>
    </row>
    <row r="119" spans="1:16" x14ac:dyDescent="0.25">
      <c r="C119" s="37"/>
      <c r="D119" s="37"/>
      <c r="L119"/>
      <c r="M119"/>
      <c r="N119"/>
      <c r="O119"/>
      <c r="P1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3:H113"/>
    <mergeCell ref="G107:H107"/>
    <mergeCell ref="G108:H108"/>
    <mergeCell ref="G109:H109"/>
    <mergeCell ref="G110:H110"/>
    <mergeCell ref="G111:H111"/>
    <mergeCell ref="G112:H112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0"/>
  <sheetViews>
    <sheetView workbookViewId="0">
      <pane ySplit="7" topLeftCell="A44" activePane="bottomLeft" state="frozen"/>
      <selection pane="bottomLeft" activeCell="D51" sqref="D5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J60*-1</f>
        <v>35438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x14ac:dyDescent="0.25">
      <c r="A51" s="4"/>
      <c r="B51" s="3"/>
      <c r="C51" s="40"/>
      <c r="D51" s="6"/>
      <c r="E51" s="7"/>
      <c r="F51" s="3"/>
      <c r="G51" s="6"/>
      <c r="H51" s="39"/>
      <c r="I51" s="39"/>
      <c r="J51" s="6"/>
      <c r="M51" s="37"/>
    </row>
    <row r="52" spans="1:17" x14ac:dyDescent="0.25">
      <c r="A52" s="4"/>
      <c r="B52" s="8" t="s">
        <v>11</v>
      </c>
      <c r="C52" s="77">
        <f>SUM(C8:C51)</f>
        <v>288</v>
      </c>
      <c r="D52" s="9"/>
      <c r="E52" s="8" t="s">
        <v>11</v>
      </c>
      <c r="F52" s="8">
        <f>SUM(F8:F51)</f>
        <v>86</v>
      </c>
      <c r="G52" s="5"/>
      <c r="H52" s="40"/>
      <c r="I52" s="40"/>
      <c r="J52" s="5"/>
      <c r="M52" s="37"/>
    </row>
    <row r="53" spans="1:17" x14ac:dyDescent="0.25">
      <c r="A53" s="4"/>
      <c r="B53" s="8"/>
      <c r="C53" s="77"/>
      <c r="D53" s="9"/>
      <c r="E53" s="8"/>
      <c r="F53" s="8"/>
      <c r="G53" s="32"/>
      <c r="H53" s="52"/>
      <c r="I53" s="40"/>
      <c r="J53" s="5"/>
      <c r="M53" s="37"/>
    </row>
    <row r="54" spans="1:17" x14ac:dyDescent="0.25">
      <c r="A54" s="10"/>
      <c r="B54" s="11"/>
      <c r="C54" s="40"/>
      <c r="D54" s="6"/>
      <c r="E54" s="8"/>
      <c r="F54" s="3"/>
      <c r="G54" s="332" t="s">
        <v>12</v>
      </c>
      <c r="H54" s="332"/>
      <c r="I54" s="39"/>
      <c r="J54" s="13">
        <f>SUM(D8:D51)</f>
        <v>33039397</v>
      </c>
      <c r="M54" s="37"/>
    </row>
    <row r="55" spans="1:17" x14ac:dyDescent="0.25">
      <c r="A55" s="4"/>
      <c r="B55" s="3"/>
      <c r="C55" s="40"/>
      <c r="D55" s="6"/>
      <c r="E55" s="7"/>
      <c r="F55" s="3"/>
      <c r="G55" s="332" t="s">
        <v>13</v>
      </c>
      <c r="H55" s="332"/>
      <c r="I55" s="39"/>
      <c r="J55" s="13">
        <f>SUM(G8:G51)</f>
        <v>10232159</v>
      </c>
      <c r="M55" s="37"/>
    </row>
    <row r="56" spans="1:17" x14ac:dyDescent="0.25">
      <c r="A56" s="14"/>
      <c r="B56" s="7"/>
      <c r="C56" s="40"/>
      <c r="D56" s="6"/>
      <c r="E56" s="7"/>
      <c r="F56" s="3"/>
      <c r="G56" s="332" t="s">
        <v>14</v>
      </c>
      <c r="H56" s="332"/>
      <c r="I56" s="41"/>
      <c r="J56" s="15">
        <f>J54-J55</f>
        <v>22807238</v>
      </c>
      <c r="M56" s="37"/>
    </row>
    <row r="57" spans="1:17" x14ac:dyDescent="0.25">
      <c r="A57" s="4"/>
      <c r="B57" s="16"/>
      <c r="C57" s="40"/>
      <c r="D57" s="17"/>
      <c r="E57" s="7"/>
      <c r="F57" s="3"/>
      <c r="G57" s="332" t="s">
        <v>15</v>
      </c>
      <c r="H57" s="332"/>
      <c r="I57" s="39"/>
      <c r="J57" s="13">
        <f>SUM(H8:H52)</f>
        <v>0</v>
      </c>
      <c r="M57" s="37"/>
    </row>
    <row r="58" spans="1:17" x14ac:dyDescent="0.25">
      <c r="A58" s="4"/>
      <c r="B58" s="16"/>
      <c r="C58" s="40"/>
      <c r="D58" s="17"/>
      <c r="E58" s="7"/>
      <c r="F58" s="3"/>
      <c r="G58" s="332" t="s">
        <v>16</v>
      </c>
      <c r="H58" s="332"/>
      <c r="I58" s="39"/>
      <c r="J58" s="13">
        <f>J56+J57</f>
        <v>22807238</v>
      </c>
      <c r="M58" s="37"/>
    </row>
    <row r="59" spans="1:17" x14ac:dyDescent="0.25">
      <c r="A59" s="4"/>
      <c r="B59" s="16"/>
      <c r="C59" s="40"/>
      <c r="D59" s="17"/>
      <c r="E59" s="7"/>
      <c r="F59" s="3"/>
      <c r="G59" s="332" t="s">
        <v>5</v>
      </c>
      <c r="H59" s="332"/>
      <c r="I59" s="39"/>
      <c r="J59" s="13">
        <f>SUM(I8:I52)</f>
        <v>22771800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32" t="s">
        <v>32</v>
      </c>
      <c r="H60" s="332"/>
      <c r="I60" s="40" t="str">
        <f>IF(J60&gt;0,"SALDO",IF(J60&lt;0,"PIUTANG",IF(J60=0,"LUNAS")))</f>
        <v>PIUTANG</v>
      </c>
      <c r="J60" s="13">
        <f>J59-J58</f>
        <v>-35438</v>
      </c>
      <c r="M60" s="37"/>
    </row>
  </sheetData>
  <mergeCells count="15">
    <mergeCell ref="G60:H60"/>
    <mergeCell ref="G54:H54"/>
    <mergeCell ref="G55:H55"/>
    <mergeCell ref="G56:H56"/>
    <mergeCell ref="G57:H57"/>
    <mergeCell ref="G58:H58"/>
    <mergeCell ref="G59:H5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B20" sqref="B2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I23" sqref="I2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4057176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>
        <v>43284</v>
      </c>
      <c r="B21" s="99">
        <v>180168665</v>
      </c>
      <c r="C21" s="100">
        <v>40</v>
      </c>
      <c r="D21" s="34">
        <v>4109613</v>
      </c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39845227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33257176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33257176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-4057176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D20" sqref="D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2569677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242">
        <v>43256</v>
      </c>
      <c r="B18" s="243">
        <v>180166888</v>
      </c>
      <c r="C18" s="248">
        <v>49</v>
      </c>
      <c r="D18" s="247">
        <v>4933075</v>
      </c>
      <c r="E18" s="245">
        <v>180043678</v>
      </c>
      <c r="F18" s="243">
        <v>11</v>
      </c>
      <c r="G18" s="247">
        <v>1154650</v>
      </c>
      <c r="H18" s="246"/>
      <c r="I18" s="246">
        <v>3778000</v>
      </c>
      <c r="J18" s="247" t="s">
        <v>17</v>
      </c>
    </row>
    <row r="19" spans="1:10" x14ac:dyDescent="0.25">
      <c r="A19" s="98">
        <v>43287</v>
      </c>
      <c r="B19" s="99">
        <v>180168866</v>
      </c>
      <c r="C19" s="100">
        <v>32</v>
      </c>
      <c r="D19" s="34">
        <v>3065913</v>
      </c>
      <c r="E19" s="101">
        <v>180044161</v>
      </c>
      <c r="F19" s="99">
        <v>5</v>
      </c>
      <c r="G19" s="34">
        <v>494025</v>
      </c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381</v>
      </c>
      <c r="D25" s="225"/>
      <c r="E25" s="224" t="s">
        <v>11</v>
      </c>
      <c r="F25" s="224">
        <f>SUM(F8:F24)</f>
        <v>72</v>
      </c>
      <c r="G25" s="225">
        <f>SUM(G8:G24)</f>
        <v>7578726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38802403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7578726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31223677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31223677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-2569677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2018-07-06T10:36:59Z</dcterms:modified>
</cp:coreProperties>
</file>