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8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Bandros!$L$265:$M$741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ST'!$A$5:$J$264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49" l="1"/>
  <c r="L1" i="49"/>
  <c r="L2" i="2" l="1"/>
  <c r="L1" i="2"/>
  <c r="M2" i="49" l="1"/>
  <c r="M1" i="49"/>
  <c r="M3" i="49" l="1"/>
  <c r="L666" i="49" l="1"/>
  <c r="L665" i="49"/>
  <c r="L2" i="35"/>
  <c r="L1" i="35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5" i="57" l="1"/>
  <c r="J153" i="57"/>
  <c r="J151" i="57"/>
  <c r="J150" i="57"/>
  <c r="G148" i="57"/>
  <c r="F148" i="57"/>
  <c r="C148" i="57"/>
  <c r="J152" i="57" l="1"/>
  <c r="J154" i="57" s="1"/>
  <c r="J156" i="57" s="1"/>
  <c r="I156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29" i="53"/>
  <c r="G529" i="53"/>
  <c r="H529" i="53"/>
  <c r="F529" i="53"/>
  <c r="I42" i="30" l="1"/>
  <c r="I44" i="30"/>
  <c r="I37" i="18" l="1"/>
  <c r="I39" i="18"/>
  <c r="L3" i="12" l="1"/>
  <c r="B18" i="15" l="1"/>
  <c r="B14" i="15"/>
  <c r="J263" i="54" l="1"/>
  <c r="J261" i="54"/>
  <c r="J259" i="54"/>
  <c r="J258" i="54"/>
  <c r="I256" i="54"/>
  <c r="H256" i="54"/>
  <c r="G256" i="54"/>
  <c r="F256" i="54"/>
  <c r="D256" i="54"/>
  <c r="C256" i="54"/>
  <c r="J260" i="54" l="1"/>
  <c r="J262" i="54" s="1"/>
  <c r="J264" i="54" s="1"/>
  <c r="I2" i="54" s="1"/>
  <c r="C5" i="15" s="1"/>
  <c r="L3" i="54"/>
  <c r="I264" i="54" l="1"/>
  <c r="J108" i="35" l="1"/>
  <c r="J112" i="35"/>
  <c r="J110" i="35"/>
  <c r="J107" i="35"/>
  <c r="G105" i="35"/>
  <c r="F105" i="35"/>
  <c r="J109" i="35" l="1"/>
  <c r="J111" i="35" s="1"/>
  <c r="J113" i="35" s="1"/>
  <c r="J536" i="53" l="1"/>
  <c r="J532" i="53"/>
  <c r="J531" i="53"/>
  <c r="J533" i="53" l="1"/>
  <c r="N3" i="49"/>
  <c r="L3" i="53" l="1"/>
  <c r="C529" i="53"/>
  <c r="D529" i="53"/>
  <c r="J534" i="53"/>
  <c r="J535" i="53" s="1"/>
  <c r="J537" i="53" l="1"/>
  <c r="I2" i="53" l="1"/>
  <c r="I537" i="53"/>
  <c r="L3" i="2" l="1"/>
  <c r="C742" i="49" l="1"/>
  <c r="D742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0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49" i="49"/>
  <c r="J747" i="49"/>
  <c r="J745" i="49"/>
  <c r="J744" i="49"/>
  <c r="I742" i="49"/>
  <c r="H742" i="49"/>
  <c r="G742" i="49"/>
  <c r="F742" i="49"/>
  <c r="J746" i="49" l="1"/>
  <c r="J748" i="49" s="1"/>
  <c r="J750" i="49" s="1"/>
  <c r="I2" i="49" s="1"/>
  <c r="C8" i="15" s="1"/>
  <c r="I750" i="49" l="1"/>
  <c r="J152" i="2" l="1"/>
  <c r="I147" i="2"/>
  <c r="H147" i="2"/>
  <c r="G147" i="2"/>
  <c r="F14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4" i="2"/>
  <c r="J150" i="2"/>
  <c r="J149" i="2"/>
  <c r="D147" i="2"/>
  <c r="C14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1" i="2"/>
  <c r="J153" i="2" s="1"/>
  <c r="J155" i="2" s="1"/>
  <c r="I155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1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<sst xmlns="http://schemas.openxmlformats.org/spreadsheetml/2006/main" count="1958" uniqueCount="202">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</sst>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64"/>
  <sheetViews>
    <sheetView zoomScale="85" zoomScaleNormal="85" workbookViewId="0">
      <pane ySplit="7" topLeftCell="A246" activePane="bottomLeft" state="frozen"/>
      <selection pane="bottomLeft" activeCell="I252" sqref="I25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J264*-1</f>
        <v>5430602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10">
        <v>43283</v>
      </c>
      <c r="B244" s="115">
        <v>180168537</v>
      </c>
      <c r="C244" s="308">
        <v>8</v>
      </c>
      <c r="D244" s="117">
        <v>837725</v>
      </c>
      <c r="E244" s="118">
        <v>180044095</v>
      </c>
      <c r="F244" s="120">
        <v>1</v>
      </c>
      <c r="G244" s="117">
        <v>75600</v>
      </c>
      <c r="H244" s="118"/>
      <c r="I244" s="213"/>
      <c r="J244" s="117"/>
    </row>
    <row r="245" spans="1:10" ht="15.75" customHeight="1" x14ac:dyDescent="0.25">
      <c r="A245" s="210">
        <v>43283</v>
      </c>
      <c r="B245" s="115">
        <v>181068579</v>
      </c>
      <c r="C245" s="308">
        <v>8</v>
      </c>
      <c r="D245" s="117">
        <v>711813</v>
      </c>
      <c r="E245" s="118"/>
      <c r="F245" s="120"/>
      <c r="G245" s="117"/>
      <c r="H245" s="118"/>
      <c r="I245" s="213"/>
      <c r="J245" s="117"/>
    </row>
    <row r="246" spans="1:10" ht="15.75" customHeight="1" x14ac:dyDescent="0.25">
      <c r="A246" s="210">
        <v>43284</v>
      </c>
      <c r="B246" s="115">
        <v>180168626</v>
      </c>
      <c r="C246" s="308">
        <v>11</v>
      </c>
      <c r="D246" s="117">
        <v>1045538</v>
      </c>
      <c r="E246" s="118">
        <v>180044110</v>
      </c>
      <c r="F246" s="120">
        <v>2</v>
      </c>
      <c r="G246" s="117">
        <v>413263</v>
      </c>
      <c r="H246" s="118"/>
      <c r="I246" s="213"/>
      <c r="J246" s="117"/>
    </row>
    <row r="247" spans="1:10" ht="15.75" customHeight="1" x14ac:dyDescent="0.25">
      <c r="A247" s="210">
        <v>43284</v>
      </c>
      <c r="B247" s="115">
        <v>180168658</v>
      </c>
      <c r="C247" s="308">
        <v>6</v>
      </c>
      <c r="D247" s="117">
        <v>598238</v>
      </c>
      <c r="E247" s="118"/>
      <c r="F247" s="120"/>
      <c r="G247" s="117"/>
      <c r="H247" s="118"/>
      <c r="I247" s="213"/>
      <c r="J247" s="117"/>
    </row>
    <row r="248" spans="1:10" ht="15.75" customHeight="1" x14ac:dyDescent="0.25">
      <c r="A248" s="210">
        <v>42189</v>
      </c>
      <c r="B248" s="115">
        <v>180168713</v>
      </c>
      <c r="C248" s="308">
        <v>6</v>
      </c>
      <c r="D248" s="117">
        <v>657913</v>
      </c>
      <c r="E248" s="118">
        <v>180044129</v>
      </c>
      <c r="F248" s="120">
        <v>1</v>
      </c>
      <c r="G248" s="117">
        <v>84088</v>
      </c>
      <c r="H248" s="118"/>
      <c r="I248" s="213"/>
      <c r="J248" s="117"/>
    </row>
    <row r="249" spans="1:10" ht="15.75" customHeight="1" x14ac:dyDescent="0.25">
      <c r="A249" s="210">
        <v>43285</v>
      </c>
      <c r="B249" s="115">
        <v>180168756</v>
      </c>
      <c r="C249" s="308">
        <v>4</v>
      </c>
      <c r="D249" s="117">
        <v>370300</v>
      </c>
      <c r="E249" s="118"/>
      <c r="F249" s="120"/>
      <c r="G249" s="117"/>
      <c r="H249" s="118"/>
      <c r="I249" s="213"/>
      <c r="J249" s="117"/>
    </row>
    <row r="250" spans="1:10" ht="15.75" customHeight="1" x14ac:dyDescent="0.25">
      <c r="A250" s="210">
        <v>43286</v>
      </c>
      <c r="B250" s="115">
        <v>180168796</v>
      </c>
      <c r="C250" s="308">
        <v>5</v>
      </c>
      <c r="D250" s="117">
        <v>548450</v>
      </c>
      <c r="E250" s="118"/>
      <c r="F250" s="120"/>
      <c r="G250" s="117"/>
      <c r="H250" s="118"/>
      <c r="I250" s="213"/>
      <c r="J250" s="117"/>
    </row>
    <row r="251" spans="1:10" ht="15.75" customHeight="1" x14ac:dyDescent="0.25">
      <c r="A251" s="210">
        <v>43286</v>
      </c>
      <c r="B251" s="115">
        <v>180168839</v>
      </c>
      <c r="C251" s="308">
        <v>2</v>
      </c>
      <c r="D251" s="117">
        <v>204313</v>
      </c>
      <c r="E251" s="118"/>
      <c r="F251" s="120"/>
      <c r="G251" s="117"/>
      <c r="H251" s="118"/>
      <c r="I251" s="213"/>
      <c r="J251" s="117"/>
    </row>
    <row r="252" spans="1:10" ht="15.75" customHeight="1" x14ac:dyDescent="0.25">
      <c r="A252" s="210">
        <v>43287</v>
      </c>
      <c r="B252" s="115">
        <v>180168894</v>
      </c>
      <c r="C252" s="308">
        <v>6</v>
      </c>
      <c r="D252" s="117">
        <v>705775</v>
      </c>
      <c r="E252" s="118">
        <v>180044164</v>
      </c>
      <c r="F252" s="120">
        <v>2</v>
      </c>
      <c r="G252" s="117">
        <v>160125</v>
      </c>
      <c r="H252" s="118"/>
      <c r="I252" s="213"/>
      <c r="J252" s="117"/>
    </row>
    <row r="253" spans="1:10" ht="15.75" customHeight="1" x14ac:dyDescent="0.25">
      <c r="A253" s="210">
        <v>43288</v>
      </c>
      <c r="B253" s="115">
        <v>180168974</v>
      </c>
      <c r="C253" s="308">
        <v>6</v>
      </c>
      <c r="D253" s="117">
        <v>631838</v>
      </c>
      <c r="E253" s="118">
        <v>180044184</v>
      </c>
      <c r="F253" s="120">
        <v>3</v>
      </c>
      <c r="G253" s="117">
        <v>312200</v>
      </c>
      <c r="H253" s="118"/>
      <c r="I253" s="213"/>
      <c r="J253" s="117"/>
    </row>
    <row r="254" spans="1:10" ht="15.75" customHeight="1" x14ac:dyDescent="0.25">
      <c r="A254" s="210">
        <v>43288</v>
      </c>
      <c r="B254" s="115">
        <v>180169009</v>
      </c>
      <c r="C254" s="308">
        <v>2</v>
      </c>
      <c r="D254" s="117">
        <v>163975</v>
      </c>
      <c r="E254" s="118"/>
      <c r="F254" s="120"/>
      <c r="G254" s="117"/>
      <c r="H254" s="118"/>
      <c r="I254" s="213"/>
      <c r="J254" s="117"/>
    </row>
    <row r="255" spans="1:10" x14ac:dyDescent="0.25">
      <c r="A255" s="236"/>
      <c r="B255" s="235"/>
      <c r="C255" s="12"/>
      <c r="D255" s="237"/>
      <c r="E255" s="238"/>
      <c r="F255" s="241"/>
      <c r="G255" s="237"/>
      <c r="H255" s="238"/>
      <c r="I255" s="240"/>
      <c r="J255" s="237"/>
    </row>
    <row r="256" spans="1:10" x14ac:dyDescent="0.25">
      <c r="A256" s="236"/>
      <c r="B256" s="224" t="s">
        <v>11</v>
      </c>
      <c r="C256" s="230">
        <f>SUM(C8:C255)</f>
        <v>3062</v>
      </c>
      <c r="D256" s="225">
        <f>SUM(D8:D255)</f>
        <v>321446884</v>
      </c>
      <c r="E256" s="224" t="s">
        <v>11</v>
      </c>
      <c r="F256" s="233">
        <f>SUM(F8:F255)</f>
        <v>423</v>
      </c>
      <c r="G256" s="225">
        <f>SUM(G8:G255)</f>
        <v>46927849</v>
      </c>
      <c r="H256" s="233">
        <f>SUM(H8:H255)</f>
        <v>0</v>
      </c>
      <c r="I256" s="233">
        <f>SUM(I8:I255)</f>
        <v>269088433</v>
      </c>
      <c r="J256" s="5"/>
    </row>
    <row r="257" spans="1:10" x14ac:dyDescent="0.25">
      <c r="A257" s="236"/>
      <c r="B257" s="224"/>
      <c r="C257" s="230"/>
      <c r="D257" s="225"/>
      <c r="E257" s="224"/>
      <c r="F257" s="233"/>
      <c r="G257" s="225"/>
      <c r="H257" s="233"/>
      <c r="I257" s="233"/>
      <c r="J257" s="5"/>
    </row>
    <row r="258" spans="1:10" x14ac:dyDescent="0.25">
      <c r="A258" s="226"/>
      <c r="B258" s="227"/>
      <c r="C258" s="12"/>
      <c r="D258" s="237"/>
      <c r="E258" s="224"/>
      <c r="F258" s="241"/>
      <c r="G258" s="332" t="s">
        <v>12</v>
      </c>
      <c r="H258" s="332"/>
      <c r="I258" s="240"/>
      <c r="J258" s="228">
        <f>SUM(D8:D255)</f>
        <v>321446884</v>
      </c>
    </row>
    <row r="259" spans="1:10" x14ac:dyDescent="0.25">
      <c r="A259" s="236"/>
      <c r="B259" s="235"/>
      <c r="C259" s="12"/>
      <c r="D259" s="237"/>
      <c r="E259" s="238"/>
      <c r="F259" s="241"/>
      <c r="G259" s="332" t="s">
        <v>13</v>
      </c>
      <c r="H259" s="332"/>
      <c r="I259" s="240"/>
      <c r="J259" s="228">
        <f>SUM(G8:G255)</f>
        <v>46927849</v>
      </c>
    </row>
    <row r="260" spans="1:10" x14ac:dyDescent="0.25">
      <c r="A260" s="229"/>
      <c r="B260" s="238"/>
      <c r="C260" s="12"/>
      <c r="D260" s="237"/>
      <c r="E260" s="238"/>
      <c r="F260" s="241"/>
      <c r="G260" s="332" t="s">
        <v>14</v>
      </c>
      <c r="H260" s="332"/>
      <c r="I260" s="41"/>
      <c r="J260" s="230">
        <f>J258-J259</f>
        <v>274519035</v>
      </c>
    </row>
    <row r="261" spans="1:10" x14ac:dyDescent="0.25">
      <c r="A261" s="236"/>
      <c r="B261" s="231"/>
      <c r="C261" s="12"/>
      <c r="D261" s="232"/>
      <c r="E261" s="238"/>
      <c r="F261" s="241"/>
      <c r="G261" s="332" t="s">
        <v>15</v>
      </c>
      <c r="H261" s="332"/>
      <c r="I261" s="240"/>
      <c r="J261" s="228">
        <f>SUM(H8:H255)</f>
        <v>0</v>
      </c>
    </row>
    <row r="262" spans="1:10" x14ac:dyDescent="0.25">
      <c r="A262" s="236"/>
      <c r="B262" s="231"/>
      <c r="C262" s="12"/>
      <c r="D262" s="232"/>
      <c r="E262" s="238"/>
      <c r="F262" s="241"/>
      <c r="G262" s="332" t="s">
        <v>16</v>
      </c>
      <c r="H262" s="332"/>
      <c r="I262" s="240"/>
      <c r="J262" s="228">
        <f>J260+J261</f>
        <v>274519035</v>
      </c>
    </row>
    <row r="263" spans="1:10" x14ac:dyDescent="0.25">
      <c r="A263" s="236"/>
      <c r="B263" s="231"/>
      <c r="C263" s="12"/>
      <c r="D263" s="232"/>
      <c r="E263" s="238"/>
      <c r="F263" s="241"/>
      <c r="G263" s="332" t="s">
        <v>5</v>
      </c>
      <c r="H263" s="332"/>
      <c r="I263" s="240"/>
      <c r="J263" s="228">
        <f>SUM(I8:I255)</f>
        <v>269088433</v>
      </c>
    </row>
    <row r="264" spans="1:10" x14ac:dyDescent="0.25">
      <c r="A264" s="236"/>
      <c r="B264" s="231"/>
      <c r="C264" s="12"/>
      <c r="D264" s="232"/>
      <c r="E264" s="238"/>
      <c r="F264" s="241"/>
      <c r="G264" s="332" t="s">
        <v>32</v>
      </c>
      <c r="H264" s="332"/>
      <c r="I264" s="241" t="str">
        <f>IF(J264&gt;0,"SALDO",IF(J264&lt;0,"PIUTANG",IF(J264=0,"LUNAS")))</f>
        <v>PIUTANG</v>
      </c>
      <c r="J264" s="228">
        <f>J263-J262</f>
        <v>-5430602</v>
      </c>
    </row>
  </sheetData>
  <mergeCells count="15">
    <mergeCell ref="G264:H264"/>
    <mergeCell ref="G258:H258"/>
    <mergeCell ref="G259:H259"/>
    <mergeCell ref="G260:H260"/>
    <mergeCell ref="G261:H261"/>
    <mergeCell ref="G262:H262"/>
    <mergeCell ref="G263:H26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2"/>
  <sheetViews>
    <sheetView zoomScale="85" zoomScaleNormal="85" workbookViewId="0">
      <pane ySplit="7" topLeftCell="A133" activePane="bottomLeft" state="frozen"/>
      <selection pane="bottomLeft" activeCell="D145" sqref="D14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J156*-1</f>
        <v>597357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98">
        <v>43288</v>
      </c>
      <c r="B143" s="99">
        <v>180168977</v>
      </c>
      <c r="C143" s="100">
        <v>2</v>
      </c>
      <c r="D143" s="34">
        <v>245875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43288</v>
      </c>
      <c r="B144" s="99">
        <v>180169024</v>
      </c>
      <c r="C144" s="100">
        <v>3</v>
      </c>
      <c r="D144" s="34">
        <v>351488</v>
      </c>
      <c r="E144" s="101"/>
      <c r="F144" s="99"/>
      <c r="G144" s="34"/>
      <c r="H144" s="102"/>
      <c r="I144" s="102"/>
      <c r="J144" s="34"/>
    </row>
    <row r="145" spans="1:16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6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6" x14ac:dyDescent="0.25">
      <c r="A147" s="236"/>
      <c r="B147" s="235"/>
      <c r="C147" s="241"/>
      <c r="D147" s="237"/>
      <c r="E147" s="238"/>
      <c r="F147" s="235"/>
      <c r="G147" s="237"/>
      <c r="H147" s="240"/>
      <c r="I147" s="240"/>
      <c r="J147" s="237"/>
    </row>
    <row r="148" spans="1:16" x14ac:dyDescent="0.25">
      <c r="A148" s="236"/>
      <c r="B148" s="224" t="s">
        <v>11</v>
      </c>
      <c r="C148" s="233">
        <f>SUM(C8:C147)</f>
        <v>1203</v>
      </c>
      <c r="D148" s="225"/>
      <c r="E148" s="224" t="s">
        <v>11</v>
      </c>
      <c r="F148" s="224">
        <f>SUM(F8:F147)</f>
        <v>155</v>
      </c>
      <c r="G148" s="225">
        <f>SUM(G8:G147)</f>
        <v>17046752</v>
      </c>
      <c r="H148" s="240"/>
      <c r="I148" s="240"/>
      <c r="J148" s="237"/>
    </row>
    <row r="149" spans="1:16" x14ac:dyDescent="0.25">
      <c r="A149" s="236"/>
      <c r="B149" s="224"/>
      <c r="C149" s="233"/>
      <c r="D149" s="225"/>
      <c r="E149" s="238"/>
      <c r="F149" s="235"/>
      <c r="G149" s="237"/>
      <c r="H149" s="240"/>
      <c r="I149" s="240"/>
      <c r="J149" s="237"/>
    </row>
    <row r="150" spans="1:16" x14ac:dyDescent="0.25">
      <c r="A150" s="226"/>
      <c r="B150" s="227"/>
      <c r="C150" s="241"/>
      <c r="D150" s="237"/>
      <c r="E150" s="224"/>
      <c r="F150" s="235"/>
      <c r="G150" s="332" t="s">
        <v>12</v>
      </c>
      <c r="H150" s="332"/>
      <c r="I150" s="240"/>
      <c r="J150" s="228">
        <f>SUM(D8:D147)</f>
        <v>116401902</v>
      </c>
    </row>
    <row r="151" spans="1:16" x14ac:dyDescent="0.25">
      <c r="A151" s="236"/>
      <c r="B151" s="235"/>
      <c r="C151" s="241"/>
      <c r="D151" s="237"/>
      <c r="E151" s="224"/>
      <c r="F151" s="235"/>
      <c r="G151" s="332" t="s">
        <v>13</v>
      </c>
      <c r="H151" s="332"/>
      <c r="I151" s="240"/>
      <c r="J151" s="228">
        <f>SUM(G8:G147)</f>
        <v>17046752</v>
      </c>
    </row>
    <row r="152" spans="1:16" x14ac:dyDescent="0.25">
      <c r="A152" s="229"/>
      <c r="B152" s="238"/>
      <c r="C152" s="241"/>
      <c r="D152" s="237"/>
      <c r="E152" s="238"/>
      <c r="F152" s="235"/>
      <c r="G152" s="332" t="s">
        <v>14</v>
      </c>
      <c r="H152" s="332"/>
      <c r="I152" s="41"/>
      <c r="J152" s="230">
        <f>J150-J151</f>
        <v>99355150</v>
      </c>
    </row>
    <row r="153" spans="1:16" x14ac:dyDescent="0.25">
      <c r="A153" s="236"/>
      <c r="B153" s="231"/>
      <c r="C153" s="241"/>
      <c r="D153" s="232"/>
      <c r="E153" s="238"/>
      <c r="F153" s="224"/>
      <c r="G153" s="332" t="s">
        <v>15</v>
      </c>
      <c r="H153" s="332"/>
      <c r="I153" s="240"/>
      <c r="J153" s="228">
        <f>SUM(H8:H149)</f>
        <v>315000</v>
      </c>
    </row>
    <row r="154" spans="1:16" x14ac:dyDescent="0.25">
      <c r="A154" s="236"/>
      <c r="B154" s="231"/>
      <c r="C154" s="241"/>
      <c r="D154" s="232"/>
      <c r="E154" s="238"/>
      <c r="F154" s="224"/>
      <c r="G154" s="332" t="s">
        <v>16</v>
      </c>
      <c r="H154" s="332"/>
      <c r="I154" s="240"/>
      <c r="J154" s="228">
        <f>J152+J153</f>
        <v>99670150</v>
      </c>
    </row>
    <row r="155" spans="1:16" x14ac:dyDescent="0.25">
      <c r="A155" s="236"/>
      <c r="B155" s="231"/>
      <c r="C155" s="241"/>
      <c r="D155" s="232"/>
      <c r="E155" s="238"/>
      <c r="F155" s="235"/>
      <c r="G155" s="332" t="s">
        <v>5</v>
      </c>
      <c r="H155" s="332"/>
      <c r="I155" s="240"/>
      <c r="J155" s="228">
        <f>SUM(I8:I149)</f>
        <v>99072793</v>
      </c>
    </row>
    <row r="156" spans="1:16" x14ac:dyDescent="0.25">
      <c r="A156" s="236"/>
      <c r="B156" s="231"/>
      <c r="C156" s="241"/>
      <c r="D156" s="232"/>
      <c r="E156" s="238"/>
      <c r="F156" s="235"/>
      <c r="G156" s="332" t="s">
        <v>32</v>
      </c>
      <c r="H156" s="332"/>
      <c r="I156" s="241" t="str">
        <f>IF(J156&gt;0,"SALDO",IF(J156&lt;0,"PIUTANG",IF(J156=0,"LUNAS")))</f>
        <v>PIUTANG</v>
      </c>
      <c r="J156" s="228">
        <f>J155-J154</f>
        <v>-597357</v>
      </c>
    </row>
    <row r="157" spans="1:16" x14ac:dyDescent="0.25">
      <c r="F157" s="219"/>
      <c r="G157" s="219"/>
      <c r="J157" s="219"/>
    </row>
    <row r="158" spans="1:16" x14ac:dyDescent="0.25">
      <c r="C158" s="219"/>
      <c r="D158" s="219"/>
      <c r="F158" s="219"/>
      <c r="G158" s="219"/>
      <c r="J158" s="219"/>
      <c r="L158" s="234"/>
      <c r="M158" s="234"/>
      <c r="N158" s="234"/>
      <c r="O158" s="234"/>
      <c r="P158" s="234"/>
    </row>
    <row r="159" spans="1:16" x14ac:dyDescent="0.25">
      <c r="C159" s="219"/>
      <c r="D159" s="219"/>
      <c r="F159" s="219"/>
      <c r="G159" s="219"/>
      <c r="J159" s="219"/>
      <c r="L159" s="234"/>
      <c r="M159" s="234"/>
      <c r="N159" s="234"/>
      <c r="O159" s="234"/>
      <c r="P159" s="234"/>
    </row>
    <row r="160" spans="1:16" x14ac:dyDescent="0.25">
      <c r="C160" s="219"/>
      <c r="D160" s="219"/>
      <c r="F160" s="219"/>
      <c r="G160" s="219"/>
      <c r="J160" s="219"/>
      <c r="L160" s="234"/>
      <c r="M160" s="234"/>
      <c r="N160" s="234"/>
      <c r="O160" s="234"/>
      <c r="P160" s="234"/>
    </row>
    <row r="161" spans="3:16" x14ac:dyDescent="0.25">
      <c r="C161" s="219"/>
      <c r="D161" s="219"/>
      <c r="F161" s="219"/>
      <c r="G161" s="219"/>
      <c r="J161" s="219"/>
      <c r="L161" s="234"/>
      <c r="M161" s="234"/>
      <c r="N161" s="234"/>
      <c r="O161" s="234"/>
      <c r="P161" s="234"/>
    </row>
    <row r="162" spans="3:16" x14ac:dyDescent="0.25">
      <c r="C162" s="219"/>
      <c r="D162" s="219"/>
      <c r="L162" s="234"/>
      <c r="M162" s="234"/>
      <c r="N162" s="234"/>
      <c r="O162" s="234"/>
      <c r="P162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6:H156"/>
    <mergeCell ref="G150:H150"/>
    <mergeCell ref="G151:H151"/>
    <mergeCell ref="G152:H152"/>
    <mergeCell ref="G153:H153"/>
    <mergeCell ref="G154:H154"/>
    <mergeCell ref="G155:H15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B7" sqref="B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43283</v>
      </c>
      <c r="C5" s="283">
        <f>'Taufik ST'!I2</f>
        <v>5430602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43283</v>
      </c>
      <c r="C6" s="283">
        <f>'Indra Fashion'!I2</f>
        <v>3496649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43285</v>
      </c>
      <c r="C8" s="283">
        <f>Bandros!I2</f>
        <v>11277878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43285</v>
      </c>
      <c r="C9" s="283">
        <f>'Bentang Fashion'!I2</f>
        <v>4057176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597357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 t="s">
        <v>40</v>
      </c>
      <c r="C13" s="283">
        <v>0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1456542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36190006.5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5"/>
  <sheetViews>
    <sheetView workbookViewId="0">
      <pane ySplit="7" topLeftCell="A137" activePane="bottomLeft" state="frozen"/>
      <selection pane="bottomLeft" activeCell="H144" sqref="H14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SUM(D138:D139)</f>
        <v>1182476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J155*-1</f>
        <v>3496649</v>
      </c>
      <c r="J2" s="20"/>
      <c r="L2" s="279">
        <f>SUM(G138:G139)</f>
        <v>120225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1062251</v>
      </c>
      <c r="M3" s="219"/>
      <c r="N3" s="219">
        <f>I2-L3</f>
        <v>2434398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x14ac:dyDescent="0.25">
      <c r="A146" s="162"/>
      <c r="B146" s="3"/>
      <c r="C146" s="40"/>
      <c r="D146" s="6"/>
      <c r="E146" s="7"/>
      <c r="F146" s="40"/>
      <c r="G146" s="6"/>
      <c r="H146" s="39"/>
      <c r="I146" s="39"/>
      <c r="J146" s="6"/>
    </row>
    <row r="147" spans="1:18" x14ac:dyDescent="0.25">
      <c r="A147" s="162"/>
      <c r="B147" s="8" t="s">
        <v>11</v>
      </c>
      <c r="C147" s="77">
        <f>SUM(C8:C146)</f>
        <v>891</v>
      </c>
      <c r="D147" s="9">
        <f>SUM(D8:D146)</f>
        <v>96866645</v>
      </c>
      <c r="E147" s="8" t="s">
        <v>11</v>
      </c>
      <c r="F147" s="77">
        <f>SUM(F8:F146)</f>
        <v>69</v>
      </c>
      <c r="G147" s="5">
        <f>SUM(G8:G146)</f>
        <v>17168161</v>
      </c>
      <c r="H147" s="40">
        <f>SUM(H8:H146)</f>
        <v>0</v>
      </c>
      <c r="I147" s="40">
        <f>SUM(I8:I146)</f>
        <v>76201835</v>
      </c>
      <c r="J147" s="5"/>
    </row>
    <row r="148" spans="1:18" x14ac:dyDescent="0.25">
      <c r="A148" s="162"/>
      <c r="B148" s="8"/>
      <c r="C148" s="77"/>
      <c r="D148" s="9"/>
      <c r="E148" s="8"/>
      <c r="F148" s="77"/>
      <c r="G148" s="5"/>
      <c r="H148" s="40"/>
      <c r="I148" s="40"/>
      <c r="J148" s="5"/>
    </row>
    <row r="149" spans="1:18" x14ac:dyDescent="0.25">
      <c r="A149" s="163"/>
      <c r="B149" s="11"/>
      <c r="C149" s="40"/>
      <c r="D149" s="6"/>
      <c r="E149" s="8"/>
      <c r="F149" s="40"/>
      <c r="G149" s="332" t="s">
        <v>12</v>
      </c>
      <c r="H149" s="332"/>
      <c r="I149" s="39"/>
      <c r="J149" s="13">
        <f>SUM(D8:D146)</f>
        <v>96866645</v>
      </c>
    </row>
    <row r="150" spans="1:18" x14ac:dyDescent="0.25">
      <c r="A150" s="162"/>
      <c r="B150" s="3"/>
      <c r="C150" s="40"/>
      <c r="D150" s="6"/>
      <c r="E150" s="7"/>
      <c r="F150" s="40"/>
      <c r="G150" s="332" t="s">
        <v>13</v>
      </c>
      <c r="H150" s="332"/>
      <c r="I150" s="39"/>
      <c r="J150" s="13">
        <f>SUM(G8:G146)</f>
        <v>17168161</v>
      </c>
    </row>
    <row r="151" spans="1:18" x14ac:dyDescent="0.25">
      <c r="A151" s="164"/>
      <c r="B151" s="7"/>
      <c r="C151" s="40"/>
      <c r="D151" s="6"/>
      <c r="E151" s="7"/>
      <c r="F151" s="40"/>
      <c r="G151" s="332" t="s">
        <v>14</v>
      </c>
      <c r="H151" s="332"/>
      <c r="I151" s="41"/>
      <c r="J151" s="15">
        <f>J149-J150</f>
        <v>79698484</v>
      </c>
    </row>
    <row r="152" spans="1:18" x14ac:dyDescent="0.25">
      <c r="A152" s="162"/>
      <c r="B152" s="16"/>
      <c r="C152" s="40"/>
      <c r="D152" s="17"/>
      <c r="E152" s="7"/>
      <c r="F152" s="40"/>
      <c r="G152" s="332" t="s">
        <v>15</v>
      </c>
      <c r="H152" s="332"/>
      <c r="I152" s="39"/>
      <c r="J152" s="13">
        <f>SUM(H8:H146)</f>
        <v>0</v>
      </c>
    </row>
    <row r="153" spans="1:18" x14ac:dyDescent="0.25">
      <c r="A153" s="162"/>
      <c r="B153" s="16"/>
      <c r="C153" s="40"/>
      <c r="D153" s="17"/>
      <c r="E153" s="7"/>
      <c r="F153" s="40"/>
      <c r="G153" s="332" t="s">
        <v>16</v>
      </c>
      <c r="H153" s="332"/>
      <c r="I153" s="39"/>
      <c r="J153" s="13">
        <f>J151+J152</f>
        <v>79698484</v>
      </c>
    </row>
    <row r="154" spans="1:18" x14ac:dyDescent="0.25">
      <c r="A154" s="162"/>
      <c r="B154" s="16"/>
      <c r="C154" s="40"/>
      <c r="D154" s="17"/>
      <c r="E154" s="7"/>
      <c r="F154" s="40"/>
      <c r="G154" s="332" t="s">
        <v>5</v>
      </c>
      <c r="H154" s="332"/>
      <c r="I154" s="39"/>
      <c r="J154" s="13">
        <f>SUM(I8:I146)</f>
        <v>76201835</v>
      </c>
    </row>
    <row r="155" spans="1:18" x14ac:dyDescent="0.25">
      <c r="A155" s="162"/>
      <c r="B155" s="16"/>
      <c r="C155" s="40"/>
      <c r="D155" s="17"/>
      <c r="E155" s="7"/>
      <c r="F155" s="40"/>
      <c r="G155" s="332" t="s">
        <v>32</v>
      </c>
      <c r="H155" s="332"/>
      <c r="I155" s="40" t="str">
        <f>IF(J155&gt;0,"SALDO",IF(J155&lt;0,"PIUTANG",IF(J155=0,"LUNAS")))</f>
        <v>PIUTANG</v>
      </c>
      <c r="J155" s="13">
        <f>J154-J153</f>
        <v>-3496649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4:H154"/>
    <mergeCell ref="G155:H155"/>
    <mergeCell ref="G149:H149"/>
    <mergeCell ref="G150:H150"/>
    <mergeCell ref="G151:H151"/>
    <mergeCell ref="G152:H152"/>
    <mergeCell ref="G153:H153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50"/>
  <sheetViews>
    <sheetView workbookViewId="0">
      <pane ySplit="7" topLeftCell="A723" activePane="bottomLeft" state="frozen"/>
      <selection pane="bottomLeft" activeCell="G735" sqref="G735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SUM(D724:D730)</f>
        <v>7262852</v>
      </c>
      <c r="M1" s="219">
        <f>SUM(D693:D697)</f>
        <v>7078926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J750*-1</f>
        <v>11277878</v>
      </c>
      <c r="J2" s="218"/>
      <c r="L2" s="219">
        <f>SUM(G724:G730)</f>
        <v>1277675</v>
      </c>
      <c r="M2" s="219">
        <f>SUM(G693:G697)</f>
        <v>1432550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5985177</v>
      </c>
      <c r="M3" s="219">
        <f>M1-M2</f>
        <v>5646376</v>
      </c>
      <c r="N3" s="219">
        <f>L3+M3</f>
        <v>11631553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98">
        <v>43287</v>
      </c>
      <c r="B724" s="99">
        <v>180168865</v>
      </c>
      <c r="C724" s="100">
        <v>18</v>
      </c>
      <c r="D724" s="34">
        <v>1977675</v>
      </c>
      <c r="E724" s="99">
        <v>180044156</v>
      </c>
      <c r="F724" s="100">
        <v>7</v>
      </c>
      <c r="G724" s="34">
        <v>853300</v>
      </c>
      <c r="H724" s="102"/>
      <c r="I724" s="102"/>
      <c r="J724" s="34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98">
        <v>43287</v>
      </c>
      <c r="B725" s="99">
        <v>180168875</v>
      </c>
      <c r="C725" s="100">
        <v>4</v>
      </c>
      <c r="D725" s="34">
        <v>410638</v>
      </c>
      <c r="E725" s="99">
        <v>180044162</v>
      </c>
      <c r="F725" s="100">
        <v>2</v>
      </c>
      <c r="G725" s="34">
        <v>208250</v>
      </c>
      <c r="H725" s="102"/>
      <c r="I725" s="102"/>
      <c r="J725" s="34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98">
        <v>43287</v>
      </c>
      <c r="B726" s="99">
        <v>180168883</v>
      </c>
      <c r="C726" s="100">
        <v>6</v>
      </c>
      <c r="D726" s="34">
        <v>600513</v>
      </c>
      <c r="E726" s="99">
        <v>180044166</v>
      </c>
      <c r="F726" s="100">
        <v>2</v>
      </c>
      <c r="G726" s="34">
        <v>216125</v>
      </c>
      <c r="H726" s="102"/>
      <c r="I726" s="102"/>
      <c r="J726" s="34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98">
        <v>43287</v>
      </c>
      <c r="B727" s="99">
        <v>180168900</v>
      </c>
      <c r="C727" s="100">
        <v>23</v>
      </c>
      <c r="D727" s="34">
        <v>2467500</v>
      </c>
      <c r="E727" s="99"/>
      <c r="F727" s="100"/>
      <c r="G727" s="34"/>
      <c r="H727" s="102"/>
      <c r="I727" s="102"/>
      <c r="J727" s="34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98">
        <v>43287</v>
      </c>
      <c r="B728" s="99">
        <v>180168918</v>
      </c>
      <c r="C728" s="100">
        <v>12</v>
      </c>
      <c r="D728" s="34">
        <v>1231913</v>
      </c>
      <c r="E728" s="99"/>
      <c r="F728" s="100"/>
      <c r="G728" s="34"/>
      <c r="H728" s="102"/>
      <c r="I728" s="102"/>
      <c r="J728" s="34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98">
        <v>43287</v>
      </c>
      <c r="B729" s="99">
        <v>180168924</v>
      </c>
      <c r="C729" s="100">
        <v>4</v>
      </c>
      <c r="D729" s="34">
        <v>316663</v>
      </c>
      <c r="E729" s="99"/>
      <c r="F729" s="100"/>
      <c r="G729" s="34"/>
      <c r="H729" s="102"/>
      <c r="I729" s="102"/>
      <c r="J729" s="34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98">
        <v>43287</v>
      </c>
      <c r="B730" s="99">
        <v>180168936</v>
      </c>
      <c r="C730" s="100">
        <v>3</v>
      </c>
      <c r="D730" s="34">
        <v>257950</v>
      </c>
      <c r="E730" s="99"/>
      <c r="F730" s="100"/>
      <c r="G730" s="34"/>
      <c r="H730" s="102"/>
      <c r="I730" s="102"/>
      <c r="J730" s="34"/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98">
        <v>43288</v>
      </c>
      <c r="B731" s="99">
        <v>180168953</v>
      </c>
      <c r="C731" s="100">
        <v>19</v>
      </c>
      <c r="D731" s="34">
        <v>2038138</v>
      </c>
      <c r="E731" s="99">
        <v>180044174</v>
      </c>
      <c r="F731" s="100">
        <v>2</v>
      </c>
      <c r="G731" s="34">
        <v>201863</v>
      </c>
      <c r="H731" s="102"/>
      <c r="I731" s="102"/>
      <c r="J731" s="34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98">
        <v>43288</v>
      </c>
      <c r="B732" s="99">
        <v>180168954</v>
      </c>
      <c r="C732" s="100">
        <v>7</v>
      </c>
      <c r="D732" s="34">
        <v>762300</v>
      </c>
      <c r="E732" s="99"/>
      <c r="F732" s="100"/>
      <c r="G732" s="34"/>
      <c r="H732" s="102"/>
      <c r="I732" s="102"/>
      <c r="J732" s="34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98">
        <v>43288</v>
      </c>
      <c r="B733" s="99">
        <v>180168962</v>
      </c>
      <c r="C733" s="100">
        <v>5</v>
      </c>
      <c r="D733" s="34">
        <v>595700</v>
      </c>
      <c r="E733" s="99"/>
      <c r="F733" s="100"/>
      <c r="G733" s="34"/>
      <c r="H733" s="102"/>
      <c r="I733" s="102"/>
      <c r="J733" s="34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98">
        <v>43288</v>
      </c>
      <c r="B734" s="99">
        <v>180168971</v>
      </c>
      <c r="C734" s="100">
        <v>15</v>
      </c>
      <c r="D734" s="34">
        <v>1508588</v>
      </c>
      <c r="E734" s="99"/>
      <c r="F734" s="100"/>
      <c r="G734" s="34"/>
      <c r="H734" s="102"/>
      <c r="I734" s="102"/>
      <c r="J734" s="34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98">
        <v>43288</v>
      </c>
      <c r="B735" s="99">
        <v>180168993</v>
      </c>
      <c r="C735" s="100">
        <v>5</v>
      </c>
      <c r="D735" s="34">
        <v>589838</v>
      </c>
      <c r="E735" s="99"/>
      <c r="F735" s="100"/>
      <c r="G735" s="34"/>
      <c r="H735" s="102"/>
      <c r="I735" s="102"/>
      <c r="J735" s="34"/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98"/>
      <c r="B736" s="99"/>
      <c r="C736" s="100"/>
      <c r="D736" s="34"/>
      <c r="E736" s="99"/>
      <c r="F736" s="100"/>
      <c r="G736" s="34"/>
      <c r="H736" s="102"/>
      <c r="I736" s="102"/>
      <c r="J736" s="34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98"/>
      <c r="B737" s="99"/>
      <c r="C737" s="100"/>
      <c r="D737" s="34"/>
      <c r="E737" s="99"/>
      <c r="F737" s="100"/>
      <c r="G737" s="34"/>
      <c r="H737" s="102"/>
      <c r="I737" s="102"/>
      <c r="J737" s="34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98"/>
      <c r="B738" s="99"/>
      <c r="C738" s="100"/>
      <c r="D738" s="34"/>
      <c r="E738" s="99"/>
      <c r="F738" s="100"/>
      <c r="G738" s="34"/>
      <c r="H738" s="102"/>
      <c r="I738" s="102"/>
      <c r="J738" s="34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98"/>
      <c r="B739" s="99"/>
      <c r="C739" s="100"/>
      <c r="D739" s="34"/>
      <c r="E739" s="99"/>
      <c r="F739" s="100"/>
      <c r="G739" s="34"/>
      <c r="H739" s="102"/>
      <c r="I739" s="102"/>
      <c r="J739" s="34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98"/>
      <c r="B740" s="99"/>
      <c r="C740" s="100"/>
      <c r="D740" s="34"/>
      <c r="E740" s="99"/>
      <c r="F740" s="100"/>
      <c r="G740" s="34"/>
      <c r="H740" s="102"/>
      <c r="I740" s="102"/>
      <c r="J740" s="34"/>
      <c r="K740" s="138"/>
      <c r="L740" s="138"/>
      <c r="M740" s="138"/>
      <c r="N740" s="138"/>
      <c r="O740" s="138"/>
      <c r="P740" s="138"/>
      <c r="Q740" s="138"/>
      <c r="R740" s="138"/>
    </row>
    <row r="741" spans="1:18" x14ac:dyDescent="0.25">
      <c r="A741" s="236"/>
      <c r="B741" s="235"/>
      <c r="C741" s="241"/>
      <c r="D741" s="237"/>
      <c r="E741" s="235"/>
      <c r="F741" s="241"/>
      <c r="G741" s="237"/>
      <c r="H741" s="240"/>
      <c r="I741" s="240"/>
      <c r="J741" s="237"/>
    </row>
    <row r="742" spans="1:18" s="218" customFormat="1" x14ac:dyDescent="0.25">
      <c r="A742" s="227"/>
      <c r="B742" s="224" t="s">
        <v>11</v>
      </c>
      <c r="C742" s="233">
        <f>SUM(C8:C741)</f>
        <v>9165</v>
      </c>
      <c r="D742" s="225">
        <f>SUM(D8:D741)</f>
        <v>991051958</v>
      </c>
      <c r="E742" s="224" t="s">
        <v>11</v>
      </c>
      <c r="F742" s="233">
        <f>SUM(F8:F741)</f>
        <v>969</v>
      </c>
      <c r="G742" s="225">
        <f>SUM(G8:G741)</f>
        <v>106056945</v>
      </c>
      <c r="H742" s="233">
        <f>SUM(H8:H741)</f>
        <v>0</v>
      </c>
      <c r="I742" s="233">
        <f>SUM(I8:I741)</f>
        <v>873717135</v>
      </c>
      <c r="J742" s="225"/>
      <c r="K742" s="220"/>
      <c r="L742" s="220"/>
      <c r="M742" s="220"/>
      <c r="N742" s="220"/>
      <c r="O742" s="220"/>
      <c r="P742" s="220"/>
      <c r="Q742" s="220"/>
      <c r="R742" s="220"/>
    </row>
    <row r="743" spans="1:18" s="218" customFormat="1" x14ac:dyDescent="0.25">
      <c r="A743" s="227"/>
      <c r="B743" s="224"/>
      <c r="C743" s="233"/>
      <c r="D743" s="225"/>
      <c r="E743" s="224"/>
      <c r="F743" s="233"/>
      <c r="G743" s="225"/>
      <c r="H743" s="233"/>
      <c r="I743" s="233"/>
      <c r="J743" s="225"/>
      <c r="K743" s="220"/>
      <c r="M743" s="220"/>
      <c r="N743" s="220"/>
      <c r="O743" s="220"/>
      <c r="P743" s="220"/>
      <c r="Q743" s="220"/>
      <c r="R743" s="220"/>
    </row>
    <row r="744" spans="1:18" x14ac:dyDescent="0.25">
      <c r="A744" s="226"/>
      <c r="B744" s="227"/>
      <c r="C744" s="241"/>
      <c r="D744" s="237"/>
      <c r="E744" s="224"/>
      <c r="F744" s="241"/>
      <c r="G744" s="335" t="s">
        <v>12</v>
      </c>
      <c r="H744" s="336"/>
      <c r="I744" s="237"/>
      <c r="J744" s="228">
        <f>SUM(D8:D741)</f>
        <v>991051958</v>
      </c>
      <c r="P744" s="220"/>
      <c r="Q744" s="220"/>
      <c r="R744" s="234"/>
    </row>
    <row r="745" spans="1:18" x14ac:dyDescent="0.25">
      <c r="A745" s="236"/>
      <c r="B745" s="235"/>
      <c r="C745" s="241"/>
      <c r="D745" s="237"/>
      <c r="E745" s="235"/>
      <c r="F745" s="241"/>
      <c r="G745" s="335" t="s">
        <v>13</v>
      </c>
      <c r="H745" s="336"/>
      <c r="I745" s="238"/>
      <c r="J745" s="228">
        <f>SUM(G8:G741)</f>
        <v>106056945</v>
      </c>
      <c r="R745" s="234"/>
    </row>
    <row r="746" spans="1:18" x14ac:dyDescent="0.25">
      <c r="A746" s="229"/>
      <c r="B746" s="238"/>
      <c r="C746" s="241"/>
      <c r="D746" s="237"/>
      <c r="E746" s="235"/>
      <c r="F746" s="241"/>
      <c r="G746" s="335" t="s">
        <v>14</v>
      </c>
      <c r="H746" s="336"/>
      <c r="I746" s="230"/>
      <c r="J746" s="230">
        <f>J744-J745</f>
        <v>884995013</v>
      </c>
      <c r="L746" s="220"/>
      <c r="R746" s="234"/>
    </row>
    <row r="747" spans="1:18" x14ac:dyDescent="0.25">
      <c r="A747" s="236"/>
      <c r="B747" s="231"/>
      <c r="C747" s="241"/>
      <c r="D747" s="232"/>
      <c r="E747" s="235"/>
      <c r="F747" s="241"/>
      <c r="G747" s="335" t="s">
        <v>15</v>
      </c>
      <c r="H747" s="336"/>
      <c r="I747" s="238"/>
      <c r="J747" s="228">
        <f>SUM(H8:H741)</f>
        <v>0</v>
      </c>
      <c r="R747" s="234"/>
    </row>
    <row r="748" spans="1:18" x14ac:dyDescent="0.25">
      <c r="A748" s="236"/>
      <c r="B748" s="231"/>
      <c r="C748" s="241"/>
      <c r="D748" s="232"/>
      <c r="E748" s="235"/>
      <c r="F748" s="241"/>
      <c r="G748" s="335" t="s">
        <v>16</v>
      </c>
      <c r="H748" s="336"/>
      <c r="I748" s="238"/>
      <c r="J748" s="228">
        <f>J746+J747</f>
        <v>884995013</v>
      </c>
      <c r="R748" s="234"/>
    </row>
    <row r="749" spans="1:18" x14ac:dyDescent="0.25">
      <c r="A749" s="236"/>
      <c r="B749" s="231"/>
      <c r="C749" s="241"/>
      <c r="D749" s="232"/>
      <c r="E749" s="235"/>
      <c r="F749" s="241"/>
      <c r="G749" s="335" t="s">
        <v>5</v>
      </c>
      <c r="H749" s="336"/>
      <c r="I749" s="238"/>
      <c r="J749" s="228">
        <f>SUM(I8:I741)</f>
        <v>873717135</v>
      </c>
      <c r="R749" s="234"/>
    </row>
    <row r="750" spans="1:18" x14ac:dyDescent="0.25">
      <c r="A750" s="236"/>
      <c r="B750" s="231"/>
      <c r="C750" s="241"/>
      <c r="D750" s="232"/>
      <c r="E750" s="235"/>
      <c r="F750" s="241"/>
      <c r="G750" s="335" t="s">
        <v>32</v>
      </c>
      <c r="H750" s="336"/>
      <c r="I750" s="235" t="str">
        <f>IF(J750&gt;0,"SALDO",IF(J750&lt;0,"PIUTANG",IF(J750=0,"LUNAS")))</f>
        <v>PIUTANG</v>
      </c>
      <c r="J750" s="228">
        <f>J749-J748</f>
        <v>-11277878</v>
      </c>
      <c r="R750" s="234"/>
    </row>
  </sheetData>
  <mergeCells count="13">
    <mergeCell ref="A5:J5"/>
    <mergeCell ref="A6:A7"/>
    <mergeCell ref="B6:G6"/>
    <mergeCell ref="H6:H7"/>
    <mergeCell ref="I6:I7"/>
    <mergeCell ref="J6:J7"/>
    <mergeCell ref="G750:H750"/>
    <mergeCell ref="G744:H744"/>
    <mergeCell ref="G745:H745"/>
    <mergeCell ref="G746:H746"/>
    <mergeCell ref="G747:H747"/>
    <mergeCell ref="G748:H748"/>
    <mergeCell ref="G749:H749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38"/>
  <sheetViews>
    <sheetView zoomScaleNormal="100" workbookViewId="0">
      <pane ySplit="6" topLeftCell="A519" activePane="bottomLeft" state="frozen"/>
      <selection pane="bottomLeft" activeCell="E524" sqref="E52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J537*-1</f>
        <v>524214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98">
        <v>43287</v>
      </c>
      <c r="B522" s="99">
        <v>180168890</v>
      </c>
      <c r="C522" s="100">
        <v>5</v>
      </c>
      <c r="D522" s="34">
        <v>635338</v>
      </c>
      <c r="E522" s="101"/>
      <c r="F522" s="100"/>
      <c r="G522" s="34"/>
      <c r="H522" s="101"/>
      <c r="I522" s="102"/>
      <c r="J522" s="34"/>
      <c r="K522" s="234"/>
      <c r="L522" s="234"/>
      <c r="M522" s="234"/>
      <c r="N522" s="234"/>
      <c r="O522" s="234"/>
      <c r="P522" s="234"/>
    </row>
    <row r="523" spans="1:16" x14ac:dyDescent="0.25">
      <c r="A523" s="98">
        <v>43287</v>
      </c>
      <c r="B523" s="99">
        <v>180168921</v>
      </c>
      <c r="C523" s="100">
        <v>3</v>
      </c>
      <c r="D523" s="34">
        <v>397163</v>
      </c>
      <c r="E523" s="101"/>
      <c r="F523" s="100"/>
      <c r="G523" s="34"/>
      <c r="H523" s="101"/>
      <c r="I523" s="102">
        <v>1032501</v>
      </c>
      <c r="J523" s="34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98">
        <v>43288</v>
      </c>
      <c r="B524" s="99">
        <v>180168959</v>
      </c>
      <c r="C524" s="100">
        <v>1</v>
      </c>
      <c r="D524" s="34">
        <v>92575</v>
      </c>
      <c r="E524" s="101">
        <v>180044175</v>
      </c>
      <c r="F524" s="100">
        <v>8</v>
      </c>
      <c r="G524" s="34">
        <v>789600</v>
      </c>
      <c r="H524" s="101"/>
      <c r="I524" s="102"/>
      <c r="J524" s="34"/>
      <c r="K524" s="234"/>
      <c r="L524" s="234"/>
      <c r="M524" s="234"/>
      <c r="N524" s="234"/>
      <c r="O524" s="234"/>
      <c r="P524" s="234"/>
    </row>
    <row r="525" spans="1:16" x14ac:dyDescent="0.25">
      <c r="A525" s="98">
        <v>43288</v>
      </c>
      <c r="B525" s="99">
        <v>180168975</v>
      </c>
      <c r="C525" s="100">
        <v>9</v>
      </c>
      <c r="D525" s="34">
        <v>1115450</v>
      </c>
      <c r="E525" s="101"/>
      <c r="F525" s="100"/>
      <c r="G525" s="34"/>
      <c r="H525" s="101"/>
      <c r="I525" s="102"/>
      <c r="J525" s="34"/>
      <c r="K525" s="234"/>
      <c r="L525" s="234"/>
      <c r="M525" s="234"/>
      <c r="N525" s="234"/>
      <c r="O525" s="234"/>
      <c r="P525" s="234"/>
    </row>
    <row r="526" spans="1:16" x14ac:dyDescent="0.25">
      <c r="A526" s="98">
        <v>43288</v>
      </c>
      <c r="B526" s="99">
        <v>180169008</v>
      </c>
      <c r="C526" s="100">
        <v>1</v>
      </c>
      <c r="D526" s="34">
        <v>105788</v>
      </c>
      <c r="E526" s="101"/>
      <c r="F526" s="100"/>
      <c r="G526" s="34"/>
      <c r="H526" s="101"/>
      <c r="I526" s="102"/>
      <c r="J526" s="34"/>
      <c r="K526" s="234"/>
      <c r="L526" s="234"/>
      <c r="M526" s="234"/>
      <c r="N526" s="234"/>
      <c r="O526" s="234"/>
      <c r="P526" s="234"/>
    </row>
    <row r="527" spans="1:16" x14ac:dyDescent="0.25">
      <c r="A527" s="98"/>
      <c r="B527" s="99"/>
      <c r="C527" s="100"/>
      <c r="D527" s="34"/>
      <c r="E527" s="101"/>
      <c r="F527" s="100"/>
      <c r="G527" s="34"/>
      <c r="H527" s="101"/>
      <c r="I527" s="102"/>
      <c r="J527" s="34"/>
      <c r="K527" s="234"/>
      <c r="L527" s="234"/>
      <c r="M527" s="234"/>
      <c r="N527" s="234"/>
      <c r="O527" s="234"/>
      <c r="P527" s="234"/>
    </row>
    <row r="528" spans="1:16" x14ac:dyDescent="0.25">
      <c r="A528" s="236"/>
      <c r="B528" s="235"/>
      <c r="C528" s="241"/>
      <c r="D528" s="34"/>
      <c r="E528" s="238"/>
      <c r="F528" s="241"/>
      <c r="G528" s="237"/>
      <c r="H528" s="238"/>
      <c r="I528" s="240"/>
      <c r="J528" s="237"/>
      <c r="K528" s="234"/>
      <c r="L528" s="234"/>
      <c r="M528" s="234"/>
      <c r="N528" s="234"/>
      <c r="O528" s="234"/>
      <c r="P528" s="234"/>
    </row>
    <row r="529" spans="1:16" x14ac:dyDescent="0.25">
      <c r="A529" s="236"/>
      <c r="B529" s="224" t="s">
        <v>11</v>
      </c>
      <c r="C529" s="233">
        <f>SUM(C7:C528)</f>
        <v>3961</v>
      </c>
      <c r="D529" s="225">
        <f>SUM(D7:D528)</f>
        <v>389769412</v>
      </c>
      <c r="E529" s="224" t="s">
        <v>11</v>
      </c>
      <c r="F529" s="233">
        <f>SUM(F7:F528)</f>
        <v>989</v>
      </c>
      <c r="G529" s="225">
        <f>SUM(G7:G528)</f>
        <v>101477547</v>
      </c>
      <c r="H529" s="225">
        <f>SUM(H7:H528)</f>
        <v>0</v>
      </c>
      <c r="I529" s="233">
        <f>SUM(I7:I528)</f>
        <v>287767651</v>
      </c>
      <c r="J529" s="5"/>
      <c r="K529" s="234"/>
      <c r="L529" s="234"/>
      <c r="M529" s="234"/>
      <c r="N529" s="234"/>
      <c r="O529" s="234"/>
      <c r="P529" s="234"/>
    </row>
    <row r="530" spans="1:16" x14ac:dyDescent="0.25">
      <c r="A530" s="236"/>
      <c r="B530" s="224"/>
      <c r="C530" s="233"/>
      <c r="D530" s="225"/>
      <c r="E530" s="224"/>
      <c r="F530" s="233"/>
      <c r="G530" s="5"/>
      <c r="H530" s="235"/>
      <c r="I530" s="241"/>
      <c r="J530" s="5"/>
      <c r="K530" s="234"/>
      <c r="L530" s="234"/>
      <c r="M530" s="234"/>
      <c r="N530" s="234"/>
      <c r="O530" s="234"/>
      <c r="P530" s="234"/>
    </row>
    <row r="531" spans="1:16" x14ac:dyDescent="0.25">
      <c r="A531" s="236"/>
      <c r="B531" s="227"/>
      <c r="C531" s="241"/>
      <c r="D531" s="237"/>
      <c r="E531" s="224"/>
      <c r="F531" s="241"/>
      <c r="G531" s="332" t="s">
        <v>12</v>
      </c>
      <c r="H531" s="332"/>
      <c r="I531" s="240"/>
      <c r="J531" s="228">
        <f>SUM(D7:D528)</f>
        <v>389769412</v>
      </c>
      <c r="K531" s="234"/>
      <c r="L531" s="234"/>
      <c r="M531" s="234"/>
      <c r="N531" s="234"/>
      <c r="O531" s="234"/>
      <c r="P531" s="234"/>
    </row>
    <row r="532" spans="1:16" x14ac:dyDescent="0.25">
      <c r="A532" s="226"/>
      <c r="B532" s="235"/>
      <c r="C532" s="241"/>
      <c r="D532" s="237"/>
      <c r="E532" s="238"/>
      <c r="F532" s="241"/>
      <c r="G532" s="332" t="s">
        <v>13</v>
      </c>
      <c r="H532" s="332"/>
      <c r="I532" s="240"/>
      <c r="J532" s="228">
        <f>SUM(G7:G528)</f>
        <v>101477547</v>
      </c>
      <c r="K532" s="234"/>
      <c r="L532" s="234"/>
      <c r="M532" s="234"/>
      <c r="N532" s="234"/>
      <c r="O532" s="234"/>
      <c r="P532" s="234"/>
    </row>
    <row r="533" spans="1:16" x14ac:dyDescent="0.25">
      <c r="A533" s="236"/>
      <c r="B533" s="238"/>
      <c r="C533" s="241"/>
      <c r="D533" s="237"/>
      <c r="E533" s="238"/>
      <c r="F533" s="241"/>
      <c r="G533" s="332" t="s">
        <v>14</v>
      </c>
      <c r="H533" s="332"/>
      <c r="I533" s="41"/>
      <c r="J533" s="230">
        <f>J531-J532</f>
        <v>288291865</v>
      </c>
      <c r="K533" s="234"/>
      <c r="L533" s="234"/>
      <c r="M533" s="234"/>
      <c r="N533" s="234"/>
      <c r="O533" s="234"/>
      <c r="P533" s="234"/>
    </row>
    <row r="534" spans="1:16" x14ac:dyDescent="0.25">
      <c r="A534" s="229"/>
      <c r="B534" s="231"/>
      <c r="C534" s="241"/>
      <c r="D534" s="232"/>
      <c r="E534" s="238"/>
      <c r="F534" s="241"/>
      <c r="G534" s="332" t="s">
        <v>15</v>
      </c>
      <c r="H534" s="332"/>
      <c r="I534" s="240"/>
      <c r="J534" s="228">
        <f>SUM(H7:H528)</f>
        <v>0</v>
      </c>
      <c r="K534" s="234"/>
      <c r="L534" s="234"/>
      <c r="M534" s="234"/>
      <c r="N534" s="234"/>
      <c r="O534" s="234"/>
      <c r="P534" s="234"/>
    </row>
    <row r="535" spans="1:16" x14ac:dyDescent="0.25">
      <c r="A535" s="236"/>
      <c r="B535" s="231"/>
      <c r="C535" s="241"/>
      <c r="D535" s="232"/>
      <c r="E535" s="238"/>
      <c r="F535" s="241"/>
      <c r="G535" s="332" t="s">
        <v>16</v>
      </c>
      <c r="H535" s="332"/>
      <c r="I535" s="240"/>
      <c r="J535" s="228">
        <f>J533+J534</f>
        <v>288291865</v>
      </c>
      <c r="K535" s="234"/>
      <c r="L535" s="234"/>
      <c r="M535" s="234"/>
      <c r="N535" s="234"/>
      <c r="O535" s="234"/>
      <c r="P535" s="234"/>
    </row>
    <row r="536" spans="1:16" x14ac:dyDescent="0.25">
      <c r="A536" s="236"/>
      <c r="B536" s="231"/>
      <c r="C536" s="241"/>
      <c r="D536" s="232"/>
      <c r="E536" s="238"/>
      <c r="F536" s="241"/>
      <c r="G536" s="332" t="s">
        <v>5</v>
      </c>
      <c r="H536" s="332"/>
      <c r="I536" s="240"/>
      <c r="J536" s="228">
        <f>SUM(I7:I528)</f>
        <v>287767651</v>
      </c>
      <c r="K536" s="234"/>
      <c r="L536" s="234"/>
      <c r="M536" s="234"/>
      <c r="N536" s="234"/>
      <c r="O536" s="234"/>
      <c r="P536" s="234"/>
    </row>
    <row r="537" spans="1:16" x14ac:dyDescent="0.25">
      <c r="A537" s="236"/>
      <c r="B537" s="231"/>
      <c r="C537" s="241"/>
      <c r="D537" s="232"/>
      <c r="E537" s="238"/>
      <c r="F537" s="241"/>
      <c r="G537" s="332" t="s">
        <v>32</v>
      </c>
      <c r="H537" s="332"/>
      <c r="I537" s="241" t="str">
        <f>IF(J537&gt;0,"SALDO",IF(J537&lt;0,"PIUTANG",IF(J537=0,"LUNAS")))</f>
        <v>PIUTANG</v>
      </c>
      <c r="J537" s="228">
        <f>J536-J535</f>
        <v>-524214</v>
      </c>
      <c r="K537" s="234"/>
      <c r="L537" s="234"/>
      <c r="M537" s="234"/>
      <c r="N537" s="234"/>
      <c r="O537" s="234"/>
      <c r="P537" s="234"/>
    </row>
    <row r="538" spans="1:16" x14ac:dyDescent="0.25">
      <c r="A538" s="236"/>
      <c r="K538" s="234"/>
      <c r="L538" s="234"/>
      <c r="M538" s="234"/>
      <c r="N538" s="234"/>
      <c r="O538" s="234"/>
      <c r="P538" s="234"/>
    </row>
  </sheetData>
  <mergeCells count="15">
    <mergeCell ref="G537:H537"/>
    <mergeCell ref="G531:H531"/>
    <mergeCell ref="G532:H532"/>
    <mergeCell ref="G533:H533"/>
    <mergeCell ref="G534:H534"/>
    <mergeCell ref="G535:H535"/>
    <mergeCell ref="G536:H536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9"/>
  <sheetViews>
    <sheetView workbookViewId="0">
      <pane ySplit="7" topLeftCell="A92" activePane="bottomLeft" state="frozen"/>
      <selection pane="bottomLeft" activeCell="B102" sqref="B10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J113*-1</f>
        <v>1456542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14000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43284</v>
      </c>
      <c r="B95" s="99">
        <v>180168602</v>
      </c>
      <c r="C95" s="100">
        <v>1</v>
      </c>
      <c r="D95" s="34">
        <v>141838</v>
      </c>
      <c r="E95" s="101"/>
      <c r="F95" s="99"/>
      <c r="G95" s="34"/>
      <c r="H95" s="102">
        <v>33000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180168604</v>
      </c>
      <c r="C96" s="100">
        <v>1</v>
      </c>
      <c r="D96" s="34">
        <v>141838</v>
      </c>
      <c r="E96" s="101"/>
      <c r="F96" s="99"/>
      <c r="G96" s="34"/>
      <c r="H96" s="102">
        <v>20000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43285</v>
      </c>
      <c r="B97" s="99">
        <v>180168700</v>
      </c>
      <c r="C97" s="100">
        <v>1</v>
      </c>
      <c r="D97" s="34">
        <v>141838</v>
      </c>
      <c r="E97" s="101"/>
      <c r="F97" s="99"/>
      <c r="G97" s="34"/>
      <c r="H97" s="102">
        <v>14000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180168701</v>
      </c>
      <c r="C98" s="100">
        <v>1</v>
      </c>
      <c r="D98" s="34">
        <v>141838</v>
      </c>
      <c r="E98" s="101"/>
      <c r="F98" s="99"/>
      <c r="G98" s="34"/>
      <c r="H98" s="102">
        <v>20000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180168703</v>
      </c>
      <c r="C99" s="100">
        <v>1</v>
      </c>
      <c r="D99" s="34">
        <v>141838</v>
      </c>
      <c r="E99" s="101"/>
      <c r="F99" s="99"/>
      <c r="G99" s="34"/>
      <c r="H99" s="102">
        <v>26000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180168704</v>
      </c>
      <c r="C100" s="100">
        <v>1</v>
      </c>
      <c r="D100" s="34">
        <v>141838</v>
      </c>
      <c r="E100" s="101"/>
      <c r="F100" s="99"/>
      <c r="G100" s="34"/>
      <c r="H100" s="102">
        <v>9000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180168705</v>
      </c>
      <c r="C101" s="100">
        <v>1</v>
      </c>
      <c r="D101" s="34">
        <v>141838</v>
      </c>
      <c r="E101" s="101"/>
      <c r="F101" s="99"/>
      <c r="G101" s="34"/>
      <c r="H101" s="102">
        <v>26000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43286</v>
      </c>
      <c r="B102" s="99">
        <v>180168963</v>
      </c>
      <c r="C102" s="100">
        <v>1</v>
      </c>
      <c r="D102" s="34">
        <v>141838</v>
      </c>
      <c r="E102" s="101"/>
      <c r="F102" s="99"/>
      <c r="G102" s="34"/>
      <c r="H102" s="102">
        <v>18000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36"/>
      <c r="B104" s="235"/>
      <c r="C104" s="241"/>
      <c r="D104" s="237"/>
      <c r="E104" s="238"/>
      <c r="F104" s="235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4"/>
      <c r="B105" s="8" t="s">
        <v>11</v>
      </c>
      <c r="C105" s="77">
        <f>SUM(C8:C104)</f>
        <v>381</v>
      </c>
      <c r="D105" s="9"/>
      <c r="E105" s="224" t="s">
        <v>11</v>
      </c>
      <c r="F105" s="224">
        <f>SUM(F8:F104)</f>
        <v>1</v>
      </c>
      <c r="G105" s="225">
        <f>SUM(G8:G104)</f>
        <v>98525</v>
      </c>
      <c r="H105" s="240"/>
      <c r="I105" s="240"/>
      <c r="J105" s="23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4"/>
      <c r="B106" s="8"/>
      <c r="C106" s="77"/>
      <c r="D106" s="9"/>
      <c r="E106" s="238"/>
      <c r="F106" s="235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10"/>
      <c r="B107" s="11"/>
      <c r="C107" s="40"/>
      <c r="D107" s="6"/>
      <c r="E107" s="8"/>
      <c r="F107" s="235"/>
      <c r="G107" s="332" t="s">
        <v>12</v>
      </c>
      <c r="H107" s="332"/>
      <c r="I107" s="39"/>
      <c r="J107" s="13">
        <f>SUM(D8:D104)</f>
        <v>34679353</v>
      </c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4"/>
      <c r="B108" s="3"/>
      <c r="C108" s="40"/>
      <c r="D108" s="6"/>
      <c r="E108" s="8"/>
      <c r="F108" s="235"/>
      <c r="G108" s="332" t="s">
        <v>13</v>
      </c>
      <c r="H108" s="332"/>
      <c r="I108" s="39"/>
      <c r="J108" s="13">
        <f>SUM(G8:G104)</f>
        <v>98525</v>
      </c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14"/>
      <c r="B109" s="7"/>
      <c r="C109" s="40"/>
      <c r="D109" s="6"/>
      <c r="E109" s="7"/>
      <c r="F109" s="235"/>
      <c r="G109" s="332" t="s">
        <v>14</v>
      </c>
      <c r="H109" s="332"/>
      <c r="I109" s="41"/>
      <c r="J109" s="15">
        <f>J107-J108</f>
        <v>34580828</v>
      </c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4"/>
      <c r="B110" s="16"/>
      <c r="C110" s="40"/>
      <c r="D110" s="17"/>
      <c r="E110" s="7"/>
      <c r="F110" s="8"/>
      <c r="G110" s="332" t="s">
        <v>15</v>
      </c>
      <c r="H110" s="332"/>
      <c r="I110" s="39"/>
      <c r="J110" s="13">
        <f>SUM(H8:H106)</f>
        <v>2227500</v>
      </c>
      <c r="K110" s="219"/>
      <c r="L110" s="219"/>
      <c r="M110" s="219"/>
      <c r="N110" s="219"/>
      <c r="O110" s="219"/>
      <c r="P110" s="219"/>
    </row>
    <row r="111" spans="1:16" x14ac:dyDescent="0.25">
      <c r="A111" s="4"/>
      <c r="B111" s="16"/>
      <c r="C111" s="40"/>
      <c r="D111" s="17"/>
      <c r="E111" s="7"/>
      <c r="F111" s="8"/>
      <c r="G111" s="332" t="s">
        <v>16</v>
      </c>
      <c r="H111" s="332"/>
      <c r="I111" s="39"/>
      <c r="J111" s="13">
        <f>J109+J110</f>
        <v>36808328</v>
      </c>
    </row>
    <row r="112" spans="1:16" x14ac:dyDescent="0.25">
      <c r="A112" s="4"/>
      <c r="B112" s="16"/>
      <c r="C112" s="40"/>
      <c r="D112" s="17"/>
      <c r="E112" s="7"/>
      <c r="F112" s="3"/>
      <c r="G112" s="332" t="s">
        <v>5</v>
      </c>
      <c r="H112" s="332"/>
      <c r="I112" s="39"/>
      <c r="J112" s="13">
        <f>SUM(I8:I106)</f>
        <v>35351786</v>
      </c>
    </row>
    <row r="113" spans="1:16" x14ac:dyDescent="0.25">
      <c r="A113" s="4"/>
      <c r="B113" s="16"/>
      <c r="C113" s="40"/>
      <c r="D113" s="17"/>
      <c r="E113" s="7"/>
      <c r="F113" s="3"/>
      <c r="G113" s="332" t="s">
        <v>32</v>
      </c>
      <c r="H113" s="332"/>
      <c r="I113" s="40" t="str">
        <f>IF(J113&gt;0,"SALDO",IF(J113&lt;0,"PIUTANG",IF(J113=0,"LUNAS")))</f>
        <v>PIUTANG</v>
      </c>
      <c r="J113" s="13">
        <f>J112-J111</f>
        <v>-1456542</v>
      </c>
    </row>
    <row r="114" spans="1:16" x14ac:dyDescent="0.25">
      <c r="F114" s="37"/>
      <c r="G114" s="37"/>
      <c r="J114" s="37"/>
    </row>
    <row r="115" spans="1:16" x14ac:dyDescent="0.25">
      <c r="C115" s="37"/>
      <c r="D115" s="37"/>
      <c r="F115" s="37"/>
      <c r="G115" s="37"/>
      <c r="J115" s="37"/>
      <c r="L115"/>
      <c r="M115"/>
      <c r="N115"/>
      <c r="O115"/>
      <c r="P115"/>
    </row>
    <row r="116" spans="1:16" x14ac:dyDescent="0.25">
      <c r="C116" s="37"/>
      <c r="D116" s="37"/>
      <c r="F116" s="37"/>
      <c r="G116" s="37"/>
      <c r="J116" s="37"/>
      <c r="L116"/>
      <c r="M116"/>
      <c r="N116"/>
      <c r="O116"/>
      <c r="P116"/>
    </row>
    <row r="117" spans="1:16" x14ac:dyDescent="0.25">
      <c r="C117" s="37"/>
      <c r="D117" s="37"/>
      <c r="F117" s="37"/>
      <c r="G117" s="37"/>
      <c r="J117" s="37"/>
      <c r="L117"/>
      <c r="M117"/>
      <c r="N117"/>
      <c r="O117"/>
      <c r="P117"/>
    </row>
    <row r="118" spans="1:16" x14ac:dyDescent="0.25">
      <c r="C118" s="37"/>
      <c r="D118" s="37"/>
      <c r="F118" s="37"/>
      <c r="G118" s="37"/>
      <c r="J118" s="37"/>
      <c r="L118"/>
      <c r="M118"/>
      <c r="N118"/>
      <c r="O118"/>
      <c r="P118"/>
    </row>
    <row r="119" spans="1:16" x14ac:dyDescent="0.25">
      <c r="C119" s="37"/>
      <c r="D119" s="37"/>
      <c r="L119"/>
      <c r="M119"/>
      <c r="N119"/>
      <c r="O119"/>
      <c r="P1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07:H107"/>
    <mergeCell ref="G108:H108"/>
    <mergeCell ref="G109:H109"/>
    <mergeCell ref="G110:H110"/>
    <mergeCell ref="G111:H111"/>
    <mergeCell ref="G112:H11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J53" sqref="J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35438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288</v>
      </c>
      <c r="D52" s="9"/>
      <c r="E52" s="8" t="s">
        <v>11</v>
      </c>
      <c r="F52" s="8">
        <f>SUM(F8:F51)</f>
        <v>86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33039397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10232159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22807238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22807238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-35438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B20" sqref="B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I23" sqref="I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4057176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-4057176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D20" sqref="D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2569677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98">
        <v>43287</v>
      </c>
      <c r="B19" s="99">
        <v>180168866</v>
      </c>
      <c r="C19" s="100">
        <v>32</v>
      </c>
      <c r="D19" s="34">
        <v>3065913</v>
      </c>
      <c r="E19" s="101">
        <v>180044161</v>
      </c>
      <c r="F19" s="99">
        <v>5</v>
      </c>
      <c r="G19" s="34">
        <v>494025</v>
      </c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-2569677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2018-07-07T10:37:32Z</dcterms:modified>
</cp:coreProperties>
</file>