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245" windowWidth="4095" windowHeight="111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Bandros!$L$265:$M$744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ST'!$A$5:$J$271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C13" i="15" l="1"/>
  <c r="C10" i="15"/>
  <c r="C7" i="15"/>
  <c r="L2" i="35" l="1"/>
  <c r="L1" i="35"/>
  <c r="L2" i="2"/>
  <c r="L1" i="2"/>
  <c r="M2" i="49"/>
  <c r="M1" i="49"/>
  <c r="L2" i="54" l="1"/>
  <c r="L1" i="54"/>
  <c r="L2" i="49" l="1"/>
  <c r="L1" i="49"/>
  <c r="M3" i="49" l="1"/>
  <c r="L666" i="49" l="1"/>
  <c r="L665" i="49"/>
  <c r="L1" i="56" l="1"/>
  <c r="L2" i="12" l="1"/>
  <c r="L1" i="12"/>
  <c r="M67" i="57" l="1"/>
  <c r="M66" i="57"/>
  <c r="M65" i="57"/>
  <c r="L15" i="2" l="1"/>
  <c r="L16" i="2"/>
  <c r="L17" i="2"/>
  <c r="L3" i="49" l="1"/>
  <c r="L2" i="53" l="1"/>
  <c r="L1" i="53"/>
  <c r="J155" i="57" l="1"/>
  <c r="J153" i="57"/>
  <c r="J151" i="57"/>
  <c r="J150" i="57"/>
  <c r="G148" i="57"/>
  <c r="F148" i="57"/>
  <c r="C148" i="57"/>
  <c r="J152" i="57" l="1"/>
  <c r="J154" i="57" s="1"/>
  <c r="J156" i="57" s="1"/>
  <c r="I156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35" i="53"/>
  <c r="G535" i="53"/>
  <c r="H535" i="53"/>
  <c r="F535" i="53"/>
  <c r="I42" i="30" l="1"/>
  <c r="I44" i="30"/>
  <c r="I37" i="18" l="1"/>
  <c r="I39" i="18"/>
  <c r="L3" i="12" l="1"/>
  <c r="B18" i="15" l="1"/>
  <c r="B14" i="15"/>
  <c r="J270" i="54" l="1"/>
  <c r="J268" i="54"/>
  <c r="J266" i="54"/>
  <c r="J265" i="54"/>
  <c r="I263" i="54"/>
  <c r="H263" i="54"/>
  <c r="G263" i="54"/>
  <c r="F263" i="54"/>
  <c r="D263" i="54"/>
  <c r="C263" i="54"/>
  <c r="J267" i="54" l="1"/>
  <c r="J269" i="54" s="1"/>
  <c r="J271" i="54" s="1"/>
  <c r="I2" i="54" s="1"/>
  <c r="C5" i="15" s="1"/>
  <c r="L3" i="54"/>
  <c r="I271" i="54" l="1"/>
  <c r="J115" i="35" l="1"/>
  <c r="J119" i="35"/>
  <c r="J117" i="35"/>
  <c r="J114" i="35"/>
  <c r="G112" i="35"/>
  <c r="F112" i="35"/>
  <c r="J116" i="35" l="1"/>
  <c r="J118" i="35" s="1"/>
  <c r="J120" i="35" s="1"/>
  <c r="J542" i="53" l="1"/>
  <c r="J538" i="53"/>
  <c r="J537" i="53"/>
  <c r="J539" i="53" l="1"/>
  <c r="N3" i="49"/>
  <c r="L3" i="53" l="1"/>
  <c r="C535" i="53"/>
  <c r="D535" i="53"/>
  <c r="J540" i="53"/>
  <c r="J541" i="53" s="1"/>
  <c r="J543" i="53" l="1"/>
  <c r="I2" i="53" l="1"/>
  <c r="I543" i="53"/>
  <c r="L3" i="2" l="1"/>
  <c r="C745" i="49" l="1"/>
  <c r="D745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1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52" i="49"/>
  <c r="J750" i="49"/>
  <c r="J748" i="49"/>
  <c r="J747" i="49"/>
  <c r="I745" i="49"/>
  <c r="H745" i="49"/>
  <c r="G745" i="49"/>
  <c r="F745" i="49"/>
  <c r="J749" i="49" l="1"/>
  <c r="J751" i="49" s="1"/>
  <c r="J753" i="49" s="1"/>
  <c r="I2" i="49" s="1"/>
  <c r="C8" i="15" s="1"/>
  <c r="I753" i="49" l="1"/>
  <c r="J155" i="2" l="1"/>
  <c r="I150" i="2"/>
  <c r="H150" i="2"/>
  <c r="G150" i="2"/>
  <c r="F15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2" i="12"/>
  <c r="J60" i="12"/>
  <c r="J58" i="12"/>
  <c r="J57" i="12"/>
  <c r="F55" i="12"/>
  <c r="C55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57" i="2"/>
  <c r="J153" i="2"/>
  <c r="J152" i="2"/>
  <c r="D150" i="2"/>
  <c r="C15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4" i="2"/>
  <c r="J156" i="2" s="1"/>
  <c r="J158" i="2" s="1"/>
  <c r="I158" i="2" s="1"/>
  <c r="J55" i="11"/>
  <c r="J57" i="11" s="1"/>
  <c r="J59" i="11" s="1"/>
  <c r="J59" i="34"/>
  <c r="I2" i="21"/>
  <c r="I59" i="21"/>
  <c r="J122" i="20"/>
  <c r="J124" i="20" s="1"/>
  <c r="J126" i="20" s="1"/>
  <c r="I2" i="20" s="1"/>
  <c r="J59" i="12"/>
  <c r="J61" i="12" s="1"/>
  <c r="J63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3" i="12"/>
  <c r="I126" i="20"/>
  <c r="I52" i="18"/>
  <c r="I95" i="4"/>
  <c r="I31" i="32"/>
  <c r="I2" i="32"/>
  <c r="C19" i="15" s="1"/>
  <c r="I2" i="6"/>
  <c r="I2" i="17"/>
  <c r="I2" i="16"/>
  <c r="C15" i="15" s="1"/>
  <c r="I25" i="25"/>
  <c r="I120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</commentList>
</comments>
</file>

<file path=xl/sharedStrings.xml><?xml version="1.0" encoding="utf-8"?>
<sst xmlns="http://schemas.openxmlformats.org/spreadsheetml/2006/main" count="1959" uniqueCount="202">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</sst>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71"/>
  <sheetViews>
    <sheetView zoomScale="85" zoomScaleNormal="85" workbookViewId="0">
      <pane ySplit="7" topLeftCell="A249" activePane="bottomLeft" state="frozen"/>
      <selection pane="bottomLeft" activeCell="G258" sqref="G25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7" t="s">
        <v>22</v>
      </c>
      <c r="G1" s="327"/>
      <c r="H1" s="327"/>
      <c r="I1" s="220" t="s">
        <v>20</v>
      </c>
      <c r="J1" s="218"/>
      <c r="L1" s="277">
        <f>SUM(D244:D254)</f>
        <v>6475878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7" t="s">
        <v>21</v>
      </c>
      <c r="G2" s="327"/>
      <c r="H2" s="327"/>
      <c r="I2" s="220">
        <f>J271*-1</f>
        <v>924000</v>
      </c>
      <c r="J2" s="218"/>
      <c r="L2" s="278">
        <f>SUM(G244:G254)</f>
        <v>1045276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5430602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8" t="s">
        <v>61</v>
      </c>
      <c r="B5" s="328"/>
      <c r="C5" s="328"/>
      <c r="D5" s="328"/>
      <c r="E5" s="328"/>
      <c r="F5" s="328"/>
      <c r="G5" s="328"/>
      <c r="H5" s="328"/>
      <c r="I5" s="328"/>
      <c r="J5" s="328"/>
      <c r="L5" s="276"/>
      <c r="M5" s="239"/>
      <c r="N5" s="239"/>
      <c r="O5" s="239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5" x14ac:dyDescent="0.25">
      <c r="A7" s="329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30"/>
      <c r="I7" s="331"/>
      <c r="J7" s="332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42">
        <v>43283</v>
      </c>
      <c r="B244" s="243">
        <v>180168537</v>
      </c>
      <c r="C244" s="106">
        <v>8</v>
      </c>
      <c r="D244" s="247">
        <v>837725</v>
      </c>
      <c r="E244" s="245">
        <v>180044095</v>
      </c>
      <c r="F244" s="248">
        <v>1</v>
      </c>
      <c r="G244" s="247">
        <v>75600</v>
      </c>
      <c r="H244" s="245"/>
      <c r="I244" s="246"/>
      <c r="J244" s="247"/>
    </row>
    <row r="245" spans="1:10" ht="15.75" customHeight="1" x14ac:dyDescent="0.25">
      <c r="A245" s="242">
        <v>43283</v>
      </c>
      <c r="B245" s="243">
        <v>181068579</v>
      </c>
      <c r="C245" s="106">
        <v>8</v>
      </c>
      <c r="D245" s="247">
        <v>711813</v>
      </c>
      <c r="E245" s="245"/>
      <c r="F245" s="248"/>
      <c r="G245" s="247"/>
      <c r="H245" s="245"/>
      <c r="I245" s="246"/>
      <c r="J245" s="247"/>
    </row>
    <row r="246" spans="1:10" ht="15.75" customHeight="1" x14ac:dyDescent="0.25">
      <c r="A246" s="242">
        <v>43284</v>
      </c>
      <c r="B246" s="243">
        <v>180168626</v>
      </c>
      <c r="C246" s="106">
        <v>11</v>
      </c>
      <c r="D246" s="247">
        <v>1045538</v>
      </c>
      <c r="E246" s="245">
        <v>180044110</v>
      </c>
      <c r="F246" s="248">
        <v>2</v>
      </c>
      <c r="G246" s="247">
        <v>413263</v>
      </c>
      <c r="H246" s="245"/>
      <c r="I246" s="246"/>
      <c r="J246" s="247"/>
    </row>
    <row r="247" spans="1:10" ht="15.75" customHeight="1" x14ac:dyDescent="0.25">
      <c r="A247" s="242">
        <v>43284</v>
      </c>
      <c r="B247" s="243">
        <v>180168658</v>
      </c>
      <c r="C247" s="106">
        <v>6</v>
      </c>
      <c r="D247" s="247">
        <v>598238</v>
      </c>
      <c r="E247" s="245"/>
      <c r="F247" s="248"/>
      <c r="G247" s="247"/>
      <c r="H247" s="245"/>
      <c r="I247" s="246"/>
      <c r="J247" s="247"/>
    </row>
    <row r="248" spans="1:10" ht="15.75" customHeight="1" x14ac:dyDescent="0.25">
      <c r="A248" s="242">
        <v>42189</v>
      </c>
      <c r="B248" s="243">
        <v>180168713</v>
      </c>
      <c r="C248" s="106">
        <v>6</v>
      </c>
      <c r="D248" s="247">
        <v>657913</v>
      </c>
      <c r="E248" s="245">
        <v>180044129</v>
      </c>
      <c r="F248" s="248">
        <v>1</v>
      </c>
      <c r="G248" s="247">
        <v>84088</v>
      </c>
      <c r="H248" s="245"/>
      <c r="I248" s="246"/>
      <c r="J248" s="247"/>
    </row>
    <row r="249" spans="1:10" ht="15.75" customHeight="1" x14ac:dyDescent="0.25">
      <c r="A249" s="242">
        <v>43285</v>
      </c>
      <c r="B249" s="243">
        <v>180168756</v>
      </c>
      <c r="C249" s="106">
        <v>4</v>
      </c>
      <c r="D249" s="247">
        <v>370300</v>
      </c>
      <c r="E249" s="245"/>
      <c r="F249" s="248"/>
      <c r="G249" s="247"/>
      <c r="H249" s="245"/>
      <c r="I249" s="246"/>
      <c r="J249" s="247"/>
    </row>
    <row r="250" spans="1:10" ht="15.75" customHeight="1" x14ac:dyDescent="0.25">
      <c r="A250" s="242">
        <v>43286</v>
      </c>
      <c r="B250" s="243">
        <v>180168796</v>
      </c>
      <c r="C250" s="106">
        <v>5</v>
      </c>
      <c r="D250" s="247">
        <v>548450</v>
      </c>
      <c r="E250" s="245"/>
      <c r="F250" s="248"/>
      <c r="G250" s="247"/>
      <c r="H250" s="245"/>
      <c r="I250" s="246"/>
      <c r="J250" s="247"/>
    </row>
    <row r="251" spans="1:10" ht="15.75" customHeight="1" x14ac:dyDescent="0.25">
      <c r="A251" s="242">
        <v>43286</v>
      </c>
      <c r="B251" s="243">
        <v>180168839</v>
      </c>
      <c r="C251" s="106">
        <v>2</v>
      </c>
      <c r="D251" s="247">
        <v>204313</v>
      </c>
      <c r="E251" s="245"/>
      <c r="F251" s="248"/>
      <c r="G251" s="247"/>
      <c r="H251" s="245"/>
      <c r="I251" s="246"/>
      <c r="J251" s="247"/>
    </row>
    <row r="252" spans="1:10" ht="15.75" customHeight="1" x14ac:dyDescent="0.25">
      <c r="A252" s="242">
        <v>43287</v>
      </c>
      <c r="B252" s="243">
        <v>180168894</v>
      </c>
      <c r="C252" s="106">
        <v>6</v>
      </c>
      <c r="D252" s="247">
        <v>705775</v>
      </c>
      <c r="E252" s="245">
        <v>180044164</v>
      </c>
      <c r="F252" s="248">
        <v>2</v>
      </c>
      <c r="G252" s="247">
        <v>160125</v>
      </c>
      <c r="H252" s="245"/>
      <c r="I252" s="246"/>
      <c r="J252" s="247"/>
    </row>
    <row r="253" spans="1:10" ht="15.75" customHeight="1" x14ac:dyDescent="0.25">
      <c r="A253" s="242">
        <v>43288</v>
      </c>
      <c r="B253" s="243">
        <v>180168974</v>
      </c>
      <c r="C253" s="106">
        <v>6</v>
      </c>
      <c r="D253" s="247">
        <v>631838</v>
      </c>
      <c r="E253" s="245">
        <v>180044184</v>
      </c>
      <c r="F253" s="248">
        <v>3</v>
      </c>
      <c r="G253" s="247">
        <v>312200</v>
      </c>
      <c r="H253" s="245"/>
      <c r="I253" s="246"/>
      <c r="J253" s="247"/>
    </row>
    <row r="254" spans="1:10" ht="15.75" customHeight="1" x14ac:dyDescent="0.25">
      <c r="A254" s="242">
        <v>43288</v>
      </c>
      <c r="B254" s="243">
        <v>180169009</v>
      </c>
      <c r="C254" s="106">
        <v>2</v>
      </c>
      <c r="D254" s="247">
        <v>163975</v>
      </c>
      <c r="E254" s="245"/>
      <c r="F254" s="248"/>
      <c r="G254" s="247"/>
      <c r="H254" s="245"/>
      <c r="I254" s="246">
        <v>5430602</v>
      </c>
      <c r="J254" s="247" t="s">
        <v>17</v>
      </c>
    </row>
    <row r="255" spans="1:10" ht="15.75" customHeight="1" x14ac:dyDescent="0.25">
      <c r="A255" s="210">
        <v>43290</v>
      </c>
      <c r="B255" s="115">
        <v>180169122</v>
      </c>
      <c r="C255" s="308">
        <v>6</v>
      </c>
      <c r="D255" s="117">
        <v>625275</v>
      </c>
      <c r="E255" s="118"/>
      <c r="F255" s="120"/>
      <c r="G255" s="117"/>
      <c r="H255" s="118"/>
      <c r="I255" s="213"/>
      <c r="J255" s="117"/>
    </row>
    <row r="256" spans="1:10" ht="15.75" customHeight="1" x14ac:dyDescent="0.25">
      <c r="A256" s="210">
        <v>43290</v>
      </c>
      <c r="B256" s="115">
        <v>180169189</v>
      </c>
      <c r="C256" s="308">
        <v>3</v>
      </c>
      <c r="D256" s="117">
        <v>298725</v>
      </c>
      <c r="E256" s="118"/>
      <c r="F256" s="120"/>
      <c r="G256" s="117"/>
      <c r="H256" s="118"/>
      <c r="I256" s="213"/>
      <c r="J256" s="117"/>
    </row>
    <row r="257" spans="1:10" ht="15.75" customHeight="1" x14ac:dyDescent="0.25">
      <c r="A257" s="210"/>
      <c r="B257" s="115"/>
      <c r="C257" s="308"/>
      <c r="D257" s="117"/>
      <c r="E257" s="118"/>
      <c r="F257" s="120"/>
      <c r="G257" s="117"/>
      <c r="H257" s="118"/>
      <c r="I257" s="213"/>
      <c r="J257" s="117"/>
    </row>
    <row r="258" spans="1:10" ht="15.75" customHeight="1" x14ac:dyDescent="0.25">
      <c r="A258" s="210"/>
      <c r="B258" s="115"/>
      <c r="C258" s="308"/>
      <c r="D258" s="117"/>
      <c r="E258" s="118"/>
      <c r="F258" s="120"/>
      <c r="G258" s="117"/>
      <c r="H258" s="118"/>
      <c r="I258" s="213"/>
      <c r="J258" s="117"/>
    </row>
    <row r="259" spans="1:10" ht="15.75" customHeight="1" x14ac:dyDescent="0.25">
      <c r="A259" s="210"/>
      <c r="B259" s="115"/>
      <c r="C259" s="308"/>
      <c r="D259" s="117"/>
      <c r="E259" s="118"/>
      <c r="F259" s="120"/>
      <c r="G259" s="117"/>
      <c r="H259" s="118"/>
      <c r="I259" s="213"/>
      <c r="J259" s="117"/>
    </row>
    <row r="260" spans="1:10" ht="15.75" customHeight="1" x14ac:dyDescent="0.25">
      <c r="A260" s="210"/>
      <c r="B260" s="115"/>
      <c r="C260" s="308"/>
      <c r="D260" s="117"/>
      <c r="E260" s="118"/>
      <c r="F260" s="120"/>
      <c r="G260" s="117"/>
      <c r="H260" s="118"/>
      <c r="I260" s="213"/>
      <c r="J260" s="117"/>
    </row>
    <row r="261" spans="1:10" ht="15.75" customHeight="1" x14ac:dyDescent="0.25">
      <c r="A261" s="210"/>
      <c r="B261" s="115"/>
      <c r="C261" s="308"/>
      <c r="D261" s="117"/>
      <c r="E261" s="118"/>
      <c r="F261" s="120"/>
      <c r="G261" s="117"/>
      <c r="H261" s="118"/>
      <c r="I261" s="213"/>
      <c r="J261" s="117"/>
    </row>
    <row r="262" spans="1:10" x14ac:dyDescent="0.25">
      <c r="A262" s="236"/>
      <c r="B262" s="235"/>
      <c r="C262" s="12"/>
      <c r="D262" s="237"/>
      <c r="E262" s="238"/>
      <c r="F262" s="241"/>
      <c r="G262" s="237"/>
      <c r="H262" s="238"/>
      <c r="I262" s="240"/>
      <c r="J262" s="237"/>
    </row>
    <row r="263" spans="1:10" x14ac:dyDescent="0.25">
      <c r="A263" s="236"/>
      <c r="B263" s="224" t="s">
        <v>11</v>
      </c>
      <c r="C263" s="230">
        <f>SUM(C8:C262)</f>
        <v>3071</v>
      </c>
      <c r="D263" s="225">
        <f>SUM(D8:D262)</f>
        <v>322370884</v>
      </c>
      <c r="E263" s="224" t="s">
        <v>11</v>
      </c>
      <c r="F263" s="233">
        <f>SUM(F8:F262)</f>
        <v>423</v>
      </c>
      <c r="G263" s="225">
        <f>SUM(G8:G262)</f>
        <v>46927849</v>
      </c>
      <c r="H263" s="233">
        <f>SUM(H8:H262)</f>
        <v>0</v>
      </c>
      <c r="I263" s="233">
        <f>SUM(I8:I262)</f>
        <v>274519035</v>
      </c>
      <c r="J263" s="5"/>
    </row>
    <row r="264" spans="1:10" x14ac:dyDescent="0.25">
      <c r="A264" s="236"/>
      <c r="B264" s="224"/>
      <c r="C264" s="230"/>
      <c r="D264" s="225"/>
      <c r="E264" s="224"/>
      <c r="F264" s="233"/>
      <c r="G264" s="225"/>
      <c r="H264" s="233"/>
      <c r="I264" s="233"/>
      <c r="J264" s="5"/>
    </row>
    <row r="265" spans="1:10" x14ac:dyDescent="0.25">
      <c r="A265" s="226"/>
      <c r="B265" s="227"/>
      <c r="C265" s="12"/>
      <c r="D265" s="237"/>
      <c r="E265" s="224"/>
      <c r="F265" s="241"/>
      <c r="G265" s="326" t="s">
        <v>12</v>
      </c>
      <c r="H265" s="326"/>
      <c r="I265" s="240"/>
      <c r="J265" s="228">
        <f>SUM(D8:D262)</f>
        <v>322370884</v>
      </c>
    </row>
    <row r="266" spans="1:10" x14ac:dyDescent="0.25">
      <c r="A266" s="236"/>
      <c r="B266" s="235"/>
      <c r="C266" s="12"/>
      <c r="D266" s="237"/>
      <c r="E266" s="238"/>
      <c r="F266" s="241"/>
      <c r="G266" s="326" t="s">
        <v>13</v>
      </c>
      <c r="H266" s="326"/>
      <c r="I266" s="240"/>
      <c r="J266" s="228">
        <f>SUM(G8:G262)</f>
        <v>46927849</v>
      </c>
    </row>
    <row r="267" spans="1:10" x14ac:dyDescent="0.25">
      <c r="A267" s="229"/>
      <c r="B267" s="238"/>
      <c r="C267" s="12"/>
      <c r="D267" s="237"/>
      <c r="E267" s="238"/>
      <c r="F267" s="241"/>
      <c r="G267" s="326" t="s">
        <v>14</v>
      </c>
      <c r="H267" s="326"/>
      <c r="I267" s="41"/>
      <c r="J267" s="230">
        <f>J265-J266</f>
        <v>275443035</v>
      </c>
    </row>
    <row r="268" spans="1:10" x14ac:dyDescent="0.25">
      <c r="A268" s="236"/>
      <c r="B268" s="231"/>
      <c r="C268" s="12"/>
      <c r="D268" s="232"/>
      <c r="E268" s="238"/>
      <c r="F268" s="241"/>
      <c r="G268" s="326" t="s">
        <v>15</v>
      </c>
      <c r="H268" s="326"/>
      <c r="I268" s="240"/>
      <c r="J268" s="228">
        <f>SUM(H8:H262)</f>
        <v>0</v>
      </c>
    </row>
    <row r="269" spans="1:10" x14ac:dyDescent="0.25">
      <c r="A269" s="236"/>
      <c r="B269" s="231"/>
      <c r="C269" s="12"/>
      <c r="D269" s="232"/>
      <c r="E269" s="238"/>
      <c r="F269" s="241"/>
      <c r="G269" s="326" t="s">
        <v>16</v>
      </c>
      <c r="H269" s="326"/>
      <c r="I269" s="240"/>
      <c r="J269" s="228">
        <f>J267+J268</f>
        <v>275443035</v>
      </c>
    </row>
    <row r="270" spans="1:10" x14ac:dyDescent="0.25">
      <c r="A270" s="236"/>
      <c r="B270" s="231"/>
      <c r="C270" s="12"/>
      <c r="D270" s="232"/>
      <c r="E270" s="238"/>
      <c r="F270" s="241"/>
      <c r="G270" s="326" t="s">
        <v>5</v>
      </c>
      <c r="H270" s="326"/>
      <c r="I270" s="240"/>
      <c r="J270" s="228">
        <f>SUM(I8:I262)</f>
        <v>274519035</v>
      </c>
    </row>
    <row r="271" spans="1:10" x14ac:dyDescent="0.25">
      <c r="A271" s="236"/>
      <c r="B271" s="231"/>
      <c r="C271" s="12"/>
      <c r="D271" s="232"/>
      <c r="E271" s="238"/>
      <c r="F271" s="241"/>
      <c r="G271" s="326" t="s">
        <v>32</v>
      </c>
      <c r="H271" s="326"/>
      <c r="I271" s="241" t="str">
        <f>IF(J271&gt;0,"SALDO",IF(J271&lt;0,"PIUTANG",IF(J271=0,"LUNAS")))</f>
        <v>PIUTANG</v>
      </c>
      <c r="J271" s="228">
        <f>J270-J269</f>
        <v>-924000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1:H271"/>
    <mergeCell ref="G265:H265"/>
    <mergeCell ref="G266:H266"/>
    <mergeCell ref="G267:H267"/>
    <mergeCell ref="G268:H268"/>
    <mergeCell ref="G269:H269"/>
    <mergeCell ref="G270:H270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2"/>
  <sheetViews>
    <sheetView zoomScale="85" zoomScaleNormal="85" workbookViewId="0">
      <pane ySplit="7" topLeftCell="A136" activePane="bottomLeft" state="frozen"/>
      <selection pane="bottomLeft" activeCell="B146" sqref="B146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7" t="s">
        <v>21</v>
      </c>
      <c r="G2" s="327"/>
      <c r="H2" s="327"/>
      <c r="I2" s="220">
        <f>J156*-1</f>
        <v>1372958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0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242">
        <v>43260</v>
      </c>
      <c r="B125" s="243">
        <v>180167748</v>
      </c>
      <c r="C125" s="248">
        <v>8</v>
      </c>
      <c r="D125" s="247">
        <v>617400</v>
      </c>
      <c r="E125" s="245">
        <v>180043864</v>
      </c>
      <c r="F125" s="243">
        <v>52</v>
      </c>
      <c r="G125" s="247">
        <v>5501388</v>
      </c>
      <c r="H125" s="246"/>
      <c r="I125" s="246"/>
      <c r="J125" s="247"/>
    </row>
    <row r="126" spans="1:10" x14ac:dyDescent="0.25">
      <c r="A126" s="242">
        <v>43277</v>
      </c>
      <c r="B126" s="243">
        <v>180168199</v>
      </c>
      <c r="C126" s="248">
        <v>5</v>
      </c>
      <c r="D126" s="247">
        <v>444850</v>
      </c>
      <c r="E126" s="245"/>
      <c r="F126" s="243"/>
      <c r="G126" s="247"/>
      <c r="H126" s="246"/>
      <c r="I126" s="246"/>
      <c r="J126" s="247"/>
    </row>
    <row r="127" spans="1:10" x14ac:dyDescent="0.25">
      <c r="A127" s="242">
        <v>43279</v>
      </c>
      <c r="B127" s="243">
        <v>180168251</v>
      </c>
      <c r="C127" s="248">
        <v>8</v>
      </c>
      <c r="D127" s="247">
        <v>773675</v>
      </c>
      <c r="E127" s="245"/>
      <c r="F127" s="243"/>
      <c r="G127" s="247"/>
      <c r="H127" s="246"/>
      <c r="I127" s="246"/>
      <c r="J127" s="247"/>
    </row>
    <row r="128" spans="1:10" x14ac:dyDescent="0.25">
      <c r="A128" s="242">
        <v>43279</v>
      </c>
      <c r="B128" s="243">
        <v>180168315</v>
      </c>
      <c r="C128" s="248">
        <v>4</v>
      </c>
      <c r="D128" s="247">
        <v>310975</v>
      </c>
      <c r="E128" s="245"/>
      <c r="F128" s="243"/>
      <c r="G128" s="247"/>
      <c r="H128" s="246"/>
      <c r="I128" s="246"/>
      <c r="J128" s="247"/>
    </row>
    <row r="129" spans="1:10" x14ac:dyDescent="0.25">
      <c r="A129" s="242">
        <v>43280</v>
      </c>
      <c r="B129" s="243">
        <v>180168343</v>
      </c>
      <c r="C129" s="248">
        <v>2</v>
      </c>
      <c r="D129" s="247">
        <v>136938</v>
      </c>
      <c r="E129" s="245"/>
      <c r="F129" s="243"/>
      <c r="G129" s="247"/>
      <c r="H129" s="246"/>
      <c r="I129" s="246"/>
      <c r="J129" s="247"/>
    </row>
    <row r="130" spans="1:10" x14ac:dyDescent="0.25">
      <c r="A130" s="242">
        <v>43280</v>
      </c>
      <c r="B130" s="243">
        <v>180168393</v>
      </c>
      <c r="C130" s="248">
        <v>1</v>
      </c>
      <c r="D130" s="247">
        <v>80500</v>
      </c>
      <c r="E130" s="245"/>
      <c r="F130" s="243"/>
      <c r="G130" s="247"/>
      <c r="H130" s="246"/>
      <c r="I130" s="246"/>
      <c r="J130" s="247"/>
    </row>
    <row r="131" spans="1:10" x14ac:dyDescent="0.25">
      <c r="A131" s="242">
        <v>43281</v>
      </c>
      <c r="B131" s="243">
        <v>180168424</v>
      </c>
      <c r="C131" s="248">
        <v>1</v>
      </c>
      <c r="D131" s="247">
        <v>68075</v>
      </c>
      <c r="E131" s="245"/>
      <c r="F131" s="243"/>
      <c r="G131" s="247"/>
      <c r="H131" s="246"/>
      <c r="I131" s="246"/>
      <c r="J131" s="247"/>
    </row>
    <row r="132" spans="1:10" x14ac:dyDescent="0.25">
      <c r="A132" s="242">
        <v>43281</v>
      </c>
      <c r="B132" s="243">
        <v>180168425</v>
      </c>
      <c r="C132" s="248">
        <v>18</v>
      </c>
      <c r="D132" s="247">
        <v>1757700</v>
      </c>
      <c r="E132" s="245"/>
      <c r="F132" s="243"/>
      <c r="G132" s="247"/>
      <c r="H132" s="246"/>
      <c r="I132" s="246"/>
      <c r="J132" s="247"/>
    </row>
    <row r="133" spans="1:10" x14ac:dyDescent="0.25">
      <c r="A133" s="242">
        <v>43283</v>
      </c>
      <c r="B133" s="243">
        <v>180168533</v>
      </c>
      <c r="C133" s="248">
        <v>3</v>
      </c>
      <c r="D133" s="247">
        <v>277200</v>
      </c>
      <c r="E133" s="245"/>
      <c r="F133" s="243"/>
      <c r="G133" s="247"/>
      <c r="H133" s="246"/>
      <c r="I133" s="246"/>
      <c r="J133" s="247"/>
    </row>
    <row r="134" spans="1:10" x14ac:dyDescent="0.25">
      <c r="A134" s="242">
        <v>43283</v>
      </c>
      <c r="B134" s="243">
        <v>180168584</v>
      </c>
      <c r="C134" s="248">
        <v>2</v>
      </c>
      <c r="D134" s="247">
        <v>106750</v>
      </c>
      <c r="E134" s="245"/>
      <c r="F134" s="243"/>
      <c r="G134" s="247"/>
      <c r="H134" s="246"/>
      <c r="I134" s="246"/>
      <c r="J134" s="247"/>
    </row>
    <row r="135" spans="1:10" x14ac:dyDescent="0.25">
      <c r="A135" s="242">
        <v>43284</v>
      </c>
      <c r="B135" s="243">
        <v>180168623</v>
      </c>
      <c r="C135" s="248">
        <v>5</v>
      </c>
      <c r="D135" s="247">
        <v>306163</v>
      </c>
      <c r="E135" s="245"/>
      <c r="F135" s="243"/>
      <c r="G135" s="247"/>
      <c r="H135" s="246"/>
      <c r="I135" s="246"/>
      <c r="J135" s="247"/>
    </row>
    <row r="136" spans="1:10" x14ac:dyDescent="0.25">
      <c r="A136" s="242">
        <v>43284</v>
      </c>
      <c r="B136" s="243">
        <v>180168655</v>
      </c>
      <c r="C136" s="248">
        <v>15</v>
      </c>
      <c r="D136" s="247">
        <v>1497563</v>
      </c>
      <c r="E136" s="245"/>
      <c r="F136" s="243"/>
      <c r="G136" s="247"/>
      <c r="H136" s="246"/>
      <c r="I136" s="246"/>
      <c r="J136" s="247"/>
    </row>
    <row r="137" spans="1:10" x14ac:dyDescent="0.25">
      <c r="A137" s="242">
        <v>43285</v>
      </c>
      <c r="B137" s="243">
        <v>180168706</v>
      </c>
      <c r="C137" s="248">
        <v>2</v>
      </c>
      <c r="D137" s="247">
        <v>141488</v>
      </c>
      <c r="E137" s="245"/>
      <c r="F137" s="243"/>
      <c r="G137" s="247"/>
      <c r="H137" s="246"/>
      <c r="I137" s="246"/>
      <c r="J137" s="247"/>
    </row>
    <row r="138" spans="1:10" x14ac:dyDescent="0.25">
      <c r="A138" s="242">
        <v>43285</v>
      </c>
      <c r="B138" s="243">
        <v>180168764</v>
      </c>
      <c r="C138" s="248">
        <v>1</v>
      </c>
      <c r="D138" s="247">
        <v>99488</v>
      </c>
      <c r="E138" s="245"/>
      <c r="F138" s="243"/>
      <c r="G138" s="247"/>
      <c r="H138" s="246"/>
      <c r="I138" s="246"/>
      <c r="J138" s="247"/>
    </row>
    <row r="139" spans="1:10" x14ac:dyDescent="0.25">
      <c r="A139" s="242">
        <v>43286</v>
      </c>
      <c r="B139" s="243">
        <v>180168798</v>
      </c>
      <c r="C139" s="248">
        <v>4</v>
      </c>
      <c r="D139" s="247">
        <v>365138</v>
      </c>
      <c r="E139" s="245"/>
      <c r="F139" s="243"/>
      <c r="G139" s="247"/>
      <c r="H139" s="246"/>
      <c r="I139" s="246"/>
      <c r="J139" s="247"/>
    </row>
    <row r="140" spans="1:10" x14ac:dyDescent="0.25">
      <c r="A140" s="242">
        <v>43286</v>
      </c>
      <c r="B140" s="243">
        <v>180168847</v>
      </c>
      <c r="C140" s="248">
        <v>1</v>
      </c>
      <c r="D140" s="247">
        <v>111300</v>
      </c>
      <c r="E140" s="245"/>
      <c r="F140" s="243"/>
      <c r="G140" s="247"/>
      <c r="H140" s="246"/>
      <c r="I140" s="246"/>
      <c r="J140" s="247"/>
    </row>
    <row r="141" spans="1:10" x14ac:dyDescent="0.25">
      <c r="A141" s="242">
        <v>43287</v>
      </c>
      <c r="B141" s="243">
        <v>180168885</v>
      </c>
      <c r="C141" s="248">
        <v>2</v>
      </c>
      <c r="D141" s="247">
        <v>119175</v>
      </c>
      <c r="E141" s="245"/>
      <c r="F141" s="243"/>
      <c r="G141" s="247"/>
      <c r="H141" s="246"/>
      <c r="I141" s="246"/>
      <c r="J141" s="247"/>
    </row>
    <row r="142" spans="1:10" x14ac:dyDescent="0.25">
      <c r="A142" s="242">
        <v>43287</v>
      </c>
      <c r="B142" s="243">
        <v>180168933</v>
      </c>
      <c r="C142" s="248">
        <v>2</v>
      </c>
      <c r="D142" s="247">
        <v>203175</v>
      </c>
      <c r="E142" s="245"/>
      <c r="F142" s="243"/>
      <c r="G142" s="247"/>
      <c r="H142" s="246"/>
      <c r="I142" s="246">
        <v>1916166</v>
      </c>
      <c r="J142" s="247" t="s">
        <v>17</v>
      </c>
    </row>
    <row r="143" spans="1:10" x14ac:dyDescent="0.25">
      <c r="A143" s="98">
        <v>43288</v>
      </c>
      <c r="B143" s="99">
        <v>180168977</v>
      </c>
      <c r="C143" s="100">
        <v>2</v>
      </c>
      <c r="D143" s="34">
        <v>245875</v>
      </c>
      <c r="E143" s="101"/>
      <c r="F143" s="99"/>
      <c r="G143" s="34"/>
      <c r="H143" s="102"/>
      <c r="I143" s="102"/>
      <c r="J143" s="34"/>
    </row>
    <row r="144" spans="1:10" x14ac:dyDescent="0.25">
      <c r="A144" s="98">
        <v>43288</v>
      </c>
      <c r="B144" s="99">
        <v>180169024</v>
      </c>
      <c r="C144" s="100">
        <v>3</v>
      </c>
      <c r="D144" s="34">
        <v>351488</v>
      </c>
      <c r="E144" s="101"/>
      <c r="F144" s="99"/>
      <c r="G144" s="34"/>
      <c r="H144" s="102"/>
      <c r="I144" s="102"/>
      <c r="J144" s="34"/>
    </row>
    <row r="145" spans="1:16" x14ac:dyDescent="0.25">
      <c r="A145" s="98">
        <v>43290</v>
      </c>
      <c r="B145" s="99">
        <v>180169110</v>
      </c>
      <c r="C145" s="100">
        <v>9</v>
      </c>
      <c r="D145" s="34">
        <v>680663</v>
      </c>
      <c r="E145" s="101"/>
      <c r="F145" s="99"/>
      <c r="G145" s="34"/>
      <c r="H145" s="102"/>
      <c r="I145" s="102"/>
      <c r="J145" s="34"/>
    </row>
    <row r="146" spans="1:16" x14ac:dyDescent="0.25">
      <c r="A146" s="98">
        <v>43290</v>
      </c>
      <c r="B146" s="99">
        <v>180169179</v>
      </c>
      <c r="C146" s="100">
        <v>1</v>
      </c>
      <c r="D146" s="34">
        <v>94938</v>
      </c>
      <c r="E146" s="101"/>
      <c r="F146" s="99"/>
      <c r="G146" s="34"/>
      <c r="H146" s="102"/>
      <c r="I146" s="102"/>
      <c r="J146" s="34"/>
    </row>
    <row r="147" spans="1:16" x14ac:dyDescent="0.25">
      <c r="A147" s="236"/>
      <c r="B147" s="235"/>
      <c r="C147" s="241"/>
      <c r="D147" s="237"/>
      <c r="E147" s="238"/>
      <c r="F147" s="235"/>
      <c r="G147" s="237"/>
      <c r="H147" s="240"/>
      <c r="I147" s="240"/>
      <c r="J147" s="237"/>
    </row>
    <row r="148" spans="1:16" x14ac:dyDescent="0.25">
      <c r="A148" s="236"/>
      <c r="B148" s="224" t="s">
        <v>11</v>
      </c>
      <c r="C148" s="233">
        <f>SUM(C8:C147)</f>
        <v>1213</v>
      </c>
      <c r="D148" s="225"/>
      <c r="E148" s="224" t="s">
        <v>11</v>
      </c>
      <c r="F148" s="224">
        <f>SUM(F8:F147)</f>
        <v>155</v>
      </c>
      <c r="G148" s="225">
        <f>SUM(G8:G147)</f>
        <v>17046752</v>
      </c>
      <c r="H148" s="240"/>
      <c r="I148" s="240"/>
      <c r="J148" s="237"/>
    </row>
    <row r="149" spans="1:16" x14ac:dyDescent="0.25">
      <c r="A149" s="236"/>
      <c r="B149" s="224"/>
      <c r="C149" s="233"/>
      <c r="D149" s="225"/>
      <c r="E149" s="238"/>
      <c r="F149" s="235"/>
      <c r="G149" s="237"/>
      <c r="H149" s="240"/>
      <c r="I149" s="240"/>
      <c r="J149" s="237"/>
    </row>
    <row r="150" spans="1:16" x14ac:dyDescent="0.25">
      <c r="A150" s="226"/>
      <c r="B150" s="227"/>
      <c r="C150" s="241"/>
      <c r="D150" s="237"/>
      <c r="E150" s="224"/>
      <c r="F150" s="235"/>
      <c r="G150" s="326" t="s">
        <v>12</v>
      </c>
      <c r="H150" s="326"/>
      <c r="I150" s="240"/>
      <c r="J150" s="228">
        <f>SUM(D8:D147)</f>
        <v>117177503</v>
      </c>
    </row>
    <row r="151" spans="1:16" x14ac:dyDescent="0.25">
      <c r="A151" s="236"/>
      <c r="B151" s="235"/>
      <c r="C151" s="241"/>
      <c r="D151" s="237"/>
      <c r="E151" s="224"/>
      <c r="F151" s="235"/>
      <c r="G151" s="326" t="s">
        <v>13</v>
      </c>
      <c r="H151" s="326"/>
      <c r="I151" s="240"/>
      <c r="J151" s="228">
        <f>SUM(G8:G147)</f>
        <v>17046752</v>
      </c>
    </row>
    <row r="152" spans="1:16" x14ac:dyDescent="0.25">
      <c r="A152" s="229"/>
      <c r="B152" s="238"/>
      <c r="C152" s="241"/>
      <c r="D152" s="237"/>
      <c r="E152" s="238"/>
      <c r="F152" s="235"/>
      <c r="G152" s="326" t="s">
        <v>14</v>
      </c>
      <c r="H152" s="326"/>
      <c r="I152" s="41"/>
      <c r="J152" s="230">
        <f>J150-J151</f>
        <v>100130751</v>
      </c>
    </row>
    <row r="153" spans="1:16" x14ac:dyDescent="0.25">
      <c r="A153" s="236"/>
      <c r="B153" s="231"/>
      <c r="C153" s="241"/>
      <c r="D153" s="232"/>
      <c r="E153" s="238"/>
      <c r="F153" s="224"/>
      <c r="G153" s="326" t="s">
        <v>15</v>
      </c>
      <c r="H153" s="326"/>
      <c r="I153" s="240"/>
      <c r="J153" s="228">
        <f>SUM(H8:H149)</f>
        <v>315000</v>
      </c>
    </row>
    <row r="154" spans="1:16" x14ac:dyDescent="0.25">
      <c r="A154" s="236"/>
      <c r="B154" s="231"/>
      <c r="C154" s="241"/>
      <c r="D154" s="232"/>
      <c r="E154" s="238"/>
      <c r="F154" s="224"/>
      <c r="G154" s="326" t="s">
        <v>16</v>
      </c>
      <c r="H154" s="326"/>
      <c r="I154" s="240"/>
      <c r="J154" s="228">
        <f>J152+J153</f>
        <v>100445751</v>
      </c>
    </row>
    <row r="155" spans="1:16" x14ac:dyDescent="0.25">
      <c r="A155" s="236"/>
      <c r="B155" s="231"/>
      <c r="C155" s="241"/>
      <c r="D155" s="232"/>
      <c r="E155" s="238"/>
      <c r="F155" s="235"/>
      <c r="G155" s="326" t="s">
        <v>5</v>
      </c>
      <c r="H155" s="326"/>
      <c r="I155" s="240"/>
      <c r="J155" s="228">
        <f>SUM(I8:I149)</f>
        <v>99072793</v>
      </c>
    </row>
    <row r="156" spans="1:16" x14ac:dyDescent="0.25">
      <c r="A156" s="236"/>
      <c r="B156" s="231"/>
      <c r="C156" s="241"/>
      <c r="D156" s="232"/>
      <c r="E156" s="238"/>
      <c r="F156" s="235"/>
      <c r="G156" s="326" t="s">
        <v>32</v>
      </c>
      <c r="H156" s="326"/>
      <c r="I156" s="241" t="str">
        <f>IF(J156&gt;0,"SALDO",IF(J156&lt;0,"PIUTANG",IF(J156=0,"LUNAS")))</f>
        <v>PIUTANG</v>
      </c>
      <c r="J156" s="228">
        <f>J155-J154</f>
        <v>-1372958</v>
      </c>
    </row>
    <row r="157" spans="1:16" x14ac:dyDescent="0.25">
      <c r="F157" s="219"/>
      <c r="G157" s="219"/>
      <c r="J157" s="219"/>
    </row>
    <row r="158" spans="1:16" x14ac:dyDescent="0.25">
      <c r="C158" s="219"/>
      <c r="D158" s="219"/>
      <c r="F158" s="219"/>
      <c r="G158" s="219"/>
      <c r="J158" s="219"/>
      <c r="L158" s="234"/>
      <c r="M158" s="234"/>
      <c r="N158" s="234"/>
      <c r="O158" s="234"/>
      <c r="P158" s="234"/>
    </row>
    <row r="159" spans="1:16" x14ac:dyDescent="0.25">
      <c r="C159" s="219"/>
      <c r="D159" s="219"/>
      <c r="F159" s="219"/>
      <c r="G159" s="219"/>
      <c r="J159" s="219"/>
      <c r="L159" s="234"/>
      <c r="M159" s="234"/>
      <c r="N159" s="234"/>
      <c r="O159" s="234"/>
      <c r="P159" s="234"/>
    </row>
    <row r="160" spans="1:16" x14ac:dyDescent="0.25">
      <c r="C160" s="219"/>
      <c r="D160" s="219"/>
      <c r="F160" s="219"/>
      <c r="G160" s="219"/>
      <c r="J160" s="219"/>
      <c r="L160" s="234"/>
      <c r="M160" s="234"/>
      <c r="N160" s="234"/>
      <c r="O160" s="234"/>
      <c r="P160" s="234"/>
    </row>
    <row r="161" spans="3:16" x14ac:dyDescent="0.25">
      <c r="C161" s="219"/>
      <c r="D161" s="219"/>
      <c r="F161" s="219"/>
      <c r="G161" s="219"/>
      <c r="J161" s="219"/>
      <c r="L161" s="234"/>
      <c r="M161" s="234"/>
      <c r="N161" s="234"/>
      <c r="O161" s="234"/>
      <c r="P161" s="234"/>
    </row>
    <row r="162" spans="3:16" x14ac:dyDescent="0.25">
      <c r="C162" s="219"/>
      <c r="D162" s="219"/>
      <c r="L162" s="234"/>
      <c r="M162" s="234"/>
      <c r="N162" s="234"/>
      <c r="O162" s="234"/>
      <c r="P162" s="234"/>
    </row>
  </sheetData>
  <mergeCells count="15">
    <mergeCell ref="G156:H156"/>
    <mergeCell ref="G150:H150"/>
    <mergeCell ref="G151:H151"/>
    <mergeCell ref="G152:H152"/>
    <mergeCell ref="G153:H153"/>
    <mergeCell ref="G154:H154"/>
    <mergeCell ref="G155:H15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7" t="s">
        <v>21</v>
      </c>
      <c r="G2" s="327"/>
      <c r="H2" s="327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6" t="s">
        <v>12</v>
      </c>
      <c r="H46" s="32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6" t="s">
        <v>13</v>
      </c>
      <c r="H47" s="32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6" t="s">
        <v>14</v>
      </c>
      <c r="H48" s="32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6" t="s">
        <v>15</v>
      </c>
      <c r="H49" s="32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6" t="s">
        <v>16</v>
      </c>
      <c r="H50" s="32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6" t="s">
        <v>5</v>
      </c>
      <c r="H51" s="32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6" t="s">
        <v>32</v>
      </c>
      <c r="H52" s="32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6" t="s">
        <v>12</v>
      </c>
      <c r="H69" s="32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6" t="s">
        <v>13</v>
      </c>
      <c r="H70" s="32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6" t="s">
        <v>14</v>
      </c>
      <c r="H71" s="32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6" t="s">
        <v>15</v>
      </c>
      <c r="H72" s="32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6" t="s">
        <v>16</v>
      </c>
      <c r="H73" s="32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6" t="s">
        <v>5</v>
      </c>
      <c r="H74" s="32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6" t="s">
        <v>32</v>
      </c>
      <c r="H75" s="32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6"/>
      <c r="I7" s="352"/>
      <c r="J7" s="340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6" t="s">
        <v>12</v>
      </c>
      <c r="H44" s="32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6" t="s">
        <v>13</v>
      </c>
      <c r="H45" s="32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6" t="s">
        <v>14</v>
      </c>
      <c r="H46" s="32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6" t="s">
        <v>15</v>
      </c>
      <c r="H47" s="32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6" t="s">
        <v>16</v>
      </c>
      <c r="H48" s="32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6" t="s">
        <v>5</v>
      </c>
      <c r="H49" s="32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6" t="s">
        <v>32</v>
      </c>
      <c r="H50" s="32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6"/>
      <c r="I7" s="352"/>
      <c r="J7" s="340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6" t="s">
        <v>12</v>
      </c>
      <c r="H49" s="32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6" t="s">
        <v>13</v>
      </c>
      <c r="H50" s="32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6" t="s">
        <v>14</v>
      </c>
      <c r="H51" s="32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6" t="s">
        <v>15</v>
      </c>
      <c r="H52" s="32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6" t="s">
        <v>16</v>
      </c>
      <c r="H53" s="32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6" t="s">
        <v>5</v>
      </c>
      <c r="H54" s="32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6" t="s">
        <v>32</v>
      </c>
      <c r="H55" s="32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7" t="s">
        <v>22</v>
      </c>
      <c r="G1" s="327"/>
      <c r="H1" s="327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6"/>
      <c r="I7" s="352"/>
      <c r="J7" s="34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6" t="s">
        <v>12</v>
      </c>
      <c r="H120" s="32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6" t="s">
        <v>13</v>
      </c>
      <c r="H121" s="32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6" t="s">
        <v>14</v>
      </c>
      <c r="H122" s="32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6" t="s">
        <v>15</v>
      </c>
      <c r="H123" s="32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6" t="s">
        <v>16</v>
      </c>
      <c r="H124" s="32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6" t="s">
        <v>5</v>
      </c>
      <c r="H125" s="32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6" t="s">
        <v>32</v>
      </c>
      <c r="H126" s="32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4" activePane="bottomLeft" state="frozen"/>
      <selection pane="bottomLeft" activeCell="E20" sqref="E20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43290</v>
      </c>
      <c r="C5" s="283">
        <f>'Taufik ST'!I2</f>
        <v>924000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43283</v>
      </c>
      <c r="C6" s="283">
        <f>'Indra Fashion'!I2</f>
        <v>3895999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43290</v>
      </c>
      <c r="C7" s="283">
        <f>Atlantis!I2</f>
        <v>1281614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43290</v>
      </c>
      <c r="C8" s="283">
        <f>Bandros!I2</f>
        <v>9673476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43285</v>
      </c>
      <c r="C9" s="283">
        <f>'Bentang Fashion'!I2</f>
        <v>4057176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43287</v>
      </c>
      <c r="C10" s="283">
        <f>Azalea!I2</f>
        <v>2569677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1372958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43289</v>
      </c>
      <c r="C13" s="283">
        <f>Yanyan!I2</f>
        <v>571201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1954056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36173959.5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7" t="s">
        <v>22</v>
      </c>
      <c r="G1" s="327"/>
      <c r="H1" s="327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7" t="s">
        <v>21</v>
      </c>
      <c r="G2" s="327"/>
      <c r="H2" s="32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0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6" t="s">
        <v>12</v>
      </c>
      <c r="H121" s="326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6" t="s">
        <v>13</v>
      </c>
      <c r="H122" s="326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6" t="s">
        <v>14</v>
      </c>
      <c r="H123" s="326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6" t="s">
        <v>15</v>
      </c>
      <c r="H124" s="326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6" t="s">
        <v>16</v>
      </c>
      <c r="H125" s="326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6" t="s">
        <v>5</v>
      </c>
      <c r="H126" s="326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6" t="s">
        <v>32</v>
      </c>
      <c r="H127" s="32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7" t="s">
        <v>22</v>
      </c>
      <c r="G1" s="327"/>
      <c r="H1" s="32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7" t="s">
        <v>21</v>
      </c>
      <c r="G2" s="327"/>
      <c r="H2" s="32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30" t="s">
        <v>4</v>
      </c>
      <c r="I5" s="372" t="s">
        <v>5</v>
      </c>
      <c r="J5" s="332" t="s">
        <v>6</v>
      </c>
      <c r="L5" s="37"/>
      <c r="M5" s="37"/>
      <c r="N5" s="37"/>
      <c r="O5" s="37"/>
      <c r="P5" s="37"/>
      <c r="Q5" s="37"/>
    </row>
    <row r="6" spans="1:17" x14ac:dyDescent="0.25">
      <c r="A6" s="32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30"/>
      <c r="I6" s="372"/>
      <c r="J6" s="33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6" t="s">
        <v>12</v>
      </c>
      <c r="H31" s="32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6" t="s">
        <v>13</v>
      </c>
      <c r="H32" s="32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6" t="s">
        <v>14</v>
      </c>
      <c r="H33" s="32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6" t="s">
        <v>15</v>
      </c>
      <c r="H34" s="32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6" t="s">
        <v>16</v>
      </c>
      <c r="H35" s="32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6" t="s">
        <v>5</v>
      </c>
      <c r="H36" s="32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6" t="s">
        <v>32</v>
      </c>
      <c r="H37" s="32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58"/>
  <sheetViews>
    <sheetView workbookViewId="0">
      <pane ySplit="7" topLeftCell="A137" activePane="bottomLeft" state="frozen"/>
      <selection pane="bottomLeft" activeCell="E146" sqref="E14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7" t="s">
        <v>22</v>
      </c>
      <c r="G1" s="327"/>
      <c r="H1" s="327"/>
      <c r="I1" s="42" t="s">
        <v>20</v>
      </c>
      <c r="J1" s="20"/>
      <c r="L1" s="279">
        <f>SUM(D140:D145)</f>
        <v>3591964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J158*-1</f>
        <v>3895999</v>
      </c>
      <c r="J2" s="20"/>
      <c r="L2" s="279">
        <f>SUM(G140:G145)</f>
        <v>92313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3499651</v>
      </c>
      <c r="M3" s="219"/>
      <c r="N3" s="219">
        <f>I2-L3</f>
        <v>396348</v>
      </c>
      <c r="O3" s="219"/>
      <c r="P3" s="219"/>
      <c r="Q3" s="219"/>
      <c r="R3" s="219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4" t="s">
        <v>4</v>
      </c>
      <c r="I6" s="331" t="s">
        <v>5</v>
      </c>
      <c r="J6" s="332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1"/>
      <c r="J7" s="332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2">
        <v>43283</v>
      </c>
      <c r="B140" s="235">
        <v>180168575</v>
      </c>
      <c r="C140" s="241">
        <v>7</v>
      </c>
      <c r="D140" s="237">
        <v>709888</v>
      </c>
      <c r="E140" s="238">
        <v>180044099</v>
      </c>
      <c r="F140" s="241">
        <v>1</v>
      </c>
      <c r="G140" s="237">
        <v>92313</v>
      </c>
      <c r="H140" s="240"/>
      <c r="I140" s="240"/>
      <c r="J140" s="23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2">
        <v>43283</v>
      </c>
      <c r="B141" s="235">
        <v>180168578</v>
      </c>
      <c r="C141" s="241">
        <v>1</v>
      </c>
      <c r="D141" s="237">
        <v>119000</v>
      </c>
      <c r="E141" s="238"/>
      <c r="F141" s="241"/>
      <c r="G141" s="237"/>
      <c r="H141" s="240"/>
      <c r="I141" s="240"/>
      <c r="J141" s="23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2">
        <v>43284</v>
      </c>
      <c r="B142" s="235">
        <v>180168647</v>
      </c>
      <c r="C142" s="241">
        <v>6</v>
      </c>
      <c r="D142" s="237">
        <v>652750</v>
      </c>
      <c r="E142" s="238"/>
      <c r="F142" s="241"/>
      <c r="G142" s="237"/>
      <c r="H142" s="240"/>
      <c r="I142" s="240"/>
      <c r="J142" s="23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2">
        <v>43285</v>
      </c>
      <c r="B143" s="235">
        <v>180168730</v>
      </c>
      <c r="C143" s="241">
        <v>4</v>
      </c>
      <c r="D143" s="237">
        <v>542588</v>
      </c>
      <c r="E143" s="238"/>
      <c r="F143" s="241"/>
      <c r="G143" s="237"/>
      <c r="H143" s="240"/>
      <c r="I143" s="240"/>
      <c r="J143" s="23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2">
        <v>43286</v>
      </c>
      <c r="B144" s="235">
        <v>180168826</v>
      </c>
      <c r="C144" s="241">
        <v>10</v>
      </c>
      <c r="D144" s="237">
        <v>1010538</v>
      </c>
      <c r="E144" s="238"/>
      <c r="F144" s="241"/>
      <c r="G144" s="237"/>
      <c r="H144" s="240"/>
      <c r="I144" s="240"/>
      <c r="J144" s="23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2">
        <v>43288</v>
      </c>
      <c r="B145" s="235">
        <v>180169030</v>
      </c>
      <c r="C145" s="241">
        <v>5</v>
      </c>
      <c r="D145" s="237">
        <v>557200</v>
      </c>
      <c r="E145" s="238"/>
      <c r="F145" s="241"/>
      <c r="G145" s="237"/>
      <c r="H145" s="240"/>
      <c r="I145" s="240"/>
      <c r="J145" s="237"/>
      <c r="K145" s="219"/>
      <c r="L145" s="219"/>
      <c r="M145" s="219"/>
      <c r="N145" s="219"/>
      <c r="O145" s="219"/>
      <c r="P145" s="219"/>
      <c r="Q145" s="219"/>
      <c r="R145" s="219"/>
    </row>
    <row r="146" spans="1:18" s="234" customFormat="1" ht="15.75" customHeight="1" x14ac:dyDescent="0.25">
      <c r="A146" s="162">
        <v>43290</v>
      </c>
      <c r="B146" s="235">
        <v>180169171</v>
      </c>
      <c r="C146" s="241">
        <v>5</v>
      </c>
      <c r="D146" s="237">
        <v>579075</v>
      </c>
      <c r="E146" s="238">
        <v>180044224</v>
      </c>
      <c r="F146" s="241">
        <v>1</v>
      </c>
      <c r="G146" s="237">
        <v>179725</v>
      </c>
      <c r="H146" s="240"/>
      <c r="I146" s="240"/>
      <c r="J146" s="237"/>
      <c r="K146" s="219"/>
      <c r="L146" s="219"/>
      <c r="M146" s="219"/>
      <c r="N146" s="219"/>
      <c r="O146" s="219"/>
      <c r="P146" s="219"/>
      <c r="Q146" s="219"/>
      <c r="R146" s="219"/>
    </row>
    <row r="147" spans="1:18" s="234" customFormat="1" ht="15.75" customHeight="1" x14ac:dyDescent="0.25">
      <c r="A147" s="162"/>
      <c r="B147" s="235"/>
      <c r="C147" s="241"/>
      <c r="D147" s="237"/>
      <c r="E147" s="238"/>
      <c r="F147" s="241"/>
      <c r="G147" s="237"/>
      <c r="H147" s="240"/>
      <c r="I147" s="240"/>
      <c r="J147" s="237"/>
      <c r="K147" s="219"/>
      <c r="L147" s="219"/>
      <c r="M147" s="219"/>
      <c r="N147" s="219"/>
      <c r="O147" s="219"/>
      <c r="P147" s="219"/>
      <c r="Q147" s="219"/>
      <c r="R147" s="219"/>
    </row>
    <row r="148" spans="1:18" s="234" customFormat="1" ht="15.75" customHeight="1" x14ac:dyDescent="0.25">
      <c r="A148" s="162"/>
      <c r="B148" s="235"/>
      <c r="C148" s="241"/>
      <c r="D148" s="237"/>
      <c r="E148" s="238"/>
      <c r="F148" s="241"/>
      <c r="G148" s="237"/>
      <c r="H148" s="240"/>
      <c r="I148" s="240"/>
      <c r="J148" s="237"/>
      <c r="K148" s="219"/>
      <c r="L148" s="219"/>
      <c r="M148" s="219"/>
      <c r="N148" s="219"/>
      <c r="O148" s="219"/>
      <c r="P148" s="219"/>
      <c r="Q148" s="219"/>
      <c r="R148" s="219"/>
    </row>
    <row r="149" spans="1:18" x14ac:dyDescent="0.25">
      <c r="A149" s="162"/>
      <c r="B149" s="3"/>
      <c r="C149" s="40"/>
      <c r="D149" s="6"/>
      <c r="E149" s="7"/>
      <c r="F149" s="40"/>
      <c r="G149" s="6"/>
      <c r="H149" s="39"/>
      <c r="I149" s="39"/>
      <c r="J149" s="6"/>
    </row>
    <row r="150" spans="1:18" x14ac:dyDescent="0.25">
      <c r="A150" s="162"/>
      <c r="B150" s="8" t="s">
        <v>11</v>
      </c>
      <c r="C150" s="77">
        <f>SUM(C8:C149)</f>
        <v>896</v>
      </c>
      <c r="D150" s="9">
        <f>SUM(D8:D149)</f>
        <v>97445720</v>
      </c>
      <c r="E150" s="8" t="s">
        <v>11</v>
      </c>
      <c r="F150" s="77">
        <f>SUM(F8:F149)</f>
        <v>70</v>
      </c>
      <c r="G150" s="5">
        <f>SUM(G8:G149)</f>
        <v>17347886</v>
      </c>
      <c r="H150" s="40">
        <f>SUM(H8:H149)</f>
        <v>0</v>
      </c>
      <c r="I150" s="40">
        <f>SUM(I8:I149)</f>
        <v>76201835</v>
      </c>
      <c r="J150" s="5"/>
    </row>
    <row r="151" spans="1:18" x14ac:dyDescent="0.25">
      <c r="A151" s="162"/>
      <c r="B151" s="8"/>
      <c r="C151" s="77"/>
      <c r="D151" s="9"/>
      <c r="E151" s="8"/>
      <c r="F151" s="77"/>
      <c r="G151" s="5"/>
      <c r="H151" s="40"/>
      <c r="I151" s="40"/>
      <c r="J151" s="5"/>
    </row>
    <row r="152" spans="1:18" x14ac:dyDescent="0.25">
      <c r="A152" s="163"/>
      <c r="B152" s="11"/>
      <c r="C152" s="40"/>
      <c r="D152" s="6"/>
      <c r="E152" s="8"/>
      <c r="F152" s="40"/>
      <c r="G152" s="326" t="s">
        <v>12</v>
      </c>
      <c r="H152" s="326"/>
      <c r="I152" s="39"/>
      <c r="J152" s="13">
        <f>SUM(D8:D149)</f>
        <v>97445720</v>
      </c>
    </row>
    <row r="153" spans="1:18" x14ac:dyDescent="0.25">
      <c r="A153" s="162"/>
      <c r="B153" s="3"/>
      <c r="C153" s="40"/>
      <c r="D153" s="6"/>
      <c r="E153" s="7"/>
      <c r="F153" s="40"/>
      <c r="G153" s="326" t="s">
        <v>13</v>
      </c>
      <c r="H153" s="326"/>
      <c r="I153" s="39"/>
      <c r="J153" s="13">
        <f>SUM(G8:G149)</f>
        <v>17347886</v>
      </c>
    </row>
    <row r="154" spans="1:18" x14ac:dyDescent="0.25">
      <c r="A154" s="164"/>
      <c r="B154" s="7"/>
      <c r="C154" s="40"/>
      <c r="D154" s="6"/>
      <c r="E154" s="7"/>
      <c r="F154" s="40"/>
      <c r="G154" s="326" t="s">
        <v>14</v>
      </c>
      <c r="H154" s="326"/>
      <c r="I154" s="41"/>
      <c r="J154" s="15">
        <f>J152-J153</f>
        <v>80097834</v>
      </c>
    </row>
    <row r="155" spans="1:18" x14ac:dyDescent="0.25">
      <c r="A155" s="162"/>
      <c r="B155" s="16"/>
      <c r="C155" s="40"/>
      <c r="D155" s="17"/>
      <c r="E155" s="7"/>
      <c r="F155" s="40"/>
      <c r="G155" s="326" t="s">
        <v>15</v>
      </c>
      <c r="H155" s="326"/>
      <c r="I155" s="39"/>
      <c r="J155" s="13">
        <f>SUM(H8:H149)</f>
        <v>0</v>
      </c>
    </row>
    <row r="156" spans="1:18" x14ac:dyDescent="0.25">
      <c r="A156" s="162"/>
      <c r="B156" s="16"/>
      <c r="C156" s="40"/>
      <c r="D156" s="17"/>
      <c r="E156" s="7"/>
      <c r="F156" s="40"/>
      <c r="G156" s="326" t="s">
        <v>16</v>
      </c>
      <c r="H156" s="326"/>
      <c r="I156" s="39"/>
      <c r="J156" s="13">
        <f>J154+J155</f>
        <v>80097834</v>
      </c>
    </row>
    <row r="157" spans="1:18" x14ac:dyDescent="0.25">
      <c r="A157" s="162"/>
      <c r="B157" s="16"/>
      <c r="C157" s="40"/>
      <c r="D157" s="17"/>
      <c r="E157" s="7"/>
      <c r="F157" s="40"/>
      <c r="G157" s="326" t="s">
        <v>5</v>
      </c>
      <c r="H157" s="326"/>
      <c r="I157" s="39"/>
      <c r="J157" s="13">
        <f>SUM(I8:I149)</f>
        <v>76201835</v>
      </c>
    </row>
    <row r="158" spans="1:18" x14ac:dyDescent="0.25">
      <c r="A158" s="162"/>
      <c r="B158" s="16"/>
      <c r="C158" s="40"/>
      <c r="D158" s="17"/>
      <c r="E158" s="7"/>
      <c r="F158" s="40"/>
      <c r="G158" s="326" t="s">
        <v>32</v>
      </c>
      <c r="H158" s="326"/>
      <c r="I158" s="40" t="str">
        <f>IF(J158&gt;0,"SALDO",IF(J158&lt;0,"PIUTANG",IF(J158=0,"LUNAS")))</f>
        <v>PIUTANG</v>
      </c>
      <c r="J158" s="13">
        <f>J157-J156</f>
        <v>-3895999</v>
      </c>
    </row>
  </sheetData>
  <mergeCells count="15">
    <mergeCell ref="G157:H157"/>
    <mergeCell ref="G158:H158"/>
    <mergeCell ref="G152:H152"/>
    <mergeCell ref="G153:H153"/>
    <mergeCell ref="G154:H154"/>
    <mergeCell ref="G155:H155"/>
    <mergeCell ref="G156:H156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7" t="s">
        <v>21</v>
      </c>
      <c r="G2" s="327"/>
      <c r="H2" s="327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0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6" t="s">
        <v>12</v>
      </c>
      <c r="H53" s="32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6" t="s">
        <v>13</v>
      </c>
      <c r="H54" s="32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6" t="s">
        <v>14</v>
      </c>
      <c r="H55" s="32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6" t="s">
        <v>15</v>
      </c>
      <c r="H56" s="32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6" t="s">
        <v>16</v>
      </c>
      <c r="H57" s="32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6" t="s">
        <v>5</v>
      </c>
      <c r="H58" s="32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6" t="s">
        <v>32</v>
      </c>
      <c r="H59" s="32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30"/>
      <c r="I7" s="372"/>
      <c r="J7" s="332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7" t="s">
        <v>22</v>
      </c>
      <c r="G1" s="327"/>
      <c r="H1" s="32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8" t="s">
        <v>63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9" x14ac:dyDescent="0.25">
      <c r="A6" s="333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31" t="s">
        <v>5</v>
      </c>
      <c r="J6" s="332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31"/>
      <c r="J7" s="332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6" t="s">
        <v>12</v>
      </c>
      <c r="H32" s="32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6" t="s">
        <v>13</v>
      </c>
      <c r="H33" s="32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6" t="s">
        <v>14</v>
      </c>
      <c r="H34" s="32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6" t="s">
        <v>15</v>
      </c>
      <c r="H35" s="32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6" t="s">
        <v>16</v>
      </c>
      <c r="H36" s="32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6" t="s">
        <v>5</v>
      </c>
      <c r="H37" s="32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6" t="s">
        <v>32</v>
      </c>
      <c r="H38" s="32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7" t="s">
        <v>21</v>
      </c>
      <c r="G2" s="327"/>
      <c r="H2" s="327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6"/>
      <c r="I7" s="352"/>
      <c r="J7" s="34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6" t="s">
        <v>12</v>
      </c>
      <c r="H73" s="32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6" t="s">
        <v>13</v>
      </c>
      <c r="H74" s="32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6" t="s">
        <v>14</v>
      </c>
      <c r="H75" s="32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6" t="s">
        <v>15</v>
      </c>
      <c r="H76" s="32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6" t="s">
        <v>16</v>
      </c>
      <c r="H77" s="32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6" t="s">
        <v>5</v>
      </c>
      <c r="H78" s="32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6" t="s">
        <v>32</v>
      </c>
      <c r="H79" s="32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7" t="s">
        <v>127</v>
      </c>
      <c r="G2" s="327"/>
      <c r="H2" s="327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18"/>
      <c r="N5" s="18"/>
      <c r="O5" s="37"/>
    </row>
    <row r="6" spans="1:15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76" t="s">
        <v>4</v>
      </c>
      <c r="I6" s="378" t="s">
        <v>5</v>
      </c>
      <c r="J6" s="379" t="s">
        <v>6</v>
      </c>
      <c r="L6" s="18"/>
      <c r="N6" s="18"/>
      <c r="O6" s="37"/>
    </row>
    <row r="7" spans="1:15" x14ac:dyDescent="0.25">
      <c r="A7" s="32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7"/>
      <c r="I7" s="378"/>
      <c r="J7" s="379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5" t="s">
        <v>12</v>
      </c>
      <c r="H19" s="375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5" t="s">
        <v>13</v>
      </c>
      <c r="H20" s="375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5" t="s">
        <v>14</v>
      </c>
      <c r="H21" s="375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5" t="s">
        <v>15</v>
      </c>
      <c r="H22" s="375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5" t="s">
        <v>16</v>
      </c>
      <c r="H23" s="375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5" t="s">
        <v>5</v>
      </c>
      <c r="H24" s="375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5" t="s">
        <v>32</v>
      </c>
      <c r="H25" s="375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7" t="s">
        <v>22</v>
      </c>
      <c r="G1" s="327"/>
      <c r="H1" s="32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7" t="s">
        <v>21</v>
      </c>
      <c r="G2" s="327"/>
      <c r="H2" s="327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6" t="s">
        <v>12</v>
      </c>
      <c r="H53" s="32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6" t="s">
        <v>13</v>
      </c>
      <c r="H54" s="32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6" t="s">
        <v>14</v>
      </c>
      <c r="H55" s="32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6" t="s">
        <v>15</v>
      </c>
      <c r="H56" s="32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6" t="s">
        <v>16</v>
      </c>
      <c r="H57" s="32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6" t="s">
        <v>5</v>
      </c>
      <c r="H58" s="32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6" t="s">
        <v>32</v>
      </c>
      <c r="H59" s="32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6"/>
      <c r="I7" s="352"/>
      <c r="J7" s="340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7" t="s">
        <v>22</v>
      </c>
      <c r="G1" s="327"/>
      <c r="H1" s="327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7" t="s">
        <v>21</v>
      </c>
      <c r="G2" s="327"/>
      <c r="H2" s="327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6"/>
      <c r="I7" s="352"/>
      <c r="J7" s="340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6" t="s">
        <v>12</v>
      </c>
      <c r="H35" s="326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6" t="s">
        <v>13</v>
      </c>
      <c r="H36" s="326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6" t="s">
        <v>14</v>
      </c>
      <c r="H37" s="326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6" t="s">
        <v>15</v>
      </c>
      <c r="H38" s="326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6" t="s">
        <v>16</v>
      </c>
      <c r="H39" s="326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6" t="s">
        <v>5</v>
      </c>
      <c r="H40" s="326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6" t="s">
        <v>32</v>
      </c>
      <c r="H41" s="326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7" t="s">
        <v>22</v>
      </c>
      <c r="G1" s="327"/>
      <c r="H1" s="327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7" t="s">
        <v>21</v>
      </c>
      <c r="G2" s="327"/>
      <c r="H2" s="327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6"/>
      <c r="I7" s="352"/>
      <c r="J7" s="340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53"/>
  <sheetViews>
    <sheetView workbookViewId="0">
      <pane ySplit="7" topLeftCell="A730" activePane="bottomLeft" state="frozen"/>
      <selection pane="bottomLeft" activeCell="B740" sqref="B740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SUM(D724:D730)</f>
        <v>7262852</v>
      </c>
      <c r="M1" s="219">
        <f>SUM(D731:D735)</f>
        <v>5494564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J753*-1</f>
        <v>9673476</v>
      </c>
      <c r="J2" s="218"/>
      <c r="L2" s="219">
        <f>SUM(G724:G730)</f>
        <v>1277675</v>
      </c>
      <c r="M2" s="219">
        <f>SUM(G731:G735)</f>
        <v>201863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5985177</v>
      </c>
      <c r="M3" s="219">
        <f>M1-M2</f>
        <v>5292701</v>
      </c>
      <c r="N3" s="219">
        <f>L3+M3</f>
        <v>11277878</v>
      </c>
    </row>
    <row r="4" spans="1:18" x14ac:dyDescent="0.25">
      <c r="L4" s="234"/>
    </row>
    <row r="5" spans="1:18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</row>
    <row r="6" spans="1:18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5" t="s">
        <v>4</v>
      </c>
      <c r="I6" s="337" t="s">
        <v>5</v>
      </c>
      <c r="J6" s="339" t="s">
        <v>6</v>
      </c>
    </row>
    <row r="7" spans="1:18" x14ac:dyDescent="0.25">
      <c r="A7" s="329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6"/>
      <c r="I7" s="338"/>
      <c r="J7" s="340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2">
        <v>43286</v>
      </c>
      <c r="B717" s="243">
        <v>180168776</v>
      </c>
      <c r="C717" s="248">
        <v>26</v>
      </c>
      <c r="D717" s="247">
        <v>2317438</v>
      </c>
      <c r="E717" s="243">
        <v>180044140</v>
      </c>
      <c r="F717" s="248">
        <v>4</v>
      </c>
      <c r="G717" s="247">
        <v>443275</v>
      </c>
      <c r="H717" s="246"/>
      <c r="I717" s="246"/>
      <c r="J717" s="247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2">
        <v>43286</v>
      </c>
      <c r="B718" s="243">
        <v>180168780</v>
      </c>
      <c r="C718" s="248">
        <v>4</v>
      </c>
      <c r="D718" s="247">
        <v>479763</v>
      </c>
      <c r="E718" s="243"/>
      <c r="F718" s="248"/>
      <c r="G718" s="247"/>
      <c r="H718" s="246"/>
      <c r="I718" s="246"/>
      <c r="J718" s="247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2">
        <v>43286</v>
      </c>
      <c r="B719" s="243">
        <v>180168795</v>
      </c>
      <c r="C719" s="248">
        <v>7</v>
      </c>
      <c r="D719" s="247">
        <v>752150</v>
      </c>
      <c r="E719" s="243"/>
      <c r="F719" s="248"/>
      <c r="G719" s="247"/>
      <c r="H719" s="246"/>
      <c r="I719" s="246"/>
      <c r="J719" s="247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2">
        <v>43286</v>
      </c>
      <c r="B720" s="243">
        <v>180168809</v>
      </c>
      <c r="C720" s="248">
        <v>5</v>
      </c>
      <c r="D720" s="247">
        <v>588525</v>
      </c>
      <c r="E720" s="243"/>
      <c r="F720" s="248"/>
      <c r="G720" s="247"/>
      <c r="H720" s="246"/>
      <c r="I720" s="246"/>
      <c r="J720" s="247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2">
        <v>43286</v>
      </c>
      <c r="B721" s="243">
        <v>180168813</v>
      </c>
      <c r="C721" s="248">
        <v>4</v>
      </c>
      <c r="D721" s="247">
        <v>451325</v>
      </c>
      <c r="E721" s="243"/>
      <c r="F721" s="248"/>
      <c r="G721" s="247"/>
      <c r="H721" s="246"/>
      <c r="I721" s="246"/>
      <c r="J721" s="247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2">
        <v>43286</v>
      </c>
      <c r="B722" s="243">
        <v>180168832</v>
      </c>
      <c r="C722" s="248">
        <v>3</v>
      </c>
      <c r="D722" s="247">
        <v>294438</v>
      </c>
      <c r="E722" s="243"/>
      <c r="F722" s="248"/>
      <c r="G722" s="247"/>
      <c r="H722" s="246"/>
      <c r="I722" s="246"/>
      <c r="J722" s="247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2">
        <v>43286</v>
      </c>
      <c r="B723" s="243">
        <v>180168842</v>
      </c>
      <c r="C723" s="248">
        <v>1</v>
      </c>
      <c r="D723" s="247">
        <v>95025</v>
      </c>
      <c r="E723" s="243"/>
      <c r="F723" s="248"/>
      <c r="G723" s="247"/>
      <c r="H723" s="246"/>
      <c r="I723" s="246">
        <v>4535389</v>
      </c>
      <c r="J723" s="247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2">
        <v>43287</v>
      </c>
      <c r="B724" s="243">
        <v>180168865</v>
      </c>
      <c r="C724" s="248">
        <v>18</v>
      </c>
      <c r="D724" s="247">
        <v>1977675</v>
      </c>
      <c r="E724" s="243">
        <v>180044156</v>
      </c>
      <c r="F724" s="248">
        <v>7</v>
      </c>
      <c r="G724" s="247">
        <v>853300</v>
      </c>
      <c r="H724" s="246"/>
      <c r="I724" s="246"/>
      <c r="J724" s="247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2">
        <v>43287</v>
      </c>
      <c r="B725" s="243">
        <v>180168875</v>
      </c>
      <c r="C725" s="248">
        <v>4</v>
      </c>
      <c r="D725" s="247">
        <v>410638</v>
      </c>
      <c r="E725" s="243">
        <v>180044162</v>
      </c>
      <c r="F725" s="248">
        <v>2</v>
      </c>
      <c r="G725" s="247">
        <v>208250</v>
      </c>
      <c r="H725" s="246"/>
      <c r="I725" s="246"/>
      <c r="J725" s="247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2">
        <v>43287</v>
      </c>
      <c r="B726" s="243">
        <v>180168883</v>
      </c>
      <c r="C726" s="248">
        <v>6</v>
      </c>
      <c r="D726" s="247">
        <v>600513</v>
      </c>
      <c r="E726" s="243">
        <v>180044166</v>
      </c>
      <c r="F726" s="248">
        <v>2</v>
      </c>
      <c r="G726" s="247">
        <v>216125</v>
      </c>
      <c r="H726" s="246"/>
      <c r="I726" s="246"/>
      <c r="J726" s="247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2">
        <v>43287</v>
      </c>
      <c r="B727" s="243">
        <v>180168900</v>
      </c>
      <c r="C727" s="248">
        <v>23</v>
      </c>
      <c r="D727" s="247">
        <v>2467500</v>
      </c>
      <c r="E727" s="243"/>
      <c r="F727" s="248"/>
      <c r="G727" s="247"/>
      <c r="H727" s="246"/>
      <c r="I727" s="246"/>
      <c r="J727" s="247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2">
        <v>43287</v>
      </c>
      <c r="B728" s="243">
        <v>180168918</v>
      </c>
      <c r="C728" s="248">
        <v>12</v>
      </c>
      <c r="D728" s="247">
        <v>1231913</v>
      </c>
      <c r="E728" s="243"/>
      <c r="F728" s="248"/>
      <c r="G728" s="247"/>
      <c r="H728" s="246"/>
      <c r="I728" s="246"/>
      <c r="J728" s="247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2">
        <v>43287</v>
      </c>
      <c r="B729" s="243">
        <v>180168924</v>
      </c>
      <c r="C729" s="248">
        <v>4</v>
      </c>
      <c r="D729" s="247">
        <v>316663</v>
      </c>
      <c r="E729" s="243"/>
      <c r="F729" s="248"/>
      <c r="G729" s="247"/>
      <c r="H729" s="246"/>
      <c r="I729" s="246"/>
      <c r="J729" s="247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2">
        <v>43287</v>
      </c>
      <c r="B730" s="243">
        <v>180168936</v>
      </c>
      <c r="C730" s="248">
        <v>3</v>
      </c>
      <c r="D730" s="247">
        <v>257950</v>
      </c>
      <c r="E730" s="243"/>
      <c r="F730" s="248"/>
      <c r="G730" s="247"/>
      <c r="H730" s="246"/>
      <c r="I730" s="246">
        <v>5985177</v>
      </c>
      <c r="J730" s="247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2">
        <v>43288</v>
      </c>
      <c r="B731" s="243">
        <v>180168953</v>
      </c>
      <c r="C731" s="248">
        <v>19</v>
      </c>
      <c r="D731" s="247">
        <v>2038138</v>
      </c>
      <c r="E731" s="243">
        <v>180044174</v>
      </c>
      <c r="F731" s="248">
        <v>2</v>
      </c>
      <c r="G731" s="247">
        <v>201863</v>
      </c>
      <c r="H731" s="246"/>
      <c r="I731" s="246"/>
      <c r="J731" s="247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2">
        <v>43288</v>
      </c>
      <c r="B732" s="243">
        <v>180168954</v>
      </c>
      <c r="C732" s="248">
        <v>7</v>
      </c>
      <c r="D732" s="247">
        <v>762300</v>
      </c>
      <c r="E732" s="243"/>
      <c r="F732" s="248"/>
      <c r="G732" s="247"/>
      <c r="H732" s="246"/>
      <c r="I732" s="246"/>
      <c r="J732" s="247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2">
        <v>43288</v>
      </c>
      <c r="B733" s="243">
        <v>180168962</v>
      </c>
      <c r="C733" s="248">
        <v>5</v>
      </c>
      <c r="D733" s="247">
        <v>595700</v>
      </c>
      <c r="E733" s="243"/>
      <c r="F733" s="248"/>
      <c r="G733" s="247"/>
      <c r="H733" s="246"/>
      <c r="I733" s="246"/>
      <c r="J733" s="247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2">
        <v>43288</v>
      </c>
      <c r="B734" s="243">
        <v>180168971</v>
      </c>
      <c r="C734" s="248">
        <v>15</v>
      </c>
      <c r="D734" s="247">
        <v>1508588</v>
      </c>
      <c r="E734" s="243"/>
      <c r="F734" s="248"/>
      <c r="G734" s="247"/>
      <c r="H734" s="246"/>
      <c r="I734" s="246"/>
      <c r="J734" s="247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2">
        <v>43288</v>
      </c>
      <c r="B735" s="243">
        <v>180168993</v>
      </c>
      <c r="C735" s="248">
        <v>5</v>
      </c>
      <c r="D735" s="247">
        <v>589838</v>
      </c>
      <c r="E735" s="243"/>
      <c r="F735" s="248"/>
      <c r="G735" s="247"/>
      <c r="H735" s="246"/>
      <c r="I735" s="246">
        <v>5292701</v>
      </c>
      <c r="J735" s="247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98">
        <v>43290</v>
      </c>
      <c r="B736" s="99">
        <v>180169099</v>
      </c>
      <c r="C736" s="100">
        <v>53</v>
      </c>
      <c r="D736" s="34">
        <v>5332163</v>
      </c>
      <c r="E736" s="99">
        <v>180044216</v>
      </c>
      <c r="F736" s="100">
        <v>2</v>
      </c>
      <c r="G736" s="34">
        <v>184538</v>
      </c>
      <c r="H736" s="102"/>
      <c r="I736" s="102"/>
      <c r="J736" s="34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98">
        <v>43290</v>
      </c>
      <c r="B737" s="99">
        <v>180169109</v>
      </c>
      <c r="C737" s="100">
        <v>12</v>
      </c>
      <c r="D737" s="34">
        <v>1461863</v>
      </c>
      <c r="E737" s="99"/>
      <c r="F737" s="100"/>
      <c r="G737" s="34"/>
      <c r="H737" s="102"/>
      <c r="I737" s="102"/>
      <c r="J737" s="34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98">
        <v>43290</v>
      </c>
      <c r="B738" s="99">
        <v>180169156</v>
      </c>
      <c r="C738" s="100">
        <v>6</v>
      </c>
      <c r="D738" s="34">
        <v>566475</v>
      </c>
      <c r="E738" s="99"/>
      <c r="F738" s="100"/>
      <c r="G738" s="34"/>
      <c r="H738" s="102"/>
      <c r="I738" s="102"/>
      <c r="J738" s="34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98">
        <v>43290</v>
      </c>
      <c r="B739" s="99">
        <v>180169177</v>
      </c>
      <c r="C739" s="100">
        <v>15</v>
      </c>
      <c r="D739" s="34">
        <v>1529675</v>
      </c>
      <c r="E739" s="99"/>
      <c r="F739" s="100"/>
      <c r="G739" s="34"/>
      <c r="H739" s="102"/>
      <c r="I739" s="102"/>
      <c r="J739" s="34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98">
        <v>43290</v>
      </c>
      <c r="B740" s="99">
        <v>180169186</v>
      </c>
      <c r="C740" s="100">
        <v>8</v>
      </c>
      <c r="D740" s="34">
        <v>967838</v>
      </c>
      <c r="E740" s="99"/>
      <c r="F740" s="100"/>
      <c r="G740" s="34"/>
      <c r="H740" s="102"/>
      <c r="I740" s="102"/>
      <c r="J740" s="34"/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98"/>
      <c r="B741" s="99"/>
      <c r="C741" s="100"/>
      <c r="D741" s="34"/>
      <c r="E741" s="99"/>
      <c r="F741" s="100"/>
      <c r="G741" s="34"/>
      <c r="H741" s="102"/>
      <c r="I741" s="102"/>
      <c r="J741" s="34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98"/>
      <c r="B742" s="99"/>
      <c r="C742" s="100"/>
      <c r="D742" s="34"/>
      <c r="E742" s="99"/>
      <c r="F742" s="100"/>
      <c r="G742" s="34"/>
      <c r="H742" s="102"/>
      <c r="I742" s="102"/>
      <c r="J742" s="34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98"/>
      <c r="B743" s="99"/>
      <c r="C743" s="100"/>
      <c r="D743" s="34"/>
      <c r="E743" s="99"/>
      <c r="F743" s="100"/>
      <c r="G743" s="34"/>
      <c r="H743" s="102"/>
      <c r="I743" s="102"/>
      <c r="J743" s="34"/>
      <c r="K743" s="138"/>
      <c r="L743" s="138"/>
      <c r="M743" s="138"/>
      <c r="N743" s="138"/>
      <c r="O743" s="138"/>
      <c r="P743" s="138"/>
      <c r="Q743" s="138"/>
      <c r="R743" s="138"/>
    </row>
    <row r="744" spans="1:18" x14ac:dyDescent="0.25">
      <c r="A744" s="236"/>
      <c r="B744" s="235"/>
      <c r="C744" s="241"/>
      <c r="D744" s="237"/>
      <c r="E744" s="235"/>
      <c r="F744" s="241"/>
      <c r="G744" s="237"/>
      <c r="H744" s="240"/>
      <c r="I744" s="240"/>
      <c r="J744" s="237"/>
    </row>
    <row r="745" spans="1:18" s="218" customFormat="1" x14ac:dyDescent="0.25">
      <c r="A745" s="227"/>
      <c r="B745" s="224" t="s">
        <v>11</v>
      </c>
      <c r="C745" s="233">
        <f>SUM(C8:C744)</f>
        <v>9259</v>
      </c>
      <c r="D745" s="225">
        <f>SUM(D8:D744)</f>
        <v>1000909972</v>
      </c>
      <c r="E745" s="224" t="s">
        <v>11</v>
      </c>
      <c r="F745" s="233">
        <f>SUM(F8:F744)</f>
        <v>971</v>
      </c>
      <c r="G745" s="225">
        <f>SUM(G8:G744)</f>
        <v>106241483</v>
      </c>
      <c r="H745" s="233">
        <f>SUM(H8:H744)</f>
        <v>0</v>
      </c>
      <c r="I745" s="233">
        <f>SUM(I8:I744)</f>
        <v>884995013</v>
      </c>
      <c r="J745" s="225"/>
      <c r="K745" s="220"/>
      <c r="L745" s="220"/>
      <c r="M745" s="220"/>
      <c r="N745" s="220"/>
      <c r="O745" s="220"/>
      <c r="P745" s="220"/>
      <c r="Q745" s="220"/>
      <c r="R745" s="220"/>
    </row>
    <row r="746" spans="1:18" s="218" customFormat="1" x14ac:dyDescent="0.25">
      <c r="A746" s="227"/>
      <c r="B746" s="224"/>
      <c r="C746" s="233"/>
      <c r="D746" s="225"/>
      <c r="E746" s="224"/>
      <c r="F746" s="233"/>
      <c r="G746" s="225"/>
      <c r="H746" s="233"/>
      <c r="I746" s="233"/>
      <c r="J746" s="225"/>
      <c r="K746" s="220"/>
      <c r="M746" s="220"/>
      <c r="N746" s="220"/>
      <c r="O746" s="220"/>
      <c r="P746" s="220"/>
      <c r="Q746" s="220"/>
      <c r="R746" s="220"/>
    </row>
    <row r="747" spans="1:18" x14ac:dyDescent="0.25">
      <c r="A747" s="226"/>
      <c r="B747" s="227"/>
      <c r="C747" s="241"/>
      <c r="D747" s="237"/>
      <c r="E747" s="224"/>
      <c r="F747" s="241"/>
      <c r="G747" s="341" t="s">
        <v>12</v>
      </c>
      <c r="H747" s="342"/>
      <c r="I747" s="237"/>
      <c r="J747" s="228">
        <f>SUM(D8:D744)</f>
        <v>1000909972</v>
      </c>
      <c r="P747" s="220"/>
      <c r="Q747" s="220"/>
      <c r="R747" s="234"/>
    </row>
    <row r="748" spans="1:18" x14ac:dyDescent="0.25">
      <c r="A748" s="236"/>
      <c r="B748" s="235"/>
      <c r="C748" s="241"/>
      <c r="D748" s="237"/>
      <c r="E748" s="235"/>
      <c r="F748" s="241"/>
      <c r="G748" s="341" t="s">
        <v>13</v>
      </c>
      <c r="H748" s="342"/>
      <c r="I748" s="238"/>
      <c r="J748" s="228">
        <f>SUM(G8:G744)</f>
        <v>106241483</v>
      </c>
      <c r="R748" s="234"/>
    </row>
    <row r="749" spans="1:18" x14ac:dyDescent="0.25">
      <c r="A749" s="229"/>
      <c r="B749" s="238"/>
      <c r="C749" s="241"/>
      <c r="D749" s="237"/>
      <c r="E749" s="235"/>
      <c r="F749" s="241"/>
      <c r="G749" s="341" t="s">
        <v>14</v>
      </c>
      <c r="H749" s="342"/>
      <c r="I749" s="230"/>
      <c r="J749" s="230">
        <f>J747-J748</f>
        <v>894668489</v>
      </c>
      <c r="L749" s="220"/>
      <c r="R749" s="234"/>
    </row>
    <row r="750" spans="1:18" x14ac:dyDescent="0.25">
      <c r="A750" s="236"/>
      <c r="B750" s="231"/>
      <c r="C750" s="241"/>
      <c r="D750" s="232"/>
      <c r="E750" s="235"/>
      <c r="F750" s="241"/>
      <c r="G750" s="341" t="s">
        <v>15</v>
      </c>
      <c r="H750" s="342"/>
      <c r="I750" s="238"/>
      <c r="J750" s="228">
        <f>SUM(H8:H744)</f>
        <v>0</v>
      </c>
      <c r="R750" s="234"/>
    </row>
    <row r="751" spans="1:18" x14ac:dyDescent="0.25">
      <c r="A751" s="236"/>
      <c r="B751" s="231"/>
      <c r="C751" s="241"/>
      <c r="D751" s="232"/>
      <c r="E751" s="235"/>
      <c r="F751" s="241"/>
      <c r="G751" s="341" t="s">
        <v>16</v>
      </c>
      <c r="H751" s="342"/>
      <c r="I751" s="238"/>
      <c r="J751" s="228">
        <f>J749+J750</f>
        <v>894668489</v>
      </c>
      <c r="R751" s="234"/>
    </row>
    <row r="752" spans="1:18" x14ac:dyDescent="0.25">
      <c r="A752" s="236"/>
      <c r="B752" s="231"/>
      <c r="C752" s="241"/>
      <c r="D752" s="232"/>
      <c r="E752" s="235"/>
      <c r="F752" s="241"/>
      <c r="G752" s="341" t="s">
        <v>5</v>
      </c>
      <c r="H752" s="342"/>
      <c r="I752" s="238"/>
      <c r="J752" s="228">
        <f>SUM(I8:I744)</f>
        <v>884995013</v>
      </c>
      <c r="R752" s="234"/>
    </row>
    <row r="753" spans="1:18" x14ac:dyDescent="0.25">
      <c r="A753" s="236"/>
      <c r="B753" s="231"/>
      <c r="C753" s="241"/>
      <c r="D753" s="232"/>
      <c r="E753" s="235"/>
      <c r="F753" s="241"/>
      <c r="G753" s="341" t="s">
        <v>32</v>
      </c>
      <c r="H753" s="342"/>
      <c r="I753" s="235" t="str">
        <f>IF(J753&gt;0,"SALDO",IF(J753&lt;0,"PIUTANG",IF(J753=0,"LUNAS")))</f>
        <v>PIUTANG</v>
      </c>
      <c r="J753" s="228">
        <f>J752-J751</f>
        <v>-9673476</v>
      </c>
      <c r="R753" s="234"/>
    </row>
  </sheetData>
  <mergeCells count="13">
    <mergeCell ref="G753:H753"/>
    <mergeCell ref="G747:H747"/>
    <mergeCell ref="G748:H748"/>
    <mergeCell ref="G749:H749"/>
    <mergeCell ref="G750:H750"/>
    <mergeCell ref="G751:H751"/>
    <mergeCell ref="G752:H75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7" t="s">
        <v>21</v>
      </c>
      <c r="G2" s="327"/>
      <c r="H2" s="327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6"/>
      <c r="I7" s="352"/>
      <c r="J7" s="340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6" t="s">
        <v>12</v>
      </c>
      <c r="H35" s="326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6" t="s">
        <v>13</v>
      </c>
      <c r="H36" s="326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6" t="s">
        <v>14</v>
      </c>
      <c r="H37" s="326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6" t="s">
        <v>15</v>
      </c>
      <c r="H38" s="326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6" t="s">
        <v>16</v>
      </c>
      <c r="H39" s="326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6" t="s">
        <v>5</v>
      </c>
      <c r="H40" s="326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7" t="s">
        <v>22</v>
      </c>
      <c r="G1" s="327"/>
      <c r="H1" s="327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7" t="s">
        <v>21</v>
      </c>
      <c r="G2" s="327"/>
      <c r="H2" s="327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6"/>
      <c r="I7" s="352"/>
      <c r="J7" s="340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6" t="s">
        <v>12</v>
      </c>
      <c r="H35" s="32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6" t="s">
        <v>13</v>
      </c>
      <c r="H36" s="32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6" t="s">
        <v>14</v>
      </c>
      <c r="H37" s="32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6" t="s">
        <v>15</v>
      </c>
      <c r="H38" s="32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6" t="s">
        <v>16</v>
      </c>
      <c r="H39" s="32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6" t="s">
        <v>5</v>
      </c>
      <c r="H40" s="32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6" t="s">
        <v>32</v>
      </c>
      <c r="H41" s="32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7" t="s">
        <v>22</v>
      </c>
      <c r="G1" s="327"/>
      <c r="H1" s="327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6"/>
      <c r="I7" s="352"/>
      <c r="J7" s="34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6" t="s">
        <v>12</v>
      </c>
      <c r="H158" s="32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6" t="s">
        <v>13</v>
      </c>
      <c r="H159" s="32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6" t="s">
        <v>14</v>
      </c>
      <c r="H160" s="32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6" t="s">
        <v>15</v>
      </c>
      <c r="H161" s="32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6" t="s">
        <v>16</v>
      </c>
      <c r="H162" s="32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6" t="s">
        <v>5</v>
      </c>
      <c r="H163" s="32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6" t="s">
        <v>32</v>
      </c>
      <c r="H164" s="32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7" t="s">
        <v>22</v>
      </c>
      <c r="G1" s="327"/>
      <c r="H1" s="327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7" t="s">
        <v>21</v>
      </c>
      <c r="G2" s="327"/>
      <c r="H2" s="32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6"/>
      <c r="I7" s="352"/>
      <c r="J7" s="34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6" t="s">
        <v>12</v>
      </c>
      <c r="H57" s="32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6" t="s">
        <v>13</v>
      </c>
      <c r="H58" s="32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6" t="s">
        <v>14</v>
      </c>
      <c r="H59" s="32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6" t="s">
        <v>15</v>
      </c>
      <c r="H60" s="32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6" t="s">
        <v>16</v>
      </c>
      <c r="H61" s="32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6" t="s">
        <v>5</v>
      </c>
      <c r="H62" s="32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6" t="s">
        <v>32</v>
      </c>
      <c r="H63" s="32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7" t="s">
        <v>22</v>
      </c>
      <c r="G1" s="327"/>
      <c r="H1" s="32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7" t="s">
        <v>21</v>
      </c>
      <c r="G2" s="327"/>
      <c r="H2" s="327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6" t="s">
        <v>12</v>
      </c>
      <c r="H116" s="32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6" t="s">
        <v>13</v>
      </c>
      <c r="H117" s="32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6" t="s">
        <v>14</v>
      </c>
      <c r="H118" s="32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6" t="s">
        <v>15</v>
      </c>
      <c r="H119" s="32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6" t="s">
        <v>16</v>
      </c>
      <c r="H120" s="32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6" t="s">
        <v>5</v>
      </c>
      <c r="H121" s="32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6" t="s">
        <v>32</v>
      </c>
      <c r="H122" s="32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7" t="s">
        <v>22</v>
      </c>
      <c r="G1" s="327"/>
      <c r="H1" s="32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7" t="s">
        <v>21</v>
      </c>
      <c r="G2" s="327"/>
      <c r="H2" s="32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9" t="s">
        <v>2</v>
      </c>
      <c r="B6" s="330" t="s">
        <v>3</v>
      </c>
      <c r="C6" s="330"/>
      <c r="D6" s="330"/>
      <c r="E6" s="330"/>
      <c r="F6" s="330"/>
      <c r="G6" s="330"/>
      <c r="H6" s="330" t="s">
        <v>4</v>
      </c>
      <c r="I6" s="372" t="s">
        <v>5</v>
      </c>
      <c r="J6" s="332" t="s">
        <v>6</v>
      </c>
      <c r="L6" s="219"/>
      <c r="M6" s="219"/>
      <c r="N6" s="219"/>
      <c r="O6" s="219"/>
      <c r="P6" s="219"/>
      <c r="Q6" s="219"/>
    </row>
    <row r="7" spans="1:17" x14ac:dyDescent="0.25">
      <c r="A7" s="329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30"/>
      <c r="I7" s="372"/>
      <c r="J7" s="332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6" t="s">
        <v>12</v>
      </c>
      <c r="H32" s="326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6" t="s">
        <v>13</v>
      </c>
      <c r="H33" s="326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6" t="s">
        <v>14</v>
      </c>
      <c r="H34" s="326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6" t="s">
        <v>15</v>
      </c>
      <c r="H35" s="326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6" t="s">
        <v>16</v>
      </c>
      <c r="H36" s="326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6" t="s">
        <v>5</v>
      </c>
      <c r="H37" s="326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6" t="s">
        <v>32</v>
      </c>
      <c r="H38" s="326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J72*-1</f>
        <v>0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5" t="s">
        <v>12</v>
      </c>
      <c r="H66" s="375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13</v>
      </c>
      <c r="H67" s="375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5" t="s">
        <v>14</v>
      </c>
      <c r="H68" s="375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15</v>
      </c>
      <c r="H69" s="375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16</v>
      </c>
      <c r="H70" s="375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5</v>
      </c>
      <c r="H71" s="375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5" t="s">
        <v>32</v>
      </c>
      <c r="H72" s="375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7" t="s">
        <v>22</v>
      </c>
      <c r="G1" s="327"/>
      <c r="H1" s="32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39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6" t="s">
        <v>12</v>
      </c>
      <c r="H34" s="32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6" t="s">
        <v>13</v>
      </c>
      <c r="H35" s="32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6" t="s">
        <v>14</v>
      </c>
      <c r="H36" s="32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6" t="s">
        <v>15</v>
      </c>
      <c r="H37" s="32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6" t="s">
        <v>16</v>
      </c>
      <c r="H38" s="32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6" t="s">
        <v>5</v>
      </c>
      <c r="H39" s="32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6" t="s">
        <v>32</v>
      </c>
      <c r="H40" s="32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7" t="s">
        <v>22</v>
      </c>
      <c r="G1" s="327"/>
      <c r="H1" s="32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7" t="s">
        <v>21</v>
      </c>
      <c r="G2" s="327"/>
      <c r="H2" s="327"/>
      <c r="I2" s="21">
        <f>J71*-1</f>
        <v>12110891</v>
      </c>
    </row>
    <row r="4" spans="1:10" ht="19.5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</row>
    <row r="5" spans="1:10" x14ac:dyDescent="0.25">
      <c r="A5" s="329" t="s">
        <v>2</v>
      </c>
      <c r="B5" s="330" t="s">
        <v>3</v>
      </c>
      <c r="C5" s="330"/>
      <c r="D5" s="330"/>
      <c r="E5" s="330"/>
      <c r="F5" s="330"/>
      <c r="G5" s="330"/>
      <c r="H5" s="380" t="s">
        <v>4</v>
      </c>
      <c r="I5" s="378" t="s">
        <v>5</v>
      </c>
      <c r="J5" s="379" t="s">
        <v>6</v>
      </c>
    </row>
    <row r="6" spans="1:10" x14ac:dyDescent="0.25">
      <c r="A6" s="32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8"/>
      <c r="J6" s="379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5" t="s">
        <v>12</v>
      </c>
      <c r="H65" s="375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5" t="s">
        <v>13</v>
      </c>
      <c r="H66" s="375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5" t="s">
        <v>14</v>
      </c>
      <c r="H67" s="375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5" t="s">
        <v>15</v>
      </c>
      <c r="H68" s="375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5" t="s">
        <v>16</v>
      </c>
      <c r="H69" s="375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5" t="s">
        <v>5</v>
      </c>
      <c r="H70" s="375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5" t="s">
        <v>32</v>
      </c>
      <c r="H71" s="375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44"/>
  <sheetViews>
    <sheetView zoomScaleNormal="100" workbookViewId="0">
      <pane ySplit="6" topLeftCell="A519" activePane="bottomLeft" state="frozen"/>
      <selection pane="bottomLeft" activeCell="I528" sqref="I528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7" t="s">
        <v>22</v>
      </c>
      <c r="G1" s="327"/>
      <c r="H1" s="327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J543*-1</f>
        <v>1281614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5" t="s">
        <v>4</v>
      </c>
      <c r="I5" s="351" t="s">
        <v>5</v>
      </c>
      <c r="J5" s="339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6"/>
      <c r="I6" s="352"/>
      <c r="J6" s="340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242">
        <v>43286</v>
      </c>
      <c r="B518" s="243">
        <v>180168778</v>
      </c>
      <c r="C518" s="248">
        <v>2</v>
      </c>
      <c r="D518" s="247">
        <v>182000</v>
      </c>
      <c r="E518" s="245"/>
      <c r="F518" s="248"/>
      <c r="G518" s="247"/>
      <c r="H518" s="245"/>
      <c r="I518" s="246"/>
      <c r="J518" s="247"/>
      <c r="K518" s="234"/>
      <c r="L518" s="234"/>
      <c r="M518" s="234"/>
      <c r="N518" s="234"/>
      <c r="O518" s="234"/>
      <c r="P518" s="234"/>
    </row>
    <row r="519" spans="1:16" x14ac:dyDescent="0.25">
      <c r="A519" s="242">
        <v>43286</v>
      </c>
      <c r="B519" s="243">
        <v>180168797</v>
      </c>
      <c r="C519" s="248">
        <v>8</v>
      </c>
      <c r="D519" s="247">
        <v>914463</v>
      </c>
      <c r="E519" s="245">
        <v>180044136</v>
      </c>
      <c r="F519" s="248">
        <v>2</v>
      </c>
      <c r="G519" s="247">
        <v>281750</v>
      </c>
      <c r="H519" s="245"/>
      <c r="I519" s="246"/>
      <c r="J519" s="247"/>
      <c r="K519" s="234"/>
      <c r="L519" s="234"/>
      <c r="M519" s="234"/>
      <c r="N519" s="234"/>
      <c r="O519" s="234"/>
      <c r="P519" s="234"/>
    </row>
    <row r="520" spans="1:16" x14ac:dyDescent="0.25">
      <c r="A520" s="242">
        <v>43286</v>
      </c>
      <c r="B520" s="243">
        <v>180168828</v>
      </c>
      <c r="C520" s="248">
        <v>1</v>
      </c>
      <c r="D520" s="247">
        <v>199063</v>
      </c>
      <c r="E520" s="245"/>
      <c r="F520" s="248"/>
      <c r="G520" s="247"/>
      <c r="H520" s="245"/>
      <c r="I520" s="246"/>
      <c r="J520" s="247"/>
      <c r="K520" s="234"/>
      <c r="L520" s="234"/>
      <c r="M520" s="234"/>
      <c r="N520" s="234"/>
      <c r="O520" s="234"/>
      <c r="P520" s="234"/>
    </row>
    <row r="521" spans="1:16" x14ac:dyDescent="0.25">
      <c r="A521" s="242">
        <v>43286</v>
      </c>
      <c r="B521" s="243">
        <v>180168834</v>
      </c>
      <c r="C521" s="248">
        <v>1</v>
      </c>
      <c r="D521" s="247">
        <v>47163</v>
      </c>
      <c r="E521" s="245"/>
      <c r="F521" s="248"/>
      <c r="G521" s="247"/>
      <c r="H521" s="245"/>
      <c r="I521" s="246">
        <v>548367</v>
      </c>
      <c r="J521" s="247" t="s">
        <v>17</v>
      </c>
      <c r="K521" s="234"/>
      <c r="L521" s="234"/>
      <c r="M521" s="234"/>
      <c r="N521" s="234"/>
      <c r="O521" s="234"/>
      <c r="P521" s="234"/>
    </row>
    <row r="522" spans="1:16" x14ac:dyDescent="0.25">
      <c r="A522" s="242">
        <v>43287</v>
      </c>
      <c r="B522" s="243">
        <v>180168890</v>
      </c>
      <c r="C522" s="248">
        <v>5</v>
      </c>
      <c r="D522" s="247">
        <v>635338</v>
      </c>
      <c r="E522" s="245"/>
      <c r="F522" s="248"/>
      <c r="G522" s="247"/>
      <c r="H522" s="245"/>
      <c r="I522" s="246"/>
      <c r="J522" s="247"/>
      <c r="K522" s="234"/>
      <c r="L522" s="234"/>
      <c r="M522" s="234"/>
      <c r="N522" s="234"/>
      <c r="O522" s="234"/>
      <c r="P522" s="234"/>
    </row>
    <row r="523" spans="1:16" x14ac:dyDescent="0.25">
      <c r="A523" s="242">
        <v>43287</v>
      </c>
      <c r="B523" s="243">
        <v>180168921</v>
      </c>
      <c r="C523" s="248">
        <v>3</v>
      </c>
      <c r="D523" s="247">
        <v>397163</v>
      </c>
      <c r="E523" s="245"/>
      <c r="F523" s="248"/>
      <c r="G523" s="247"/>
      <c r="H523" s="245"/>
      <c r="I523" s="246">
        <v>1032501</v>
      </c>
      <c r="J523" s="247" t="s">
        <v>17</v>
      </c>
      <c r="K523" s="234"/>
      <c r="L523" s="234"/>
      <c r="M523" s="234"/>
      <c r="N523" s="234"/>
      <c r="O523" s="234"/>
      <c r="P523" s="234"/>
    </row>
    <row r="524" spans="1:16" x14ac:dyDescent="0.25">
      <c r="A524" s="242">
        <v>43288</v>
      </c>
      <c r="B524" s="243">
        <v>180168959</v>
      </c>
      <c r="C524" s="248">
        <v>1</v>
      </c>
      <c r="D524" s="247">
        <v>92575</v>
      </c>
      <c r="E524" s="245">
        <v>180044175</v>
      </c>
      <c r="F524" s="248">
        <v>8</v>
      </c>
      <c r="G524" s="247">
        <v>789600</v>
      </c>
      <c r="H524" s="245"/>
      <c r="I524" s="246"/>
      <c r="J524" s="247"/>
      <c r="K524" s="234"/>
      <c r="L524" s="234"/>
      <c r="M524" s="234"/>
      <c r="N524" s="234"/>
      <c r="O524" s="234"/>
      <c r="P524" s="234"/>
    </row>
    <row r="525" spans="1:16" x14ac:dyDescent="0.25">
      <c r="A525" s="242">
        <v>43288</v>
      </c>
      <c r="B525" s="243">
        <v>180168975</v>
      </c>
      <c r="C525" s="248">
        <v>9</v>
      </c>
      <c r="D525" s="247">
        <v>1115450</v>
      </c>
      <c r="E525" s="245"/>
      <c r="F525" s="248"/>
      <c r="G525" s="247"/>
      <c r="H525" s="245"/>
      <c r="I525" s="246"/>
      <c r="J525" s="247"/>
      <c r="K525" s="234"/>
      <c r="L525" s="234"/>
      <c r="M525" s="234"/>
      <c r="N525" s="234"/>
      <c r="O525" s="234"/>
      <c r="P525" s="234"/>
    </row>
    <row r="526" spans="1:16" x14ac:dyDescent="0.25">
      <c r="A526" s="242">
        <v>43288</v>
      </c>
      <c r="B526" s="243">
        <v>180169008</v>
      </c>
      <c r="C526" s="248">
        <v>1</v>
      </c>
      <c r="D526" s="247">
        <v>105788</v>
      </c>
      <c r="E526" s="245"/>
      <c r="F526" s="248"/>
      <c r="G526" s="247"/>
      <c r="H526" s="245"/>
      <c r="I526" s="246">
        <v>524213</v>
      </c>
      <c r="J526" s="247" t="s">
        <v>17</v>
      </c>
      <c r="K526" s="234"/>
      <c r="L526" s="234"/>
      <c r="M526" s="234"/>
      <c r="N526" s="234"/>
      <c r="O526" s="234"/>
      <c r="P526" s="234"/>
    </row>
    <row r="527" spans="1:16" x14ac:dyDescent="0.25">
      <c r="A527" s="98">
        <v>43290</v>
      </c>
      <c r="B527" s="99">
        <v>180169102</v>
      </c>
      <c r="C527" s="100">
        <v>2</v>
      </c>
      <c r="D527" s="34">
        <v>188125</v>
      </c>
      <c r="E527" s="101">
        <v>180044213</v>
      </c>
      <c r="F527" s="100">
        <v>2</v>
      </c>
      <c r="G527" s="34">
        <v>204400</v>
      </c>
      <c r="H527" s="101"/>
      <c r="I527" s="102"/>
      <c r="J527" s="34"/>
      <c r="K527" s="234"/>
      <c r="L527" s="234"/>
      <c r="M527" s="234"/>
      <c r="N527" s="234"/>
      <c r="O527" s="234"/>
      <c r="P527" s="234"/>
    </row>
    <row r="528" spans="1:16" x14ac:dyDescent="0.25">
      <c r="A528" s="98">
        <v>43290</v>
      </c>
      <c r="B528" s="99">
        <v>180169121</v>
      </c>
      <c r="C528" s="100">
        <v>7</v>
      </c>
      <c r="D528" s="34">
        <v>681800</v>
      </c>
      <c r="E528" s="101"/>
      <c r="F528" s="100"/>
      <c r="G528" s="34"/>
      <c r="H528" s="101"/>
      <c r="I528" s="102"/>
      <c r="J528" s="34"/>
      <c r="K528" s="234"/>
      <c r="L528" s="234"/>
      <c r="M528" s="234"/>
      <c r="N528" s="234"/>
      <c r="O528" s="234"/>
      <c r="P528" s="234"/>
    </row>
    <row r="529" spans="1:16" x14ac:dyDescent="0.25">
      <c r="A529" s="98">
        <v>43290</v>
      </c>
      <c r="B529" s="99">
        <v>180169168</v>
      </c>
      <c r="C529" s="100">
        <v>4</v>
      </c>
      <c r="D529" s="34">
        <v>516075</v>
      </c>
      <c r="E529" s="101"/>
      <c r="F529" s="100"/>
      <c r="G529" s="34"/>
      <c r="H529" s="101"/>
      <c r="I529" s="102"/>
      <c r="J529" s="34"/>
      <c r="K529" s="234"/>
      <c r="L529" s="234"/>
      <c r="M529" s="234"/>
      <c r="N529" s="234"/>
      <c r="O529" s="234"/>
      <c r="P529" s="234"/>
    </row>
    <row r="530" spans="1:16" x14ac:dyDescent="0.25">
      <c r="A530" s="98">
        <v>43290</v>
      </c>
      <c r="B530" s="99">
        <v>180169180</v>
      </c>
      <c r="C530" s="100">
        <v>1</v>
      </c>
      <c r="D530" s="34">
        <v>100013</v>
      </c>
      <c r="E530" s="101"/>
      <c r="F530" s="100"/>
      <c r="G530" s="34"/>
      <c r="H530" s="101"/>
      <c r="I530" s="102"/>
      <c r="J530" s="34"/>
      <c r="K530" s="234"/>
      <c r="L530" s="234"/>
      <c r="M530" s="234"/>
      <c r="N530" s="234"/>
      <c r="O530" s="234"/>
      <c r="P530" s="234"/>
    </row>
    <row r="531" spans="1:16" x14ac:dyDescent="0.25">
      <c r="A531" s="98"/>
      <c r="B531" s="99"/>
      <c r="C531" s="100"/>
      <c r="D531" s="34"/>
      <c r="E531" s="101"/>
      <c r="F531" s="100"/>
      <c r="G531" s="34"/>
      <c r="H531" s="101"/>
      <c r="I531" s="102"/>
      <c r="J531" s="34"/>
      <c r="K531" s="234"/>
      <c r="L531" s="234"/>
      <c r="M531" s="234"/>
      <c r="N531" s="234"/>
      <c r="O531" s="234"/>
      <c r="P531" s="234"/>
    </row>
    <row r="532" spans="1:16" x14ac:dyDescent="0.25">
      <c r="A532" s="98"/>
      <c r="B532" s="99"/>
      <c r="C532" s="100"/>
      <c r="D532" s="34"/>
      <c r="E532" s="101"/>
      <c r="F532" s="100"/>
      <c r="G532" s="34"/>
      <c r="H532" s="101"/>
      <c r="I532" s="102"/>
      <c r="J532" s="34"/>
      <c r="K532" s="234"/>
      <c r="L532" s="234"/>
      <c r="M532" s="234"/>
      <c r="N532" s="234"/>
      <c r="O532" s="234"/>
      <c r="P532" s="234"/>
    </row>
    <row r="533" spans="1:16" x14ac:dyDescent="0.25">
      <c r="A533" s="98"/>
      <c r="B533" s="99"/>
      <c r="C533" s="100"/>
      <c r="D533" s="34"/>
      <c r="E533" s="101"/>
      <c r="F533" s="100"/>
      <c r="G533" s="34"/>
      <c r="H533" s="101"/>
      <c r="I533" s="102"/>
      <c r="J533" s="34"/>
      <c r="K533" s="234"/>
      <c r="L533" s="234"/>
      <c r="M533" s="234"/>
      <c r="N533" s="234"/>
      <c r="O533" s="234"/>
      <c r="P533" s="234"/>
    </row>
    <row r="534" spans="1:16" x14ac:dyDescent="0.25">
      <c r="A534" s="236"/>
      <c r="B534" s="235"/>
      <c r="C534" s="241"/>
      <c r="D534" s="34"/>
      <c r="E534" s="238"/>
      <c r="F534" s="241"/>
      <c r="G534" s="237"/>
      <c r="H534" s="238"/>
      <c r="I534" s="240"/>
      <c r="J534" s="237"/>
      <c r="K534" s="234"/>
      <c r="L534" s="234"/>
      <c r="M534" s="234"/>
      <c r="N534" s="234"/>
      <c r="O534" s="234"/>
      <c r="P534" s="234"/>
    </row>
    <row r="535" spans="1:16" x14ac:dyDescent="0.25">
      <c r="A535" s="236"/>
      <c r="B535" s="224" t="s">
        <v>11</v>
      </c>
      <c r="C535" s="233">
        <f>SUM(C7:C534)</f>
        <v>3975</v>
      </c>
      <c r="D535" s="225">
        <f>SUM(D7:D534)</f>
        <v>391255425</v>
      </c>
      <c r="E535" s="224" t="s">
        <v>11</v>
      </c>
      <c r="F535" s="233">
        <f>SUM(F7:F534)</f>
        <v>991</v>
      </c>
      <c r="G535" s="225">
        <f>SUM(G7:G534)</f>
        <v>101681947</v>
      </c>
      <c r="H535" s="225">
        <f>SUM(H7:H534)</f>
        <v>0</v>
      </c>
      <c r="I535" s="233">
        <f>SUM(I7:I534)</f>
        <v>288291864</v>
      </c>
      <c r="J535" s="5"/>
      <c r="K535" s="234"/>
      <c r="L535" s="234"/>
      <c r="M535" s="234"/>
      <c r="N535" s="234"/>
      <c r="O535" s="234"/>
      <c r="P535" s="234"/>
    </row>
    <row r="536" spans="1:16" x14ac:dyDescent="0.25">
      <c r="A536" s="236"/>
      <c r="B536" s="224"/>
      <c r="C536" s="233"/>
      <c r="D536" s="225"/>
      <c r="E536" s="224"/>
      <c r="F536" s="233"/>
      <c r="G536" s="5"/>
      <c r="H536" s="235"/>
      <c r="I536" s="241"/>
      <c r="J536" s="5"/>
      <c r="K536" s="234"/>
      <c r="L536" s="234"/>
      <c r="M536" s="234"/>
      <c r="N536" s="234"/>
      <c r="O536" s="234"/>
      <c r="P536" s="234"/>
    </row>
    <row r="537" spans="1:16" x14ac:dyDescent="0.25">
      <c r="A537" s="236"/>
      <c r="B537" s="227"/>
      <c r="C537" s="241"/>
      <c r="D537" s="237"/>
      <c r="E537" s="224"/>
      <c r="F537" s="241"/>
      <c r="G537" s="326" t="s">
        <v>12</v>
      </c>
      <c r="H537" s="326"/>
      <c r="I537" s="240"/>
      <c r="J537" s="228">
        <f>SUM(D7:D534)</f>
        <v>391255425</v>
      </c>
      <c r="K537" s="234"/>
      <c r="L537" s="234"/>
      <c r="M537" s="234"/>
      <c r="N537" s="234"/>
      <c r="O537" s="234"/>
      <c r="P537" s="234"/>
    </row>
    <row r="538" spans="1:16" x14ac:dyDescent="0.25">
      <c r="A538" s="226"/>
      <c r="B538" s="235"/>
      <c r="C538" s="241"/>
      <c r="D538" s="237"/>
      <c r="E538" s="238"/>
      <c r="F538" s="241"/>
      <c r="G538" s="326" t="s">
        <v>13</v>
      </c>
      <c r="H538" s="326"/>
      <c r="I538" s="240"/>
      <c r="J538" s="228">
        <f>SUM(G7:G534)</f>
        <v>101681947</v>
      </c>
      <c r="K538" s="234"/>
      <c r="L538" s="234"/>
      <c r="M538" s="234"/>
      <c r="N538" s="234"/>
      <c r="O538" s="234"/>
      <c r="P538" s="234"/>
    </row>
    <row r="539" spans="1:16" x14ac:dyDescent="0.25">
      <c r="A539" s="236"/>
      <c r="B539" s="238"/>
      <c r="C539" s="241"/>
      <c r="D539" s="237"/>
      <c r="E539" s="238"/>
      <c r="F539" s="241"/>
      <c r="G539" s="326" t="s">
        <v>14</v>
      </c>
      <c r="H539" s="326"/>
      <c r="I539" s="41"/>
      <c r="J539" s="230">
        <f>J537-J538</f>
        <v>289573478</v>
      </c>
      <c r="K539" s="234"/>
      <c r="L539" s="234"/>
      <c r="M539" s="234"/>
      <c r="N539" s="234"/>
      <c r="O539" s="234"/>
      <c r="P539" s="234"/>
    </row>
    <row r="540" spans="1:16" x14ac:dyDescent="0.25">
      <c r="A540" s="229"/>
      <c r="B540" s="231"/>
      <c r="C540" s="241"/>
      <c r="D540" s="232"/>
      <c r="E540" s="238"/>
      <c r="F540" s="241"/>
      <c r="G540" s="326" t="s">
        <v>15</v>
      </c>
      <c r="H540" s="326"/>
      <c r="I540" s="240"/>
      <c r="J540" s="228">
        <f>SUM(H7:H534)</f>
        <v>0</v>
      </c>
      <c r="K540" s="234"/>
      <c r="L540" s="234"/>
      <c r="M540" s="234"/>
      <c r="N540" s="234"/>
      <c r="O540" s="234"/>
      <c r="P540" s="234"/>
    </row>
    <row r="541" spans="1:16" x14ac:dyDescent="0.25">
      <c r="A541" s="236"/>
      <c r="B541" s="231"/>
      <c r="C541" s="241"/>
      <c r="D541" s="232"/>
      <c r="E541" s="238"/>
      <c r="F541" s="241"/>
      <c r="G541" s="326" t="s">
        <v>16</v>
      </c>
      <c r="H541" s="326"/>
      <c r="I541" s="240"/>
      <c r="J541" s="228">
        <f>J539+J540</f>
        <v>289573478</v>
      </c>
      <c r="K541" s="234"/>
      <c r="L541" s="234"/>
      <c r="M541" s="234"/>
      <c r="N541" s="234"/>
      <c r="O541" s="234"/>
      <c r="P541" s="234"/>
    </row>
    <row r="542" spans="1:16" x14ac:dyDescent="0.25">
      <c r="A542" s="236"/>
      <c r="B542" s="231"/>
      <c r="C542" s="241"/>
      <c r="D542" s="232"/>
      <c r="E542" s="238"/>
      <c r="F542" s="241"/>
      <c r="G542" s="326" t="s">
        <v>5</v>
      </c>
      <c r="H542" s="326"/>
      <c r="I542" s="240"/>
      <c r="J542" s="228">
        <f>SUM(I7:I534)</f>
        <v>288291864</v>
      </c>
      <c r="K542" s="234"/>
      <c r="L542" s="234"/>
      <c r="M542" s="234"/>
      <c r="N542" s="234"/>
      <c r="O542" s="234"/>
      <c r="P542" s="234"/>
    </row>
    <row r="543" spans="1:16" x14ac:dyDescent="0.25">
      <c r="A543" s="236"/>
      <c r="B543" s="231"/>
      <c r="C543" s="241"/>
      <c r="D543" s="232"/>
      <c r="E543" s="238"/>
      <c r="F543" s="241"/>
      <c r="G543" s="326" t="s">
        <v>32</v>
      </c>
      <c r="H543" s="326"/>
      <c r="I543" s="241" t="str">
        <f>IF(J543&gt;0,"SALDO",IF(J543&lt;0,"PIUTANG",IF(J543=0,"LUNAS")))</f>
        <v>PIUTANG</v>
      </c>
      <c r="J543" s="228">
        <f>J542-J541</f>
        <v>-1281614</v>
      </c>
      <c r="K543" s="234"/>
      <c r="L543" s="234"/>
      <c r="M543" s="234"/>
      <c r="N543" s="234"/>
      <c r="O543" s="234"/>
      <c r="P543" s="234"/>
    </row>
    <row r="544" spans="1:16" x14ac:dyDescent="0.25">
      <c r="A544" s="236"/>
      <c r="K544" s="234"/>
      <c r="L544" s="234"/>
      <c r="M544" s="234"/>
      <c r="N544" s="234"/>
      <c r="O544" s="234"/>
      <c r="P544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43:H543"/>
    <mergeCell ref="G537:H537"/>
    <mergeCell ref="G538:H538"/>
    <mergeCell ref="G539:H539"/>
    <mergeCell ref="G540:H540"/>
    <mergeCell ref="G541:H541"/>
    <mergeCell ref="G542:H542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26"/>
  <sheetViews>
    <sheetView workbookViewId="0">
      <pane ySplit="7" topLeftCell="A92" activePane="bottomLeft" state="frozen"/>
      <selection pane="bottomLeft" activeCell="B102" sqref="B102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7" t="s">
        <v>22</v>
      </c>
      <c r="G1" s="327"/>
      <c r="H1" s="327"/>
      <c r="I1" s="38" t="s">
        <v>90</v>
      </c>
      <c r="J1" s="20"/>
      <c r="L1" s="37">
        <f>SUM(D94:D102)</f>
        <v>1276542</v>
      </c>
      <c r="M1" s="37">
        <v>1276538</v>
      </c>
      <c r="N1" s="37">
        <f>L1-M1</f>
        <v>4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220">
        <f>J120*-1</f>
        <v>1954056</v>
      </c>
      <c r="J2" s="20"/>
      <c r="L2" s="219">
        <f>SUM(H94:H102)</f>
        <v>164000</v>
      </c>
      <c r="M2" s="219">
        <v>164000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1440542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0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43281</v>
      </c>
      <c r="B94" s="99">
        <v>180168405</v>
      </c>
      <c r="C94" s="100">
        <v>1</v>
      </c>
      <c r="D94" s="34">
        <v>141838</v>
      </c>
      <c r="E94" s="101"/>
      <c r="F94" s="99"/>
      <c r="G94" s="34"/>
      <c r="H94" s="102">
        <v>14000</v>
      </c>
      <c r="I94" s="102"/>
      <c r="J94" s="34"/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43284</v>
      </c>
      <c r="B95" s="99">
        <v>180168602</v>
      </c>
      <c r="C95" s="100">
        <v>1</v>
      </c>
      <c r="D95" s="34">
        <v>141838</v>
      </c>
      <c r="E95" s="101"/>
      <c r="F95" s="99"/>
      <c r="G95" s="34"/>
      <c r="H95" s="102">
        <v>42000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180168604</v>
      </c>
      <c r="C96" s="100">
        <v>1</v>
      </c>
      <c r="D96" s="34">
        <v>141838</v>
      </c>
      <c r="E96" s="101"/>
      <c r="F96" s="99"/>
      <c r="G96" s="34"/>
      <c r="H96" s="102">
        <v>20000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43285</v>
      </c>
      <c r="B97" s="99">
        <v>180168700</v>
      </c>
      <c r="C97" s="100">
        <v>1</v>
      </c>
      <c r="D97" s="34">
        <v>141838</v>
      </c>
      <c r="E97" s="101"/>
      <c r="F97" s="99"/>
      <c r="G97" s="34"/>
      <c r="H97" s="102">
        <v>14000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180168701</v>
      </c>
      <c r="C98" s="100">
        <v>1</v>
      </c>
      <c r="D98" s="34">
        <v>141838</v>
      </c>
      <c r="E98" s="101"/>
      <c r="F98" s="99"/>
      <c r="G98" s="34"/>
      <c r="H98" s="102">
        <v>20000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180168703</v>
      </c>
      <c r="C99" s="100">
        <v>1</v>
      </c>
      <c r="D99" s="34">
        <v>141838</v>
      </c>
      <c r="E99" s="101"/>
      <c r="F99" s="99"/>
      <c r="G99" s="34"/>
      <c r="H99" s="102">
        <v>26000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180168704</v>
      </c>
      <c r="C100" s="100">
        <v>1</v>
      </c>
      <c r="D100" s="34">
        <v>141838</v>
      </c>
      <c r="E100" s="101"/>
      <c r="F100" s="99"/>
      <c r="G100" s="34"/>
      <c r="H100" s="102">
        <v>7000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180168705</v>
      </c>
      <c r="C101" s="100">
        <v>1</v>
      </c>
      <c r="D101" s="34">
        <v>141838</v>
      </c>
      <c r="E101" s="101"/>
      <c r="F101" s="99"/>
      <c r="G101" s="34"/>
      <c r="H101" s="102">
        <v>7000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>
        <v>43286</v>
      </c>
      <c r="B102" s="99">
        <v>180168963</v>
      </c>
      <c r="C102" s="100">
        <v>1</v>
      </c>
      <c r="D102" s="34">
        <v>141838</v>
      </c>
      <c r="E102" s="101"/>
      <c r="F102" s="99"/>
      <c r="G102" s="34"/>
      <c r="H102" s="102">
        <v>14000</v>
      </c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>
        <v>43290</v>
      </c>
      <c r="B103" s="99">
        <v>180169114</v>
      </c>
      <c r="C103" s="100">
        <v>1</v>
      </c>
      <c r="D103" s="34">
        <v>141838</v>
      </c>
      <c r="E103" s="101"/>
      <c r="F103" s="99"/>
      <c r="G103" s="34"/>
      <c r="H103" s="102">
        <v>42000</v>
      </c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98">
        <v>43290</v>
      </c>
      <c r="B104" s="99">
        <v>180169154</v>
      </c>
      <c r="C104" s="100">
        <v>1</v>
      </c>
      <c r="D104" s="34">
        <v>141838</v>
      </c>
      <c r="E104" s="101"/>
      <c r="F104" s="99"/>
      <c r="G104" s="34"/>
      <c r="H104" s="102">
        <v>21000</v>
      </c>
      <c r="I104" s="102"/>
      <c r="J104" s="34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98">
        <v>43290</v>
      </c>
      <c r="B105" s="99">
        <v>180169155</v>
      </c>
      <c r="C105" s="100">
        <v>1</v>
      </c>
      <c r="D105" s="34">
        <v>141838</v>
      </c>
      <c r="E105" s="101"/>
      <c r="F105" s="99"/>
      <c r="G105" s="34"/>
      <c r="H105" s="102">
        <v>25000</v>
      </c>
      <c r="I105" s="102"/>
      <c r="J105" s="34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98"/>
      <c r="B106" s="99"/>
      <c r="C106" s="100"/>
      <c r="D106" s="34"/>
      <c r="E106" s="101"/>
      <c r="F106" s="99"/>
      <c r="G106" s="34"/>
      <c r="H106" s="102"/>
      <c r="I106" s="102"/>
      <c r="J106" s="34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98"/>
      <c r="B107" s="99"/>
      <c r="C107" s="100"/>
      <c r="D107" s="34"/>
      <c r="E107" s="101"/>
      <c r="F107" s="99"/>
      <c r="G107" s="34"/>
      <c r="H107" s="102"/>
      <c r="I107" s="102"/>
      <c r="J107" s="34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98"/>
      <c r="B108" s="99"/>
      <c r="C108" s="100"/>
      <c r="D108" s="34"/>
      <c r="E108" s="101"/>
      <c r="F108" s="99"/>
      <c r="G108" s="34"/>
      <c r="H108" s="102"/>
      <c r="I108" s="102"/>
      <c r="J108" s="34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98"/>
      <c r="B109" s="99"/>
      <c r="C109" s="100"/>
      <c r="D109" s="34"/>
      <c r="E109" s="101"/>
      <c r="F109" s="99"/>
      <c r="G109" s="34"/>
      <c r="H109" s="102"/>
      <c r="I109" s="102"/>
      <c r="J109" s="34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36"/>
      <c r="B111" s="235"/>
      <c r="C111" s="241"/>
      <c r="D111" s="237"/>
      <c r="E111" s="238"/>
      <c r="F111" s="235"/>
      <c r="G111" s="237"/>
      <c r="H111" s="240"/>
      <c r="I111" s="240"/>
      <c r="J111" s="23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4"/>
      <c r="B112" s="8" t="s">
        <v>11</v>
      </c>
      <c r="C112" s="77">
        <f>SUM(C8:C111)</f>
        <v>384</v>
      </c>
      <c r="D112" s="9"/>
      <c r="E112" s="224" t="s">
        <v>11</v>
      </c>
      <c r="F112" s="224">
        <f>SUM(F8:F111)</f>
        <v>1</v>
      </c>
      <c r="G112" s="225">
        <f>SUM(G8:G111)</f>
        <v>98525</v>
      </c>
      <c r="H112" s="240"/>
      <c r="I112" s="240"/>
      <c r="J112" s="23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4"/>
      <c r="B113" s="8"/>
      <c r="C113" s="77"/>
      <c r="D113" s="9"/>
      <c r="E113" s="238"/>
      <c r="F113" s="235"/>
      <c r="G113" s="237"/>
      <c r="H113" s="240"/>
      <c r="I113" s="240"/>
      <c r="J113" s="237"/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10"/>
      <c r="B114" s="11"/>
      <c r="C114" s="40"/>
      <c r="D114" s="6"/>
      <c r="E114" s="8"/>
      <c r="F114" s="235"/>
      <c r="G114" s="326" t="s">
        <v>12</v>
      </c>
      <c r="H114" s="326"/>
      <c r="I114" s="39"/>
      <c r="J114" s="13">
        <f>SUM(D8:D111)</f>
        <v>35104867</v>
      </c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4"/>
      <c r="B115" s="3"/>
      <c r="C115" s="40"/>
      <c r="D115" s="6"/>
      <c r="E115" s="8"/>
      <c r="F115" s="235"/>
      <c r="G115" s="326" t="s">
        <v>13</v>
      </c>
      <c r="H115" s="326"/>
      <c r="I115" s="39"/>
      <c r="J115" s="13">
        <f>SUM(G8:G111)</f>
        <v>98525</v>
      </c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14"/>
      <c r="B116" s="7"/>
      <c r="C116" s="40"/>
      <c r="D116" s="6"/>
      <c r="E116" s="7"/>
      <c r="F116" s="235"/>
      <c r="G116" s="326" t="s">
        <v>14</v>
      </c>
      <c r="H116" s="326"/>
      <c r="I116" s="41"/>
      <c r="J116" s="15">
        <f>J114-J115</f>
        <v>35006342</v>
      </c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4"/>
      <c r="B117" s="16"/>
      <c r="C117" s="40"/>
      <c r="D117" s="17"/>
      <c r="E117" s="7"/>
      <c r="F117" s="8"/>
      <c r="G117" s="326" t="s">
        <v>15</v>
      </c>
      <c r="H117" s="326"/>
      <c r="I117" s="39"/>
      <c r="J117" s="13">
        <f>SUM(H8:H113)</f>
        <v>2299500</v>
      </c>
      <c r="K117" s="219"/>
      <c r="L117" s="219"/>
      <c r="M117" s="219"/>
      <c r="N117" s="219"/>
      <c r="O117" s="219"/>
      <c r="P117" s="219"/>
    </row>
    <row r="118" spans="1:16" x14ac:dyDescent="0.25">
      <c r="A118" s="4"/>
      <c r="B118" s="16"/>
      <c r="C118" s="40"/>
      <c r="D118" s="17"/>
      <c r="E118" s="7"/>
      <c r="F118" s="8"/>
      <c r="G118" s="326" t="s">
        <v>16</v>
      </c>
      <c r="H118" s="326"/>
      <c r="I118" s="39"/>
      <c r="J118" s="13">
        <f>J116+J117</f>
        <v>37305842</v>
      </c>
    </row>
    <row r="119" spans="1:16" x14ac:dyDescent="0.25">
      <c r="A119" s="4"/>
      <c r="B119" s="16"/>
      <c r="C119" s="40"/>
      <c r="D119" s="17"/>
      <c r="E119" s="7"/>
      <c r="F119" s="3"/>
      <c r="G119" s="326" t="s">
        <v>5</v>
      </c>
      <c r="H119" s="326"/>
      <c r="I119" s="39"/>
      <c r="J119" s="13">
        <f>SUM(I8:I113)</f>
        <v>35351786</v>
      </c>
    </row>
    <row r="120" spans="1:16" x14ac:dyDescent="0.25">
      <c r="A120" s="4"/>
      <c r="B120" s="16"/>
      <c r="C120" s="40"/>
      <c r="D120" s="17"/>
      <c r="E120" s="7"/>
      <c r="F120" s="3"/>
      <c r="G120" s="326" t="s">
        <v>32</v>
      </c>
      <c r="H120" s="326"/>
      <c r="I120" s="40" t="str">
        <f>IF(J120&gt;0,"SALDO",IF(J120&lt;0,"PIUTANG",IF(J120=0,"LUNAS")))</f>
        <v>PIUTANG</v>
      </c>
      <c r="J120" s="13">
        <f>J119-J118</f>
        <v>-1954056</v>
      </c>
    </row>
    <row r="121" spans="1:16" x14ac:dyDescent="0.25">
      <c r="F121" s="37"/>
      <c r="G121" s="37"/>
      <c r="J121" s="37"/>
    </row>
    <row r="122" spans="1:16" x14ac:dyDescent="0.25">
      <c r="C122" s="37"/>
      <c r="D122" s="37"/>
      <c r="F122" s="37"/>
      <c r="G122" s="37"/>
      <c r="J122" s="37"/>
      <c r="L122"/>
      <c r="M122"/>
      <c r="N122"/>
      <c r="O122"/>
      <c r="P122"/>
    </row>
    <row r="123" spans="1:16" x14ac:dyDescent="0.25">
      <c r="C123" s="37"/>
      <c r="D123" s="37"/>
      <c r="F123" s="37"/>
      <c r="G123" s="37"/>
      <c r="J123" s="37"/>
      <c r="L123"/>
      <c r="M123"/>
      <c r="N123"/>
      <c r="O123"/>
      <c r="P123"/>
    </row>
    <row r="124" spans="1:16" x14ac:dyDescent="0.25">
      <c r="C124" s="37"/>
      <c r="D124" s="37"/>
      <c r="F124" s="37"/>
      <c r="G124" s="37"/>
      <c r="J124" s="37"/>
      <c r="L124"/>
      <c r="M124"/>
      <c r="N124"/>
      <c r="O124"/>
      <c r="P124"/>
    </row>
    <row r="125" spans="1:16" x14ac:dyDescent="0.25">
      <c r="C125" s="37"/>
      <c r="D125" s="37"/>
      <c r="F125" s="37"/>
      <c r="G125" s="37"/>
      <c r="J125" s="37"/>
      <c r="L125"/>
      <c r="M125"/>
      <c r="N125"/>
      <c r="O125"/>
      <c r="P125"/>
    </row>
    <row r="126" spans="1:16" x14ac:dyDescent="0.25">
      <c r="C126" s="37"/>
      <c r="D126" s="37"/>
      <c r="L126"/>
      <c r="M126"/>
      <c r="N126"/>
      <c r="O126"/>
      <c r="P126"/>
    </row>
  </sheetData>
  <mergeCells count="15">
    <mergeCell ref="G120:H120"/>
    <mergeCell ref="G114:H114"/>
    <mergeCell ref="G115:H115"/>
    <mergeCell ref="G116:H116"/>
    <mergeCell ref="G117:H117"/>
    <mergeCell ref="G118:H118"/>
    <mergeCell ref="G119:H11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3"/>
  <sheetViews>
    <sheetView workbookViewId="0">
      <pane ySplit="7" topLeftCell="A44" activePane="bottomLeft" state="frozen"/>
      <selection pane="bottomLeft" activeCell="F53" sqref="F5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7" t="s">
        <v>22</v>
      </c>
      <c r="G1" s="327"/>
      <c r="H1" s="327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7" t="s">
        <v>21</v>
      </c>
      <c r="G2" s="327"/>
      <c r="H2" s="327"/>
      <c r="I2" s="38">
        <f>J63*-1</f>
        <v>571201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98">
        <v>43289</v>
      </c>
      <c r="B51" s="99">
        <v>180169041</v>
      </c>
      <c r="C51" s="100">
        <v>46</v>
      </c>
      <c r="D51" s="34">
        <v>535763</v>
      </c>
      <c r="E51" s="101"/>
      <c r="F51" s="99"/>
      <c r="G51" s="34"/>
      <c r="H51" s="102"/>
      <c r="I51" s="102"/>
      <c r="J51" s="34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98"/>
      <c r="B52" s="99"/>
      <c r="C52" s="100"/>
      <c r="D52" s="34"/>
      <c r="E52" s="101"/>
      <c r="F52" s="99"/>
      <c r="G52" s="34"/>
      <c r="H52" s="102"/>
      <c r="I52" s="102"/>
      <c r="J52" s="34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98"/>
      <c r="B53" s="99"/>
      <c r="C53" s="100"/>
      <c r="D53" s="34"/>
      <c r="E53" s="101"/>
      <c r="F53" s="99"/>
      <c r="G53" s="34"/>
      <c r="H53" s="102"/>
      <c r="I53" s="102"/>
      <c r="J53" s="34"/>
      <c r="K53" s="138"/>
      <c r="L53" s="138"/>
      <c r="M53" s="138"/>
      <c r="N53" s="138"/>
      <c r="O53" s="138"/>
      <c r="P53" s="138"/>
      <c r="Q53" s="138"/>
    </row>
    <row r="54" spans="1:17" x14ac:dyDescent="0.25">
      <c r="A54" s="4"/>
      <c r="B54" s="3"/>
      <c r="C54" s="40"/>
      <c r="D54" s="6"/>
      <c r="E54" s="7"/>
      <c r="F54" s="3"/>
      <c r="G54" s="6"/>
      <c r="H54" s="39"/>
      <c r="I54" s="39"/>
      <c r="J54" s="6"/>
      <c r="M54" s="37"/>
    </row>
    <row r="55" spans="1:17" x14ac:dyDescent="0.25">
      <c r="A55" s="4"/>
      <c r="B55" s="8" t="s">
        <v>11</v>
      </c>
      <c r="C55" s="77">
        <f>SUM(C8:C54)</f>
        <v>334</v>
      </c>
      <c r="D55" s="9"/>
      <c r="E55" s="8" t="s">
        <v>11</v>
      </c>
      <c r="F55" s="8">
        <f>SUM(F8:F54)</f>
        <v>86</v>
      </c>
      <c r="G55" s="5"/>
      <c r="H55" s="40"/>
      <c r="I55" s="40"/>
      <c r="J55" s="5"/>
      <c r="M55" s="37"/>
    </row>
    <row r="56" spans="1:17" x14ac:dyDescent="0.25">
      <c r="A56" s="4"/>
      <c r="B56" s="8"/>
      <c r="C56" s="77"/>
      <c r="D56" s="9"/>
      <c r="E56" s="8"/>
      <c r="F56" s="8"/>
      <c r="G56" s="32"/>
      <c r="H56" s="52"/>
      <c r="I56" s="40"/>
      <c r="J56" s="5"/>
      <c r="M56" s="37"/>
    </row>
    <row r="57" spans="1:17" x14ac:dyDescent="0.25">
      <c r="A57" s="10"/>
      <c r="B57" s="11"/>
      <c r="C57" s="40"/>
      <c r="D57" s="6"/>
      <c r="E57" s="8"/>
      <c r="F57" s="3"/>
      <c r="G57" s="326" t="s">
        <v>12</v>
      </c>
      <c r="H57" s="326"/>
      <c r="I57" s="39"/>
      <c r="J57" s="13">
        <f>SUM(D8:D54)</f>
        <v>33575160</v>
      </c>
      <c r="M57" s="37"/>
    </row>
    <row r="58" spans="1:17" x14ac:dyDescent="0.25">
      <c r="A58" s="4"/>
      <c r="B58" s="3"/>
      <c r="C58" s="40"/>
      <c r="D58" s="6"/>
      <c r="E58" s="7"/>
      <c r="F58" s="3"/>
      <c r="G58" s="326" t="s">
        <v>13</v>
      </c>
      <c r="H58" s="326"/>
      <c r="I58" s="39"/>
      <c r="J58" s="13">
        <f>SUM(G8:G54)</f>
        <v>10232159</v>
      </c>
      <c r="M58" s="37"/>
    </row>
    <row r="59" spans="1:17" x14ac:dyDescent="0.25">
      <c r="A59" s="14"/>
      <c r="B59" s="7"/>
      <c r="C59" s="40"/>
      <c r="D59" s="6"/>
      <c r="E59" s="7"/>
      <c r="F59" s="3"/>
      <c r="G59" s="326" t="s">
        <v>14</v>
      </c>
      <c r="H59" s="326"/>
      <c r="I59" s="41"/>
      <c r="J59" s="15">
        <f>J57-J58</f>
        <v>23343001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26" t="s">
        <v>15</v>
      </c>
      <c r="H60" s="326"/>
      <c r="I60" s="39"/>
      <c r="J60" s="13">
        <f>SUM(H8:H55)</f>
        <v>0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26" t="s">
        <v>16</v>
      </c>
      <c r="H61" s="326"/>
      <c r="I61" s="39"/>
      <c r="J61" s="13">
        <f>J59+J60</f>
        <v>23343001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26" t="s">
        <v>5</v>
      </c>
      <c r="H62" s="326"/>
      <c r="I62" s="39"/>
      <c r="J62" s="13">
        <f>SUM(I8:I55)</f>
        <v>22771800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26" t="s">
        <v>32</v>
      </c>
      <c r="H63" s="326"/>
      <c r="I63" s="40" t="str">
        <f>IF(J63&gt;0,"SALDO",IF(J63&lt;0,"PIUTANG",IF(J63=0,"LUNAS")))</f>
        <v>PIUTANG</v>
      </c>
      <c r="J63" s="13">
        <f>J62-J61</f>
        <v>-571201</v>
      </c>
      <c r="M63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B20" sqref="B2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7" t="s">
        <v>22</v>
      </c>
      <c r="G1" s="327"/>
      <c r="H1" s="327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7" t="s">
        <v>21</v>
      </c>
      <c r="G2" s="327"/>
      <c r="H2" s="327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5" t="s">
        <v>4</v>
      </c>
      <c r="I6" s="351" t="s">
        <v>5</v>
      </c>
      <c r="J6" s="339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6"/>
      <c r="I7" s="352"/>
      <c r="J7" s="340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>
        <v>3471000</v>
      </c>
      <c r="J20" s="34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6" t="s">
        <v>12</v>
      </c>
      <c r="H25" s="326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6" t="s">
        <v>13</v>
      </c>
      <c r="H26" s="326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6" t="s">
        <v>14</v>
      </c>
      <c r="H27" s="326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6" t="s">
        <v>15</v>
      </c>
      <c r="H28" s="326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6" t="s">
        <v>16</v>
      </c>
      <c r="H29" s="326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6" t="s">
        <v>5</v>
      </c>
      <c r="H30" s="326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6" t="s">
        <v>32</v>
      </c>
      <c r="H31" s="326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I23" sqref="I2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7" t="s">
        <v>22</v>
      </c>
      <c r="G1" s="327"/>
      <c r="H1" s="327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4057176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>
        <v>43284</v>
      </c>
      <c r="B21" s="99">
        <v>180168665</v>
      </c>
      <c r="C21" s="100">
        <v>40</v>
      </c>
      <c r="D21" s="34">
        <v>4109613</v>
      </c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39845227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33257176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33257176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-4057176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D20" sqref="D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7" t="s">
        <v>22</v>
      </c>
      <c r="G1" s="327"/>
      <c r="H1" s="32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7" t="s">
        <v>21</v>
      </c>
      <c r="G2" s="327"/>
      <c r="H2" s="327"/>
      <c r="I2" s="220">
        <f>J33*-1</f>
        <v>2569677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39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0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242">
        <v>43256</v>
      </c>
      <c r="B18" s="243">
        <v>180166888</v>
      </c>
      <c r="C18" s="248">
        <v>49</v>
      </c>
      <c r="D18" s="247">
        <v>4933075</v>
      </c>
      <c r="E18" s="245">
        <v>180043678</v>
      </c>
      <c r="F18" s="243">
        <v>11</v>
      </c>
      <c r="G18" s="247">
        <v>1154650</v>
      </c>
      <c r="H18" s="246"/>
      <c r="I18" s="246">
        <v>3778000</v>
      </c>
      <c r="J18" s="247" t="s">
        <v>17</v>
      </c>
    </row>
    <row r="19" spans="1:10" x14ac:dyDescent="0.25">
      <c r="A19" s="98">
        <v>43287</v>
      </c>
      <c r="B19" s="99">
        <v>180168866</v>
      </c>
      <c r="C19" s="100">
        <v>32</v>
      </c>
      <c r="D19" s="34">
        <v>3065913</v>
      </c>
      <c r="E19" s="101">
        <v>180044161</v>
      </c>
      <c r="F19" s="99">
        <v>5</v>
      </c>
      <c r="G19" s="34">
        <v>494025</v>
      </c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381</v>
      </c>
      <c r="D25" s="225"/>
      <c r="E25" s="224" t="s">
        <v>11</v>
      </c>
      <c r="F25" s="224">
        <f>SUM(F8:F24)</f>
        <v>72</v>
      </c>
      <c r="G25" s="225">
        <f>SUM(G8:G24)</f>
        <v>7578726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6" t="s">
        <v>12</v>
      </c>
      <c r="H27" s="326"/>
      <c r="I27" s="240"/>
      <c r="J27" s="228">
        <f>SUM(D8:D24)</f>
        <v>38802403</v>
      </c>
    </row>
    <row r="28" spans="1:10" x14ac:dyDescent="0.25">
      <c r="A28" s="236"/>
      <c r="B28" s="235"/>
      <c r="C28" s="241"/>
      <c r="D28" s="237"/>
      <c r="E28" s="224"/>
      <c r="F28" s="235"/>
      <c r="G28" s="326" t="s">
        <v>13</v>
      </c>
      <c r="H28" s="326"/>
      <c r="I28" s="240"/>
      <c r="J28" s="228">
        <f>SUM(G8:G24)</f>
        <v>7578726</v>
      </c>
    </row>
    <row r="29" spans="1:10" x14ac:dyDescent="0.25">
      <c r="A29" s="229"/>
      <c r="B29" s="238"/>
      <c r="C29" s="241"/>
      <c r="D29" s="237"/>
      <c r="E29" s="238"/>
      <c r="F29" s="235"/>
      <c r="G29" s="326" t="s">
        <v>14</v>
      </c>
      <c r="H29" s="326"/>
      <c r="I29" s="41"/>
      <c r="J29" s="230">
        <f>J27-J28</f>
        <v>31223677</v>
      </c>
    </row>
    <row r="30" spans="1:10" x14ac:dyDescent="0.25">
      <c r="A30" s="236"/>
      <c r="B30" s="231"/>
      <c r="C30" s="241"/>
      <c r="D30" s="232"/>
      <c r="E30" s="238"/>
      <c r="F30" s="224"/>
      <c r="G30" s="326" t="s">
        <v>15</v>
      </c>
      <c r="H30" s="326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6" t="s">
        <v>16</v>
      </c>
      <c r="H31" s="326"/>
      <c r="I31" s="240"/>
      <c r="J31" s="228">
        <f>J29+J30</f>
        <v>31223677</v>
      </c>
    </row>
    <row r="32" spans="1:10" x14ac:dyDescent="0.25">
      <c r="A32" s="236"/>
      <c r="B32" s="231"/>
      <c r="C32" s="241"/>
      <c r="D32" s="232"/>
      <c r="E32" s="238"/>
      <c r="F32" s="235"/>
      <c r="G32" s="326" t="s">
        <v>5</v>
      </c>
      <c r="H32" s="326"/>
      <c r="I32" s="240"/>
      <c r="J32" s="228">
        <f>SUM(I8:I26)</f>
        <v>28654000</v>
      </c>
    </row>
    <row r="33" spans="1:16" x14ac:dyDescent="0.25">
      <c r="A33" s="236"/>
      <c r="B33" s="231"/>
      <c r="C33" s="241"/>
      <c r="D33" s="232"/>
      <c r="E33" s="238"/>
      <c r="F33" s="235"/>
      <c r="G33" s="326" t="s">
        <v>32</v>
      </c>
      <c r="H33" s="326"/>
      <c r="I33" s="241" t="str">
        <f>IF(J33&gt;0,"SALDO",IF(J33&lt;0,"PIUTANG",IF(J33=0,"LUNAS")))</f>
        <v>PIUTANG</v>
      </c>
      <c r="J33" s="228">
        <f>J32-J31</f>
        <v>-2569677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2018-07-09T10:31:02Z</dcterms:modified>
</cp:coreProperties>
</file>