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36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Bandros!$L$265:$M$767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ST'!$A$5:$J$273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35" l="1"/>
  <c r="L1" i="35"/>
  <c r="L2" i="2"/>
  <c r="L1" i="2"/>
  <c r="M2" i="49"/>
  <c r="M1" i="49"/>
  <c r="L2" i="54" l="1"/>
  <c r="L1" i="54"/>
  <c r="M3" i="49" l="1"/>
  <c r="L666" i="49" l="1"/>
  <c r="L665" i="49"/>
  <c r="L1" i="56" l="1"/>
  <c r="L2" i="12" l="1"/>
  <c r="L1" i="12"/>
  <c r="M66" i="57" l="1"/>
  <c r="M65" i="57"/>
  <c r="M67" i="57" s="1"/>
  <c r="L15" i="2" l="1"/>
  <c r="L16" i="2"/>
  <c r="L17" i="2"/>
  <c r="L3" i="49" l="1"/>
  <c r="L2" i="53" l="1"/>
  <c r="L1" i="53"/>
  <c r="J162" i="57" l="1"/>
  <c r="J160" i="57"/>
  <c r="J158" i="57"/>
  <c r="J157" i="57"/>
  <c r="G155" i="57"/>
  <c r="F155" i="57"/>
  <c r="C155" i="57"/>
  <c r="J159" i="57" l="1"/>
  <c r="J161" i="57" s="1"/>
  <c r="J163" i="57" s="1"/>
  <c r="I163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43" i="53"/>
  <c r="G543" i="53"/>
  <c r="H543" i="53"/>
  <c r="F543" i="53"/>
  <c r="I42" i="30" l="1"/>
  <c r="I44" i="30"/>
  <c r="I37" i="18" l="1"/>
  <c r="I39" i="18"/>
  <c r="L3" i="12" l="1"/>
  <c r="B18" i="15" l="1"/>
  <c r="B14" i="15"/>
  <c r="J272" i="54" l="1"/>
  <c r="J270" i="54"/>
  <c r="J268" i="54"/>
  <c r="J267" i="54"/>
  <c r="I265" i="54"/>
  <c r="H265" i="54"/>
  <c r="G265" i="54"/>
  <c r="F265" i="54"/>
  <c r="D265" i="54"/>
  <c r="C265" i="54"/>
  <c r="J269" i="54" l="1"/>
  <c r="J271" i="54" s="1"/>
  <c r="J273" i="54" s="1"/>
  <c r="I2" i="54" s="1"/>
  <c r="C5" i="15" s="1"/>
  <c r="L3" i="54"/>
  <c r="I273" i="54" l="1"/>
  <c r="J124" i="35" l="1"/>
  <c r="J128" i="35"/>
  <c r="J126" i="35"/>
  <c r="J123" i="35"/>
  <c r="G121" i="35"/>
  <c r="F121" i="35"/>
  <c r="J125" i="35" l="1"/>
  <c r="J127" i="35" s="1"/>
  <c r="J129" i="35" s="1"/>
  <c r="J550" i="53" l="1"/>
  <c r="J546" i="53"/>
  <c r="J545" i="53"/>
  <c r="J547" i="53" l="1"/>
  <c r="N3" i="49"/>
  <c r="L3" i="53" l="1"/>
  <c r="C543" i="53"/>
  <c r="D543" i="53"/>
  <c r="J548" i="53"/>
  <c r="J549" i="53" s="1"/>
  <c r="J551" i="53" l="1"/>
  <c r="I2" i="53" l="1"/>
  <c r="C7" i="15" s="1"/>
  <c r="I551" i="53"/>
  <c r="L3" i="2" l="1"/>
  <c r="C768" i="49" l="1"/>
  <c r="D768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1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75" i="49"/>
  <c r="J773" i="49"/>
  <c r="J771" i="49"/>
  <c r="J770" i="49"/>
  <c r="I768" i="49"/>
  <c r="H768" i="49"/>
  <c r="G768" i="49"/>
  <c r="F768" i="49"/>
  <c r="J772" i="49" l="1"/>
  <c r="J774" i="49" s="1"/>
  <c r="J776" i="49" s="1"/>
  <c r="I2" i="49" s="1"/>
  <c r="C8" i="15" s="1"/>
  <c r="I776" i="49" l="1"/>
  <c r="J160" i="2" l="1"/>
  <c r="I155" i="2"/>
  <c r="H155" i="2"/>
  <c r="G155" i="2"/>
  <c r="F1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2" i="12"/>
  <c r="J60" i="12"/>
  <c r="J58" i="12"/>
  <c r="J57" i="12"/>
  <c r="F55" i="12"/>
  <c r="C55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2" i="2"/>
  <c r="J158" i="2"/>
  <c r="J157" i="2"/>
  <c r="D155" i="2"/>
  <c r="C15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9" i="2"/>
  <c r="J161" i="2" s="1"/>
  <c r="J163" i="2" s="1"/>
  <c r="I163" i="2" s="1"/>
  <c r="J55" i="11"/>
  <c r="J57" i="11" s="1"/>
  <c r="J59" i="11" s="1"/>
  <c r="J59" i="34"/>
  <c r="I2" i="21"/>
  <c r="I59" i="21"/>
  <c r="J122" i="20"/>
  <c r="J124" i="20" s="1"/>
  <c r="J126" i="20" s="1"/>
  <c r="I2" i="20" s="1"/>
  <c r="J59" i="12"/>
  <c r="J61" i="12" s="1"/>
  <c r="J63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3" i="12"/>
  <c r="I126" i="20"/>
  <c r="I52" i="18"/>
  <c r="I95" i="4"/>
  <c r="I31" i="32"/>
  <c r="I2" i="32"/>
  <c r="C19" i="15" s="1"/>
  <c r="I2" i="6"/>
  <c r="I2" i="17"/>
  <c r="I2" i="16"/>
  <c r="C15" i="15" s="1"/>
  <c r="I25" i="25"/>
  <c r="I129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</commentList>
</comments>
</file>

<file path=xl/sharedStrings.xml><?xml version="1.0" encoding="utf-8"?>
<sst xmlns="http://schemas.openxmlformats.org/spreadsheetml/2006/main" count="1967" uniqueCount="202">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</sst>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73"/>
  <sheetViews>
    <sheetView zoomScale="85" zoomScaleNormal="85" workbookViewId="0">
      <pane ySplit="7" topLeftCell="A249" activePane="bottomLeft" state="frozen"/>
      <selection pane="bottomLeft" activeCell="I260" sqref="I260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SUM(D244:D254)</f>
        <v>6475878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J273*-1</f>
        <v>5386939</v>
      </c>
      <c r="J2" s="218"/>
      <c r="L2" s="278">
        <f>SUM(G244:G254)</f>
        <v>1045276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5430602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42">
        <v>43283</v>
      </c>
      <c r="B244" s="243">
        <v>180168537</v>
      </c>
      <c r="C244" s="106">
        <v>8</v>
      </c>
      <c r="D244" s="247">
        <v>837725</v>
      </c>
      <c r="E244" s="245">
        <v>180044095</v>
      </c>
      <c r="F244" s="248">
        <v>1</v>
      </c>
      <c r="G244" s="247">
        <v>75600</v>
      </c>
      <c r="H244" s="245"/>
      <c r="I244" s="246"/>
      <c r="J244" s="247"/>
    </row>
    <row r="245" spans="1:10" ht="15.75" customHeight="1" x14ac:dyDescent="0.25">
      <c r="A245" s="242">
        <v>43283</v>
      </c>
      <c r="B245" s="243">
        <v>181068579</v>
      </c>
      <c r="C245" s="106">
        <v>8</v>
      </c>
      <c r="D245" s="247">
        <v>711813</v>
      </c>
      <c r="E245" s="245"/>
      <c r="F245" s="248"/>
      <c r="G245" s="247"/>
      <c r="H245" s="245"/>
      <c r="I245" s="246"/>
      <c r="J245" s="247"/>
    </row>
    <row r="246" spans="1:10" ht="15.75" customHeight="1" x14ac:dyDescent="0.25">
      <c r="A246" s="242">
        <v>43284</v>
      </c>
      <c r="B246" s="243">
        <v>180168626</v>
      </c>
      <c r="C246" s="106">
        <v>11</v>
      </c>
      <c r="D246" s="247">
        <v>1045538</v>
      </c>
      <c r="E246" s="245">
        <v>180044110</v>
      </c>
      <c r="F246" s="248">
        <v>2</v>
      </c>
      <c r="G246" s="247">
        <v>413263</v>
      </c>
      <c r="H246" s="245"/>
      <c r="I246" s="246"/>
      <c r="J246" s="247"/>
    </row>
    <row r="247" spans="1:10" ht="15.75" customHeight="1" x14ac:dyDescent="0.25">
      <c r="A247" s="242">
        <v>43284</v>
      </c>
      <c r="B247" s="243">
        <v>180168658</v>
      </c>
      <c r="C247" s="106">
        <v>6</v>
      </c>
      <c r="D247" s="247">
        <v>598238</v>
      </c>
      <c r="E247" s="245"/>
      <c r="F247" s="248"/>
      <c r="G247" s="247"/>
      <c r="H247" s="245"/>
      <c r="I247" s="246"/>
      <c r="J247" s="247"/>
    </row>
    <row r="248" spans="1:10" ht="15.75" customHeight="1" x14ac:dyDescent="0.25">
      <c r="A248" s="242">
        <v>42189</v>
      </c>
      <c r="B248" s="243">
        <v>180168713</v>
      </c>
      <c r="C248" s="106">
        <v>6</v>
      </c>
      <c r="D248" s="247">
        <v>657913</v>
      </c>
      <c r="E248" s="245">
        <v>180044129</v>
      </c>
      <c r="F248" s="248">
        <v>1</v>
      </c>
      <c r="G248" s="247">
        <v>84088</v>
      </c>
      <c r="H248" s="245"/>
      <c r="I248" s="246"/>
      <c r="J248" s="247"/>
    </row>
    <row r="249" spans="1:10" ht="15.75" customHeight="1" x14ac:dyDescent="0.25">
      <c r="A249" s="242">
        <v>43285</v>
      </c>
      <c r="B249" s="243">
        <v>180168756</v>
      </c>
      <c r="C249" s="106">
        <v>4</v>
      </c>
      <c r="D249" s="247">
        <v>370300</v>
      </c>
      <c r="E249" s="245"/>
      <c r="F249" s="248"/>
      <c r="G249" s="247"/>
      <c r="H249" s="245"/>
      <c r="I249" s="246"/>
      <c r="J249" s="247"/>
    </row>
    <row r="250" spans="1:10" ht="15.75" customHeight="1" x14ac:dyDescent="0.25">
      <c r="A250" s="242">
        <v>43286</v>
      </c>
      <c r="B250" s="243">
        <v>180168796</v>
      </c>
      <c r="C250" s="106">
        <v>5</v>
      </c>
      <c r="D250" s="247">
        <v>548450</v>
      </c>
      <c r="E250" s="245"/>
      <c r="F250" s="248"/>
      <c r="G250" s="247"/>
      <c r="H250" s="245"/>
      <c r="I250" s="246"/>
      <c r="J250" s="247"/>
    </row>
    <row r="251" spans="1:10" ht="15.75" customHeight="1" x14ac:dyDescent="0.25">
      <c r="A251" s="242">
        <v>43286</v>
      </c>
      <c r="B251" s="243">
        <v>180168839</v>
      </c>
      <c r="C251" s="106">
        <v>2</v>
      </c>
      <c r="D251" s="247">
        <v>204313</v>
      </c>
      <c r="E251" s="245"/>
      <c r="F251" s="248"/>
      <c r="G251" s="247"/>
      <c r="H251" s="245"/>
      <c r="I251" s="246"/>
      <c r="J251" s="247"/>
    </row>
    <row r="252" spans="1:10" ht="15.75" customHeight="1" x14ac:dyDescent="0.25">
      <c r="A252" s="242">
        <v>43287</v>
      </c>
      <c r="B252" s="243">
        <v>180168894</v>
      </c>
      <c r="C252" s="106">
        <v>6</v>
      </c>
      <c r="D252" s="247">
        <v>705775</v>
      </c>
      <c r="E252" s="245">
        <v>180044164</v>
      </c>
      <c r="F252" s="248">
        <v>2</v>
      </c>
      <c r="G252" s="247">
        <v>160125</v>
      </c>
      <c r="H252" s="245"/>
      <c r="I252" s="246"/>
      <c r="J252" s="247"/>
    </row>
    <row r="253" spans="1:10" ht="15.75" customHeight="1" x14ac:dyDescent="0.25">
      <c r="A253" s="242">
        <v>43288</v>
      </c>
      <c r="B253" s="243">
        <v>180168974</v>
      </c>
      <c r="C253" s="106">
        <v>6</v>
      </c>
      <c r="D253" s="247">
        <v>631838</v>
      </c>
      <c r="E253" s="245">
        <v>180044184</v>
      </c>
      <c r="F253" s="248">
        <v>3</v>
      </c>
      <c r="G253" s="247">
        <v>312200</v>
      </c>
      <c r="H253" s="245"/>
      <c r="I253" s="246"/>
      <c r="J253" s="247"/>
    </row>
    <row r="254" spans="1:10" ht="15.75" customHeight="1" x14ac:dyDescent="0.25">
      <c r="A254" s="242">
        <v>43288</v>
      </c>
      <c r="B254" s="243">
        <v>180169009</v>
      </c>
      <c r="C254" s="106">
        <v>2</v>
      </c>
      <c r="D254" s="247">
        <v>163975</v>
      </c>
      <c r="E254" s="245"/>
      <c r="F254" s="248"/>
      <c r="G254" s="247"/>
      <c r="H254" s="245"/>
      <c r="I254" s="246">
        <v>5430602</v>
      </c>
      <c r="J254" s="247" t="s">
        <v>17</v>
      </c>
    </row>
    <row r="255" spans="1:10" ht="15.75" customHeight="1" x14ac:dyDescent="0.25">
      <c r="A255" s="210">
        <v>43290</v>
      </c>
      <c r="B255" s="115">
        <v>180169122</v>
      </c>
      <c r="C255" s="308">
        <v>6</v>
      </c>
      <c r="D255" s="117">
        <v>625275</v>
      </c>
      <c r="E255" s="118"/>
      <c r="F255" s="120"/>
      <c r="G255" s="117"/>
      <c r="H255" s="118"/>
      <c r="I255" s="213"/>
      <c r="J255" s="117"/>
    </row>
    <row r="256" spans="1:10" ht="15.75" customHeight="1" x14ac:dyDescent="0.25">
      <c r="A256" s="210">
        <v>43290</v>
      </c>
      <c r="B256" s="115">
        <v>180169189</v>
      </c>
      <c r="C256" s="308">
        <v>3</v>
      </c>
      <c r="D256" s="117">
        <v>298725</v>
      </c>
      <c r="E256" s="118"/>
      <c r="F256" s="120"/>
      <c r="G256" s="117"/>
      <c r="H256" s="118"/>
      <c r="I256" s="213"/>
      <c r="J256" s="117"/>
    </row>
    <row r="257" spans="1:10" ht="15.75" customHeight="1" x14ac:dyDescent="0.25">
      <c r="A257" s="210">
        <v>43291</v>
      </c>
      <c r="B257" s="115">
        <v>180169226</v>
      </c>
      <c r="C257" s="308">
        <v>18</v>
      </c>
      <c r="D257" s="117">
        <v>1733025</v>
      </c>
      <c r="E257" s="118">
        <v>180044237</v>
      </c>
      <c r="F257" s="120">
        <v>2</v>
      </c>
      <c r="G257" s="117">
        <v>178413</v>
      </c>
      <c r="H257" s="118"/>
      <c r="I257" s="213"/>
      <c r="J257" s="117"/>
    </row>
    <row r="258" spans="1:10" ht="15.75" customHeight="1" x14ac:dyDescent="0.25">
      <c r="A258" s="210">
        <v>43291</v>
      </c>
      <c r="B258" s="115">
        <v>180169272</v>
      </c>
      <c r="C258" s="308">
        <v>4</v>
      </c>
      <c r="D258" s="117">
        <v>368113</v>
      </c>
      <c r="E258" s="118"/>
      <c r="F258" s="120"/>
      <c r="G258" s="117"/>
      <c r="H258" s="118"/>
      <c r="I258" s="213"/>
      <c r="J258" s="117"/>
    </row>
    <row r="259" spans="1:10" ht="15.75" customHeight="1" x14ac:dyDescent="0.25">
      <c r="A259" s="210">
        <v>43292</v>
      </c>
      <c r="B259" s="115">
        <v>180169325</v>
      </c>
      <c r="C259" s="308">
        <v>8</v>
      </c>
      <c r="D259" s="117">
        <v>735175</v>
      </c>
      <c r="E259" s="118">
        <v>180044256</v>
      </c>
      <c r="F259" s="120">
        <v>2</v>
      </c>
      <c r="G259" s="117">
        <v>191975</v>
      </c>
      <c r="H259" s="118"/>
      <c r="I259" s="213"/>
      <c r="J259" s="117"/>
    </row>
    <row r="260" spans="1:10" ht="15.75" customHeight="1" x14ac:dyDescent="0.25">
      <c r="A260" s="210">
        <v>43292</v>
      </c>
      <c r="B260" s="115">
        <v>180169384</v>
      </c>
      <c r="C260" s="308">
        <v>4</v>
      </c>
      <c r="D260" s="117">
        <v>348863</v>
      </c>
      <c r="E260" s="118"/>
      <c r="F260" s="120"/>
      <c r="G260" s="117"/>
      <c r="H260" s="118"/>
      <c r="I260" s="213"/>
      <c r="J260" s="117"/>
    </row>
    <row r="261" spans="1:10" ht="15.75" customHeight="1" x14ac:dyDescent="0.25">
      <c r="A261" s="210">
        <v>43293</v>
      </c>
      <c r="B261" s="115">
        <v>180169426</v>
      </c>
      <c r="C261" s="308">
        <v>15</v>
      </c>
      <c r="D261" s="117">
        <v>1472888</v>
      </c>
      <c r="E261" s="118">
        <v>180044266</v>
      </c>
      <c r="F261" s="120">
        <v>1</v>
      </c>
      <c r="G261" s="117">
        <v>102900</v>
      </c>
      <c r="H261" s="118"/>
      <c r="I261" s="213"/>
      <c r="J261" s="117"/>
    </row>
    <row r="262" spans="1:10" ht="15.75" customHeight="1" x14ac:dyDescent="0.25">
      <c r="A262" s="210">
        <v>43293</v>
      </c>
      <c r="B262" s="115">
        <v>180169465</v>
      </c>
      <c r="C262" s="308">
        <v>3</v>
      </c>
      <c r="D262" s="117">
        <v>278163</v>
      </c>
      <c r="E262" s="118"/>
      <c r="F262" s="120"/>
      <c r="G262" s="117"/>
      <c r="H262" s="118"/>
      <c r="I262" s="213"/>
      <c r="J262" s="117"/>
    </row>
    <row r="263" spans="1:10" ht="15.75" customHeight="1" x14ac:dyDescent="0.25">
      <c r="A263" s="210"/>
      <c r="B263" s="115"/>
      <c r="C263" s="308"/>
      <c r="D263" s="117"/>
      <c r="E263" s="118"/>
      <c r="F263" s="120"/>
      <c r="G263" s="117"/>
      <c r="H263" s="118"/>
      <c r="I263" s="213"/>
      <c r="J263" s="117"/>
    </row>
    <row r="264" spans="1:10" x14ac:dyDescent="0.25">
      <c r="A264" s="236"/>
      <c r="B264" s="235"/>
      <c r="C264" s="12"/>
      <c r="D264" s="237"/>
      <c r="E264" s="238"/>
      <c r="F264" s="241"/>
      <c r="G264" s="237"/>
      <c r="H264" s="238"/>
      <c r="I264" s="240"/>
      <c r="J264" s="237"/>
    </row>
    <row r="265" spans="1:10" x14ac:dyDescent="0.25">
      <c r="A265" s="236"/>
      <c r="B265" s="224" t="s">
        <v>11</v>
      </c>
      <c r="C265" s="230">
        <f>SUM(C8:C264)</f>
        <v>3123</v>
      </c>
      <c r="D265" s="225">
        <f>SUM(D8:D264)</f>
        <v>327307111</v>
      </c>
      <c r="E265" s="224" t="s">
        <v>11</v>
      </c>
      <c r="F265" s="233">
        <f>SUM(F8:F264)</f>
        <v>428</v>
      </c>
      <c r="G265" s="225">
        <f>SUM(G8:G264)</f>
        <v>47401137</v>
      </c>
      <c r="H265" s="233">
        <f>SUM(H8:H264)</f>
        <v>0</v>
      </c>
      <c r="I265" s="233">
        <f>SUM(I8:I264)</f>
        <v>274519035</v>
      </c>
      <c r="J265" s="5"/>
    </row>
    <row r="266" spans="1:10" x14ac:dyDescent="0.25">
      <c r="A266" s="236"/>
      <c r="B266" s="224"/>
      <c r="C266" s="230"/>
      <c r="D266" s="225"/>
      <c r="E266" s="224"/>
      <c r="F266" s="233"/>
      <c r="G266" s="225"/>
      <c r="H266" s="233"/>
      <c r="I266" s="233"/>
      <c r="J266" s="5"/>
    </row>
    <row r="267" spans="1:10" x14ac:dyDescent="0.25">
      <c r="A267" s="226"/>
      <c r="B267" s="227"/>
      <c r="C267" s="12"/>
      <c r="D267" s="237"/>
      <c r="E267" s="224"/>
      <c r="F267" s="241"/>
      <c r="G267" s="332" t="s">
        <v>12</v>
      </c>
      <c r="H267" s="332"/>
      <c r="I267" s="240"/>
      <c r="J267" s="228">
        <f>SUM(D8:D264)</f>
        <v>327307111</v>
      </c>
    </row>
    <row r="268" spans="1:10" x14ac:dyDescent="0.25">
      <c r="A268" s="236"/>
      <c r="B268" s="235"/>
      <c r="C268" s="12"/>
      <c r="D268" s="237"/>
      <c r="E268" s="238"/>
      <c r="F268" s="241"/>
      <c r="G268" s="332" t="s">
        <v>13</v>
      </c>
      <c r="H268" s="332"/>
      <c r="I268" s="240"/>
      <c r="J268" s="228">
        <f>SUM(G8:G264)</f>
        <v>47401137</v>
      </c>
    </row>
    <row r="269" spans="1:10" x14ac:dyDescent="0.25">
      <c r="A269" s="229"/>
      <c r="B269" s="238"/>
      <c r="C269" s="12"/>
      <c r="D269" s="237"/>
      <c r="E269" s="238"/>
      <c r="F269" s="241"/>
      <c r="G269" s="332" t="s">
        <v>14</v>
      </c>
      <c r="H269" s="332"/>
      <c r="I269" s="41"/>
      <c r="J269" s="230">
        <f>J267-J268</f>
        <v>279905974</v>
      </c>
    </row>
    <row r="270" spans="1:10" x14ac:dyDescent="0.25">
      <c r="A270" s="236"/>
      <c r="B270" s="231"/>
      <c r="C270" s="12"/>
      <c r="D270" s="232"/>
      <c r="E270" s="238"/>
      <c r="F270" s="241"/>
      <c r="G270" s="332" t="s">
        <v>15</v>
      </c>
      <c r="H270" s="332"/>
      <c r="I270" s="240"/>
      <c r="J270" s="228">
        <f>SUM(H8:H264)</f>
        <v>0</v>
      </c>
    </row>
    <row r="271" spans="1:10" x14ac:dyDescent="0.25">
      <c r="A271" s="236"/>
      <c r="B271" s="231"/>
      <c r="C271" s="12"/>
      <c r="D271" s="232"/>
      <c r="E271" s="238"/>
      <c r="F271" s="241"/>
      <c r="G271" s="332" t="s">
        <v>16</v>
      </c>
      <c r="H271" s="332"/>
      <c r="I271" s="240"/>
      <c r="J271" s="228">
        <f>J269+J270</f>
        <v>279905974</v>
      </c>
    </row>
    <row r="272" spans="1:10" x14ac:dyDescent="0.25">
      <c r="A272" s="236"/>
      <c r="B272" s="231"/>
      <c r="C272" s="12"/>
      <c r="D272" s="232"/>
      <c r="E272" s="238"/>
      <c r="F272" s="241"/>
      <c r="G272" s="332" t="s">
        <v>5</v>
      </c>
      <c r="H272" s="332"/>
      <c r="I272" s="240"/>
      <c r="J272" s="228">
        <f>SUM(I8:I264)</f>
        <v>274519035</v>
      </c>
    </row>
    <row r="273" spans="1:10" x14ac:dyDescent="0.25">
      <c r="A273" s="236"/>
      <c r="B273" s="231"/>
      <c r="C273" s="12"/>
      <c r="D273" s="232"/>
      <c r="E273" s="238"/>
      <c r="F273" s="241"/>
      <c r="G273" s="332" t="s">
        <v>32</v>
      </c>
      <c r="H273" s="332"/>
      <c r="I273" s="241" t="str">
        <f>IF(J273&gt;0,"SALDO",IF(J273&lt;0,"PIUTANG",IF(J273=0,"LUNAS")))</f>
        <v>PIUTANG</v>
      </c>
      <c r="J273" s="228">
        <f>J272-J271</f>
        <v>-5386939</v>
      </c>
    </row>
  </sheetData>
  <mergeCells count="15">
    <mergeCell ref="G273:H273"/>
    <mergeCell ref="G267:H267"/>
    <mergeCell ref="G268:H268"/>
    <mergeCell ref="G269:H269"/>
    <mergeCell ref="G270:H270"/>
    <mergeCell ref="G271:H271"/>
    <mergeCell ref="G272:H272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9"/>
  <sheetViews>
    <sheetView zoomScale="85" zoomScaleNormal="85" workbookViewId="0">
      <pane ySplit="7" topLeftCell="A142" activePane="bottomLeft" state="frozen"/>
      <selection pane="bottomLeft" activeCell="B152" sqref="B15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J163*-1</f>
        <v>3472960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98">
        <v>43288</v>
      </c>
      <c r="B143" s="99">
        <v>180168977</v>
      </c>
      <c r="C143" s="100">
        <v>2</v>
      </c>
      <c r="D143" s="34">
        <v>245875</v>
      </c>
      <c r="E143" s="101"/>
      <c r="F143" s="99"/>
      <c r="G143" s="34"/>
      <c r="H143" s="102"/>
      <c r="I143" s="102"/>
      <c r="J143" s="34"/>
    </row>
    <row r="144" spans="1:10" x14ac:dyDescent="0.25">
      <c r="A144" s="98">
        <v>43288</v>
      </c>
      <c r="B144" s="99">
        <v>180169024</v>
      </c>
      <c r="C144" s="100">
        <v>3</v>
      </c>
      <c r="D144" s="34">
        <v>351488</v>
      </c>
      <c r="E144" s="101"/>
      <c r="F144" s="99"/>
      <c r="G144" s="34"/>
      <c r="H144" s="102"/>
      <c r="I144" s="102"/>
      <c r="J144" s="34"/>
    </row>
    <row r="145" spans="1:10" x14ac:dyDescent="0.25">
      <c r="A145" s="98">
        <v>43290</v>
      </c>
      <c r="B145" s="99">
        <v>180169110</v>
      </c>
      <c r="C145" s="100">
        <v>9</v>
      </c>
      <c r="D145" s="34">
        <v>680663</v>
      </c>
      <c r="E145" s="101"/>
      <c r="F145" s="99"/>
      <c r="G145" s="34"/>
      <c r="H145" s="102"/>
      <c r="I145" s="102"/>
      <c r="J145" s="34"/>
    </row>
    <row r="146" spans="1:10" x14ac:dyDescent="0.25">
      <c r="A146" s="98">
        <v>43290</v>
      </c>
      <c r="B146" s="99">
        <v>180169179</v>
      </c>
      <c r="C146" s="100">
        <v>1</v>
      </c>
      <c r="D146" s="34">
        <v>94938</v>
      </c>
      <c r="E146" s="101"/>
      <c r="F146" s="99"/>
      <c r="G146" s="34"/>
      <c r="H146" s="102"/>
      <c r="I146" s="102"/>
      <c r="J146" s="34"/>
    </row>
    <row r="147" spans="1:10" x14ac:dyDescent="0.25">
      <c r="A147" s="98">
        <v>43291</v>
      </c>
      <c r="B147" s="99">
        <v>180169223</v>
      </c>
      <c r="C147" s="100">
        <v>3</v>
      </c>
      <c r="D147" s="34">
        <v>250075</v>
      </c>
      <c r="E147" s="101"/>
      <c r="F147" s="99"/>
      <c r="G147" s="34"/>
      <c r="H147" s="102"/>
      <c r="I147" s="102"/>
      <c r="J147" s="34"/>
    </row>
    <row r="148" spans="1:10" x14ac:dyDescent="0.25">
      <c r="A148" s="98">
        <v>43291</v>
      </c>
      <c r="B148" s="99">
        <v>180169270</v>
      </c>
      <c r="C148" s="100">
        <v>3</v>
      </c>
      <c r="D148" s="34">
        <v>333288</v>
      </c>
      <c r="E148" s="101"/>
      <c r="F148" s="99"/>
      <c r="G148" s="34"/>
      <c r="H148" s="102"/>
      <c r="I148" s="102"/>
      <c r="J148" s="34"/>
    </row>
    <row r="149" spans="1:10" x14ac:dyDescent="0.25">
      <c r="A149" s="98">
        <v>43292</v>
      </c>
      <c r="B149" s="99">
        <v>180169323</v>
      </c>
      <c r="C149" s="100">
        <v>6</v>
      </c>
      <c r="D149" s="34">
        <v>640500</v>
      </c>
      <c r="E149" s="101"/>
      <c r="F149" s="99"/>
      <c r="G149" s="34"/>
      <c r="H149" s="102"/>
      <c r="I149" s="102"/>
      <c r="J149" s="34"/>
    </row>
    <row r="150" spans="1:10" x14ac:dyDescent="0.25">
      <c r="A150" s="98">
        <v>43292</v>
      </c>
      <c r="B150" s="99">
        <v>180169386</v>
      </c>
      <c r="C150" s="100">
        <v>2</v>
      </c>
      <c r="D150" s="34">
        <v>192938</v>
      </c>
      <c r="E150" s="101"/>
      <c r="F150" s="99"/>
      <c r="G150" s="34"/>
      <c r="H150" s="102"/>
      <c r="I150" s="102"/>
      <c r="J150" s="34"/>
    </row>
    <row r="151" spans="1:10" x14ac:dyDescent="0.25">
      <c r="A151" s="98">
        <v>43293</v>
      </c>
      <c r="B151" s="99">
        <v>180169424</v>
      </c>
      <c r="C151" s="100">
        <v>3</v>
      </c>
      <c r="D151" s="34">
        <v>250338</v>
      </c>
      <c r="E151" s="101"/>
      <c r="F151" s="99"/>
      <c r="G151" s="34"/>
      <c r="H151" s="102"/>
      <c r="I151" s="102"/>
      <c r="J151" s="34"/>
    </row>
    <row r="152" spans="1:10" x14ac:dyDescent="0.25">
      <c r="A152" s="98">
        <v>43293</v>
      </c>
      <c r="B152" s="99">
        <v>180169479</v>
      </c>
      <c r="C152" s="100">
        <v>3</v>
      </c>
      <c r="D152" s="34">
        <v>322263</v>
      </c>
      <c r="E152" s="101"/>
      <c r="F152" s="99"/>
      <c r="G152" s="34"/>
      <c r="H152" s="102"/>
      <c r="I152" s="102"/>
      <c r="J152" s="34"/>
    </row>
    <row r="153" spans="1:10" x14ac:dyDescent="0.25">
      <c r="A153" s="98">
        <v>43293</v>
      </c>
      <c r="B153" s="99">
        <v>180169480</v>
      </c>
      <c r="C153" s="100">
        <v>1</v>
      </c>
      <c r="D153" s="34">
        <v>110600</v>
      </c>
      <c r="E153" s="101"/>
      <c r="F153" s="99"/>
      <c r="G153" s="34"/>
      <c r="H153" s="102"/>
      <c r="I153" s="102"/>
      <c r="J153" s="34"/>
    </row>
    <row r="154" spans="1:10" x14ac:dyDescent="0.25">
      <c r="A154" s="236"/>
      <c r="B154" s="235"/>
      <c r="C154" s="241"/>
      <c r="D154" s="237"/>
      <c r="E154" s="238"/>
      <c r="F154" s="235"/>
      <c r="G154" s="237"/>
      <c r="H154" s="240"/>
      <c r="I154" s="240"/>
      <c r="J154" s="237"/>
    </row>
    <row r="155" spans="1:10" x14ac:dyDescent="0.25">
      <c r="A155" s="236"/>
      <c r="B155" s="224" t="s">
        <v>11</v>
      </c>
      <c r="C155" s="233">
        <f>SUM(C8:C154)</f>
        <v>1234</v>
      </c>
      <c r="D155" s="225"/>
      <c r="E155" s="224" t="s">
        <v>11</v>
      </c>
      <c r="F155" s="224">
        <f>SUM(F8:F154)</f>
        <v>155</v>
      </c>
      <c r="G155" s="225">
        <f>SUM(G8:G154)</f>
        <v>17046752</v>
      </c>
      <c r="H155" s="240"/>
      <c r="I155" s="240"/>
      <c r="J155" s="237"/>
    </row>
    <row r="156" spans="1:10" x14ac:dyDescent="0.25">
      <c r="A156" s="236"/>
      <c r="B156" s="224"/>
      <c r="C156" s="233"/>
      <c r="D156" s="225"/>
      <c r="E156" s="238"/>
      <c r="F156" s="235"/>
      <c r="G156" s="237"/>
      <c r="H156" s="240"/>
      <c r="I156" s="240"/>
      <c r="J156" s="237"/>
    </row>
    <row r="157" spans="1:10" x14ac:dyDescent="0.25">
      <c r="A157" s="226"/>
      <c r="B157" s="227"/>
      <c r="C157" s="241"/>
      <c r="D157" s="237"/>
      <c r="E157" s="224"/>
      <c r="F157" s="235"/>
      <c r="G157" s="332" t="s">
        <v>12</v>
      </c>
      <c r="H157" s="332"/>
      <c r="I157" s="240"/>
      <c r="J157" s="228">
        <f>SUM(D8:D154)</f>
        <v>119277505</v>
      </c>
    </row>
    <row r="158" spans="1:10" x14ac:dyDescent="0.25">
      <c r="A158" s="236"/>
      <c r="B158" s="235"/>
      <c r="C158" s="241"/>
      <c r="D158" s="237"/>
      <c r="E158" s="224"/>
      <c r="F158" s="235"/>
      <c r="G158" s="332" t="s">
        <v>13</v>
      </c>
      <c r="H158" s="332"/>
      <c r="I158" s="240"/>
      <c r="J158" s="228">
        <f>SUM(G8:G154)</f>
        <v>17046752</v>
      </c>
    </row>
    <row r="159" spans="1:10" x14ac:dyDescent="0.25">
      <c r="A159" s="229"/>
      <c r="B159" s="238"/>
      <c r="C159" s="241"/>
      <c r="D159" s="237"/>
      <c r="E159" s="238"/>
      <c r="F159" s="235"/>
      <c r="G159" s="332" t="s">
        <v>14</v>
      </c>
      <c r="H159" s="332"/>
      <c r="I159" s="41"/>
      <c r="J159" s="230">
        <f>J157-J158</f>
        <v>102230753</v>
      </c>
    </row>
    <row r="160" spans="1:10" x14ac:dyDescent="0.25">
      <c r="A160" s="236"/>
      <c r="B160" s="231"/>
      <c r="C160" s="241"/>
      <c r="D160" s="232"/>
      <c r="E160" s="238"/>
      <c r="F160" s="224"/>
      <c r="G160" s="332" t="s">
        <v>15</v>
      </c>
      <c r="H160" s="332"/>
      <c r="I160" s="240"/>
      <c r="J160" s="228">
        <f>SUM(H8:H156)</f>
        <v>315000</v>
      </c>
    </row>
    <row r="161" spans="1:16" x14ac:dyDescent="0.25">
      <c r="A161" s="236"/>
      <c r="B161" s="231"/>
      <c r="C161" s="241"/>
      <c r="D161" s="232"/>
      <c r="E161" s="238"/>
      <c r="F161" s="224"/>
      <c r="G161" s="332" t="s">
        <v>16</v>
      </c>
      <c r="H161" s="332"/>
      <c r="I161" s="240"/>
      <c r="J161" s="228">
        <f>J159+J160</f>
        <v>102545753</v>
      </c>
    </row>
    <row r="162" spans="1:16" x14ac:dyDescent="0.25">
      <c r="A162" s="236"/>
      <c r="B162" s="231"/>
      <c r="C162" s="241"/>
      <c r="D162" s="232"/>
      <c r="E162" s="238"/>
      <c r="F162" s="235"/>
      <c r="G162" s="332" t="s">
        <v>5</v>
      </c>
      <c r="H162" s="332"/>
      <c r="I162" s="240"/>
      <c r="J162" s="228">
        <f>SUM(I8:I156)</f>
        <v>99072793</v>
      </c>
    </row>
    <row r="163" spans="1:16" x14ac:dyDescent="0.25">
      <c r="A163" s="236"/>
      <c r="B163" s="231"/>
      <c r="C163" s="241"/>
      <c r="D163" s="232"/>
      <c r="E163" s="238"/>
      <c r="F163" s="235"/>
      <c r="G163" s="332" t="s">
        <v>32</v>
      </c>
      <c r="H163" s="332"/>
      <c r="I163" s="241" t="str">
        <f>IF(J163&gt;0,"SALDO",IF(J163&lt;0,"PIUTANG",IF(J163=0,"LUNAS")))</f>
        <v>PIUTANG</v>
      </c>
      <c r="J163" s="228">
        <f>J162-J161</f>
        <v>-3472960</v>
      </c>
    </row>
    <row r="164" spans="1:16" x14ac:dyDescent="0.25">
      <c r="F164" s="219"/>
      <c r="G164" s="219"/>
      <c r="J164" s="219"/>
    </row>
    <row r="165" spans="1:16" x14ac:dyDescent="0.25">
      <c r="C165" s="219"/>
      <c r="D165" s="219"/>
      <c r="F165" s="219"/>
      <c r="G165" s="219"/>
      <c r="J165" s="219"/>
      <c r="L165" s="234"/>
      <c r="M165" s="234"/>
      <c r="N165" s="234"/>
      <c r="O165" s="234"/>
      <c r="P165" s="234"/>
    </row>
    <row r="166" spans="1:16" x14ac:dyDescent="0.25">
      <c r="C166" s="219"/>
      <c r="D166" s="219"/>
      <c r="F166" s="219"/>
      <c r="G166" s="219"/>
      <c r="J166" s="219"/>
      <c r="L166" s="234"/>
      <c r="M166" s="234"/>
      <c r="N166" s="234"/>
      <c r="O166" s="234"/>
      <c r="P166" s="234"/>
    </row>
    <row r="167" spans="1:16" x14ac:dyDescent="0.25">
      <c r="C167" s="219"/>
      <c r="D167" s="219"/>
      <c r="F167" s="219"/>
      <c r="G167" s="219"/>
      <c r="J167" s="219"/>
      <c r="L167" s="234"/>
      <c r="M167" s="234"/>
      <c r="N167" s="234"/>
      <c r="O167" s="234"/>
      <c r="P167" s="234"/>
    </row>
    <row r="168" spans="1:16" x14ac:dyDescent="0.25">
      <c r="C168" s="219"/>
      <c r="D168" s="219"/>
      <c r="F168" s="219"/>
      <c r="G168" s="219"/>
      <c r="J168" s="219"/>
      <c r="L168" s="234"/>
      <c r="M168" s="234"/>
      <c r="N168" s="234"/>
      <c r="O168" s="234"/>
      <c r="P168" s="234"/>
    </row>
    <row r="169" spans="1:16" x14ac:dyDescent="0.25">
      <c r="C169" s="219"/>
      <c r="D169" s="219"/>
      <c r="L169" s="234"/>
      <c r="M169" s="234"/>
      <c r="N169" s="234"/>
      <c r="O169" s="234"/>
      <c r="P16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3:H163"/>
    <mergeCell ref="G157:H157"/>
    <mergeCell ref="G158:H158"/>
    <mergeCell ref="G159:H159"/>
    <mergeCell ref="G160:H160"/>
    <mergeCell ref="G161:H161"/>
    <mergeCell ref="G162:H16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43290</v>
      </c>
      <c r="C5" s="283">
        <f>'Taufik ST'!I2</f>
        <v>5386939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43283</v>
      </c>
      <c r="C6" s="283">
        <f>'Indra Fashion'!I2</f>
        <v>4316175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43292</v>
      </c>
      <c r="C7" s="283">
        <f>Atlantis!I2</f>
        <v>3379776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43293</v>
      </c>
      <c r="C8" s="283">
        <f>Bandros!I2</f>
        <v>5648478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43292</v>
      </c>
      <c r="C9" s="283">
        <f>'Bentang Fashion'!I2</f>
        <v>5269688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43287</v>
      </c>
      <c r="C10" s="283">
        <f>Azalea!I2</f>
        <v>-2323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3472960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43289</v>
      </c>
      <c r="C13" s="283">
        <f>Yanyan!I2</f>
        <v>800276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7882510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46028281.5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3"/>
  <sheetViews>
    <sheetView workbookViewId="0">
      <pane ySplit="7" topLeftCell="A143" activePane="bottomLeft" state="frozen"/>
      <selection pane="bottomLeft" activeCell="B149" sqref="B14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SUM(D140:D145)</f>
        <v>3591964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J163*-1</f>
        <v>4316175</v>
      </c>
      <c r="J2" s="20"/>
      <c r="L2" s="279">
        <f>SUM(G140:G145)</f>
        <v>92313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3499651</v>
      </c>
      <c r="M3" s="219"/>
      <c r="N3" s="219">
        <f>I2-L3</f>
        <v>816524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>
        <v>43288</v>
      </c>
      <c r="B145" s="235">
        <v>180169030</v>
      </c>
      <c r="C145" s="241">
        <v>5</v>
      </c>
      <c r="D145" s="237">
        <v>557200</v>
      </c>
      <c r="E145" s="238"/>
      <c r="F145" s="241"/>
      <c r="G145" s="237"/>
      <c r="H145" s="240"/>
      <c r="I145" s="240"/>
      <c r="J145" s="237"/>
      <c r="K145" s="219"/>
      <c r="L145" s="219"/>
      <c r="M145" s="219"/>
      <c r="N145" s="219"/>
      <c r="O145" s="219"/>
      <c r="P145" s="219"/>
      <c r="Q145" s="219"/>
      <c r="R145" s="219"/>
    </row>
    <row r="146" spans="1:18" s="234" customFormat="1" ht="15.75" customHeight="1" x14ac:dyDescent="0.25">
      <c r="A146" s="162">
        <v>43290</v>
      </c>
      <c r="B146" s="235">
        <v>180169171</v>
      </c>
      <c r="C146" s="241">
        <v>5</v>
      </c>
      <c r="D146" s="237">
        <v>579075</v>
      </c>
      <c r="E146" s="238">
        <v>180044224</v>
      </c>
      <c r="F146" s="241">
        <v>1</v>
      </c>
      <c r="G146" s="237">
        <v>179725</v>
      </c>
      <c r="H146" s="240"/>
      <c r="I146" s="240"/>
      <c r="J146" s="237"/>
      <c r="K146" s="219"/>
      <c r="L146" s="219"/>
      <c r="M146" s="219"/>
      <c r="N146" s="219"/>
      <c r="O146" s="219"/>
      <c r="P146" s="219"/>
      <c r="Q146" s="219"/>
      <c r="R146" s="219"/>
    </row>
    <row r="147" spans="1:18" s="234" customFormat="1" ht="15.75" customHeight="1" x14ac:dyDescent="0.25">
      <c r="A147" s="162">
        <v>43291</v>
      </c>
      <c r="B147" s="235">
        <v>180169255</v>
      </c>
      <c r="C147" s="241">
        <v>1</v>
      </c>
      <c r="D147" s="237">
        <v>104388</v>
      </c>
      <c r="E147" s="238">
        <v>180044239</v>
      </c>
      <c r="F147" s="241">
        <v>2</v>
      </c>
      <c r="G147" s="237">
        <v>160825</v>
      </c>
      <c r="H147" s="240"/>
      <c r="I147" s="240"/>
      <c r="J147" s="237"/>
      <c r="K147" s="219"/>
      <c r="L147" s="219"/>
      <c r="M147" s="219"/>
      <c r="N147" s="219"/>
      <c r="O147" s="219"/>
      <c r="P147" s="219"/>
      <c r="Q147" s="219"/>
      <c r="R147" s="219"/>
    </row>
    <row r="148" spans="1:18" s="234" customFormat="1" ht="15.75" customHeight="1" x14ac:dyDescent="0.25">
      <c r="A148" s="162">
        <v>43292</v>
      </c>
      <c r="B148" s="235">
        <v>180169383</v>
      </c>
      <c r="C148" s="241">
        <v>4</v>
      </c>
      <c r="D148" s="237">
        <v>369950</v>
      </c>
      <c r="E148" s="238">
        <v>180044257</v>
      </c>
      <c r="F148" s="241">
        <v>2</v>
      </c>
      <c r="G148" s="237">
        <v>191450</v>
      </c>
      <c r="H148" s="240"/>
      <c r="I148" s="240"/>
      <c r="J148" s="237"/>
      <c r="K148" s="219"/>
      <c r="L148" s="219"/>
      <c r="M148" s="219"/>
      <c r="N148" s="219"/>
      <c r="O148" s="219"/>
      <c r="P148" s="219"/>
      <c r="Q148" s="219"/>
      <c r="R148" s="219"/>
    </row>
    <row r="149" spans="1:18" s="234" customFormat="1" ht="15.75" customHeight="1" x14ac:dyDescent="0.25">
      <c r="A149" s="162">
        <v>43293</v>
      </c>
      <c r="B149" s="235">
        <v>180169473</v>
      </c>
      <c r="C149" s="241">
        <v>4</v>
      </c>
      <c r="D149" s="237">
        <v>298113</v>
      </c>
      <c r="E149" s="238"/>
      <c r="F149" s="241"/>
      <c r="G149" s="237"/>
      <c r="H149" s="240"/>
      <c r="I149" s="240"/>
      <c r="J149" s="237"/>
      <c r="K149" s="219"/>
      <c r="L149" s="219"/>
      <c r="M149" s="219"/>
      <c r="N149" s="219"/>
      <c r="O149" s="219"/>
      <c r="P149" s="219"/>
      <c r="Q149" s="219"/>
      <c r="R149" s="219"/>
    </row>
    <row r="150" spans="1:18" s="234" customFormat="1" ht="15.75" customHeight="1" x14ac:dyDescent="0.25">
      <c r="A150" s="162"/>
      <c r="B150" s="235"/>
      <c r="C150" s="241"/>
      <c r="D150" s="237"/>
      <c r="E150" s="238"/>
      <c r="F150" s="241"/>
      <c r="G150" s="237"/>
      <c r="H150" s="240"/>
      <c r="I150" s="240"/>
      <c r="J150" s="237"/>
      <c r="K150" s="219"/>
      <c r="L150" s="219"/>
      <c r="M150" s="219"/>
      <c r="N150" s="219"/>
      <c r="O150" s="219"/>
      <c r="P150" s="219"/>
      <c r="Q150" s="219"/>
      <c r="R150" s="219"/>
    </row>
    <row r="151" spans="1:18" s="234" customFormat="1" ht="15.75" customHeight="1" x14ac:dyDescent="0.25">
      <c r="A151" s="162"/>
      <c r="B151" s="235"/>
      <c r="C151" s="241"/>
      <c r="D151" s="237"/>
      <c r="E151" s="238"/>
      <c r="F151" s="241"/>
      <c r="G151" s="237"/>
      <c r="H151" s="240"/>
      <c r="I151" s="240"/>
      <c r="J151" s="237"/>
      <c r="K151" s="219"/>
      <c r="L151" s="219"/>
      <c r="M151" s="219"/>
      <c r="N151" s="219"/>
      <c r="O151" s="219"/>
      <c r="P151" s="219"/>
      <c r="Q151" s="219"/>
      <c r="R151" s="219"/>
    </row>
    <row r="152" spans="1:18" s="234" customFormat="1" ht="15.75" customHeight="1" x14ac:dyDescent="0.25">
      <c r="A152" s="162"/>
      <c r="B152" s="235"/>
      <c r="C152" s="241"/>
      <c r="D152" s="237"/>
      <c r="E152" s="238"/>
      <c r="F152" s="241"/>
      <c r="G152" s="237"/>
      <c r="H152" s="240"/>
      <c r="I152" s="240"/>
      <c r="J152" s="237"/>
      <c r="K152" s="219"/>
      <c r="L152" s="219"/>
      <c r="M152" s="219"/>
      <c r="N152" s="219"/>
      <c r="O152" s="219"/>
      <c r="P152" s="219"/>
      <c r="Q152" s="219"/>
      <c r="R152" s="219"/>
    </row>
    <row r="153" spans="1:18" s="234" customFormat="1" ht="15.75" customHeight="1" x14ac:dyDescent="0.25">
      <c r="A153" s="162"/>
      <c r="B153" s="235"/>
      <c r="C153" s="241"/>
      <c r="D153" s="237"/>
      <c r="E153" s="238"/>
      <c r="F153" s="241"/>
      <c r="G153" s="237"/>
      <c r="H153" s="240"/>
      <c r="I153" s="240"/>
      <c r="J153" s="237"/>
      <c r="K153" s="219"/>
      <c r="L153" s="219"/>
      <c r="M153" s="219"/>
      <c r="N153" s="219"/>
      <c r="O153" s="219"/>
      <c r="P153" s="219"/>
      <c r="Q153" s="219"/>
      <c r="R153" s="219"/>
    </row>
    <row r="154" spans="1:18" x14ac:dyDescent="0.25">
      <c r="A154" s="162"/>
      <c r="B154" s="3"/>
      <c r="C154" s="40"/>
      <c r="D154" s="6"/>
      <c r="E154" s="7"/>
      <c r="F154" s="40"/>
      <c r="G154" s="6"/>
      <c r="H154" s="39"/>
      <c r="I154" s="39"/>
      <c r="J154" s="6"/>
    </row>
    <row r="155" spans="1:18" x14ac:dyDescent="0.25">
      <c r="A155" s="162"/>
      <c r="B155" s="8" t="s">
        <v>11</v>
      </c>
      <c r="C155" s="77">
        <f>SUM(C8:C154)</f>
        <v>905</v>
      </c>
      <c r="D155" s="9">
        <f>SUM(D8:D154)</f>
        <v>98218171</v>
      </c>
      <c r="E155" s="8" t="s">
        <v>11</v>
      </c>
      <c r="F155" s="77">
        <f>SUM(F8:F154)</f>
        <v>74</v>
      </c>
      <c r="G155" s="5">
        <f>SUM(G8:G154)</f>
        <v>17700161</v>
      </c>
      <c r="H155" s="40">
        <f>SUM(H8:H154)</f>
        <v>0</v>
      </c>
      <c r="I155" s="40">
        <f>SUM(I8:I154)</f>
        <v>76201835</v>
      </c>
      <c r="J155" s="5"/>
    </row>
    <row r="156" spans="1:18" x14ac:dyDescent="0.25">
      <c r="A156" s="162"/>
      <c r="B156" s="8"/>
      <c r="C156" s="77"/>
      <c r="D156" s="9"/>
      <c r="E156" s="8"/>
      <c r="F156" s="77"/>
      <c r="G156" s="5"/>
      <c r="H156" s="40"/>
      <c r="I156" s="40"/>
      <c r="J156" s="5"/>
    </row>
    <row r="157" spans="1:18" x14ac:dyDescent="0.25">
      <c r="A157" s="163"/>
      <c r="B157" s="11"/>
      <c r="C157" s="40"/>
      <c r="D157" s="6"/>
      <c r="E157" s="8"/>
      <c r="F157" s="40"/>
      <c r="G157" s="332" t="s">
        <v>12</v>
      </c>
      <c r="H157" s="332"/>
      <c r="I157" s="39"/>
      <c r="J157" s="13">
        <f>SUM(D8:D154)</f>
        <v>98218171</v>
      </c>
    </row>
    <row r="158" spans="1:18" x14ac:dyDescent="0.25">
      <c r="A158" s="162"/>
      <c r="B158" s="3"/>
      <c r="C158" s="40"/>
      <c r="D158" s="6"/>
      <c r="E158" s="7"/>
      <c r="F158" s="40"/>
      <c r="G158" s="332" t="s">
        <v>13</v>
      </c>
      <c r="H158" s="332"/>
      <c r="I158" s="39"/>
      <c r="J158" s="13">
        <f>SUM(G8:G154)</f>
        <v>17700161</v>
      </c>
    </row>
    <row r="159" spans="1:18" x14ac:dyDescent="0.25">
      <c r="A159" s="164"/>
      <c r="B159" s="7"/>
      <c r="C159" s="40"/>
      <c r="D159" s="6"/>
      <c r="E159" s="7"/>
      <c r="F159" s="40"/>
      <c r="G159" s="332" t="s">
        <v>14</v>
      </c>
      <c r="H159" s="332"/>
      <c r="I159" s="41"/>
      <c r="J159" s="15">
        <f>J157-J158</f>
        <v>80518010</v>
      </c>
    </row>
    <row r="160" spans="1:18" x14ac:dyDescent="0.25">
      <c r="A160" s="162"/>
      <c r="B160" s="16"/>
      <c r="C160" s="40"/>
      <c r="D160" s="17"/>
      <c r="E160" s="7"/>
      <c r="F160" s="40"/>
      <c r="G160" s="332" t="s">
        <v>15</v>
      </c>
      <c r="H160" s="332"/>
      <c r="I160" s="39"/>
      <c r="J160" s="13">
        <f>SUM(H8:H154)</f>
        <v>0</v>
      </c>
    </row>
    <row r="161" spans="1:10" x14ac:dyDescent="0.25">
      <c r="A161" s="162"/>
      <c r="B161" s="16"/>
      <c r="C161" s="40"/>
      <c r="D161" s="17"/>
      <c r="E161" s="7"/>
      <c r="F161" s="40"/>
      <c r="G161" s="332" t="s">
        <v>16</v>
      </c>
      <c r="H161" s="332"/>
      <c r="I161" s="39"/>
      <c r="J161" s="13">
        <f>J159+J160</f>
        <v>80518010</v>
      </c>
    </row>
    <row r="162" spans="1:10" x14ac:dyDescent="0.25">
      <c r="A162" s="162"/>
      <c r="B162" s="16"/>
      <c r="C162" s="40"/>
      <c r="D162" s="17"/>
      <c r="E162" s="7"/>
      <c r="F162" s="40"/>
      <c r="G162" s="332" t="s">
        <v>5</v>
      </c>
      <c r="H162" s="332"/>
      <c r="I162" s="39"/>
      <c r="J162" s="13">
        <f>SUM(I8:I154)</f>
        <v>76201835</v>
      </c>
    </row>
    <row r="163" spans="1:10" x14ac:dyDescent="0.25">
      <c r="A163" s="162"/>
      <c r="B163" s="16"/>
      <c r="C163" s="40"/>
      <c r="D163" s="17"/>
      <c r="E163" s="7"/>
      <c r="F163" s="40"/>
      <c r="G163" s="332" t="s">
        <v>32</v>
      </c>
      <c r="H163" s="332"/>
      <c r="I163" s="40" t="str">
        <f>IF(J163&gt;0,"SALDO",IF(J163&lt;0,"PIUTANG",IF(J163=0,"LUNAS")))</f>
        <v>PIUTANG</v>
      </c>
      <c r="J163" s="13">
        <f>J162-J161</f>
        <v>-4316175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2:H162"/>
    <mergeCell ref="G163:H163"/>
    <mergeCell ref="G157:H157"/>
    <mergeCell ref="G158:H158"/>
    <mergeCell ref="G159:H159"/>
    <mergeCell ref="G160:H160"/>
    <mergeCell ref="G161:H16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76"/>
  <sheetViews>
    <sheetView workbookViewId="0">
      <pane ySplit="7" topLeftCell="A753" activePane="bottomLeft" state="frozen"/>
      <selection pane="bottomLeft" activeCell="I760" sqref="I760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SUM(D748:D754)</f>
        <v>5159878</v>
      </c>
      <c r="M1" s="219">
        <f>SUM(D731:D735)</f>
        <v>5494564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J776*-1</f>
        <v>5648478</v>
      </c>
      <c r="J2" s="218"/>
      <c r="L2" s="219">
        <f>SUM(G748:G754)</f>
        <v>661675</v>
      </c>
      <c r="M2" s="219">
        <f>SUM(G731:G735)</f>
        <v>201863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4498203</v>
      </c>
      <c r="M3" s="219">
        <f>M1-M2</f>
        <v>5292701</v>
      </c>
      <c r="N3" s="219">
        <f>L3+M3</f>
        <v>9790904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2">
        <v>43287</v>
      </c>
      <c r="B724" s="243">
        <v>180168865</v>
      </c>
      <c r="C724" s="248">
        <v>18</v>
      </c>
      <c r="D724" s="247">
        <v>1977675</v>
      </c>
      <c r="E724" s="243">
        <v>180044156</v>
      </c>
      <c r="F724" s="248">
        <v>7</v>
      </c>
      <c r="G724" s="247">
        <v>853300</v>
      </c>
      <c r="H724" s="246"/>
      <c r="I724" s="246"/>
      <c r="J724" s="247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2">
        <v>43287</v>
      </c>
      <c r="B725" s="243">
        <v>180168875</v>
      </c>
      <c r="C725" s="248">
        <v>4</v>
      </c>
      <c r="D725" s="247">
        <v>410638</v>
      </c>
      <c r="E725" s="243">
        <v>180044162</v>
      </c>
      <c r="F725" s="248">
        <v>2</v>
      </c>
      <c r="G725" s="247">
        <v>208250</v>
      </c>
      <c r="H725" s="246"/>
      <c r="I725" s="246"/>
      <c r="J725" s="247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2">
        <v>43287</v>
      </c>
      <c r="B726" s="243">
        <v>180168883</v>
      </c>
      <c r="C726" s="248">
        <v>6</v>
      </c>
      <c r="D726" s="247">
        <v>600513</v>
      </c>
      <c r="E726" s="243">
        <v>180044166</v>
      </c>
      <c r="F726" s="248">
        <v>2</v>
      </c>
      <c r="G726" s="247">
        <v>216125</v>
      </c>
      <c r="H726" s="246"/>
      <c r="I726" s="246"/>
      <c r="J726" s="247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2">
        <v>43287</v>
      </c>
      <c r="B727" s="243">
        <v>180168900</v>
      </c>
      <c r="C727" s="248">
        <v>23</v>
      </c>
      <c r="D727" s="247">
        <v>2467500</v>
      </c>
      <c r="E727" s="243"/>
      <c r="F727" s="248"/>
      <c r="G727" s="247"/>
      <c r="H727" s="246"/>
      <c r="I727" s="246"/>
      <c r="J727" s="247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2">
        <v>43287</v>
      </c>
      <c r="B728" s="243">
        <v>180168918</v>
      </c>
      <c r="C728" s="248">
        <v>12</v>
      </c>
      <c r="D728" s="247">
        <v>1231913</v>
      </c>
      <c r="E728" s="243"/>
      <c r="F728" s="248"/>
      <c r="G728" s="247"/>
      <c r="H728" s="246"/>
      <c r="I728" s="246"/>
      <c r="J728" s="247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2">
        <v>43287</v>
      </c>
      <c r="B729" s="243">
        <v>180168924</v>
      </c>
      <c r="C729" s="248">
        <v>4</v>
      </c>
      <c r="D729" s="247">
        <v>316663</v>
      </c>
      <c r="E729" s="243"/>
      <c r="F729" s="248"/>
      <c r="G729" s="247"/>
      <c r="H729" s="246"/>
      <c r="I729" s="246"/>
      <c r="J729" s="247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2">
        <v>43287</v>
      </c>
      <c r="B730" s="243">
        <v>180168936</v>
      </c>
      <c r="C730" s="248">
        <v>3</v>
      </c>
      <c r="D730" s="247">
        <v>257950</v>
      </c>
      <c r="E730" s="243"/>
      <c r="F730" s="248"/>
      <c r="G730" s="247"/>
      <c r="H730" s="246"/>
      <c r="I730" s="246">
        <v>5985177</v>
      </c>
      <c r="J730" s="247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2">
        <v>43288</v>
      </c>
      <c r="B731" s="243">
        <v>180168953</v>
      </c>
      <c r="C731" s="248">
        <v>19</v>
      </c>
      <c r="D731" s="247">
        <v>2038138</v>
      </c>
      <c r="E731" s="243">
        <v>180044174</v>
      </c>
      <c r="F731" s="248">
        <v>2</v>
      </c>
      <c r="G731" s="247">
        <v>201863</v>
      </c>
      <c r="H731" s="246"/>
      <c r="I731" s="246"/>
      <c r="J731" s="247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2">
        <v>43288</v>
      </c>
      <c r="B732" s="243">
        <v>180168954</v>
      </c>
      <c r="C732" s="248">
        <v>7</v>
      </c>
      <c r="D732" s="247">
        <v>762300</v>
      </c>
      <c r="E732" s="243"/>
      <c r="F732" s="248"/>
      <c r="G732" s="247"/>
      <c r="H732" s="246"/>
      <c r="I732" s="246"/>
      <c r="J732" s="247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2">
        <v>43288</v>
      </c>
      <c r="B733" s="243">
        <v>180168962</v>
      </c>
      <c r="C733" s="248">
        <v>5</v>
      </c>
      <c r="D733" s="247">
        <v>595700</v>
      </c>
      <c r="E733" s="243"/>
      <c r="F733" s="248"/>
      <c r="G733" s="247"/>
      <c r="H733" s="246"/>
      <c r="I733" s="246"/>
      <c r="J733" s="247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2">
        <v>43288</v>
      </c>
      <c r="B734" s="243">
        <v>180168971</v>
      </c>
      <c r="C734" s="248">
        <v>15</v>
      </c>
      <c r="D734" s="247">
        <v>1508588</v>
      </c>
      <c r="E734" s="243"/>
      <c r="F734" s="248"/>
      <c r="G734" s="247"/>
      <c r="H734" s="246"/>
      <c r="I734" s="246"/>
      <c r="J734" s="247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2">
        <v>43288</v>
      </c>
      <c r="B735" s="243">
        <v>180168993</v>
      </c>
      <c r="C735" s="248">
        <v>5</v>
      </c>
      <c r="D735" s="247">
        <v>589838</v>
      </c>
      <c r="E735" s="243"/>
      <c r="F735" s="248"/>
      <c r="G735" s="247"/>
      <c r="H735" s="246"/>
      <c r="I735" s="246">
        <v>5292701</v>
      </c>
      <c r="J735" s="247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2">
        <v>43290</v>
      </c>
      <c r="B736" s="243">
        <v>180169099</v>
      </c>
      <c r="C736" s="248">
        <v>53</v>
      </c>
      <c r="D736" s="247">
        <v>5332163</v>
      </c>
      <c r="E736" s="243">
        <v>180044216</v>
      </c>
      <c r="F736" s="248">
        <v>2</v>
      </c>
      <c r="G736" s="247">
        <v>184538</v>
      </c>
      <c r="H736" s="246"/>
      <c r="I736" s="246"/>
      <c r="J736" s="247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2">
        <v>43290</v>
      </c>
      <c r="B737" s="243">
        <v>180169109</v>
      </c>
      <c r="C737" s="248">
        <v>12</v>
      </c>
      <c r="D737" s="247">
        <v>1461863</v>
      </c>
      <c r="E737" s="243"/>
      <c r="F737" s="248"/>
      <c r="G737" s="247"/>
      <c r="H737" s="246"/>
      <c r="I737" s="246"/>
      <c r="J737" s="247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2">
        <v>43290</v>
      </c>
      <c r="B738" s="243">
        <v>180169156</v>
      </c>
      <c r="C738" s="248">
        <v>6</v>
      </c>
      <c r="D738" s="247">
        <v>566475</v>
      </c>
      <c r="E738" s="243"/>
      <c r="F738" s="248"/>
      <c r="G738" s="247"/>
      <c r="H738" s="246"/>
      <c r="I738" s="246"/>
      <c r="J738" s="247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2">
        <v>43290</v>
      </c>
      <c r="B739" s="243">
        <v>180169177</v>
      </c>
      <c r="C739" s="248">
        <v>15</v>
      </c>
      <c r="D739" s="247">
        <v>1529675</v>
      </c>
      <c r="E739" s="243"/>
      <c r="F739" s="248"/>
      <c r="G739" s="247"/>
      <c r="H739" s="246"/>
      <c r="I739" s="246"/>
      <c r="J739" s="247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2">
        <v>43290</v>
      </c>
      <c r="B740" s="243">
        <v>180169186</v>
      </c>
      <c r="C740" s="248">
        <v>8</v>
      </c>
      <c r="D740" s="247">
        <v>967838</v>
      </c>
      <c r="E740" s="243"/>
      <c r="F740" s="248"/>
      <c r="G740" s="247"/>
      <c r="H740" s="246"/>
      <c r="I740" s="246">
        <v>9673476</v>
      </c>
      <c r="J740" s="247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2">
        <v>43291</v>
      </c>
      <c r="B741" s="243">
        <v>180169200</v>
      </c>
      <c r="C741" s="248">
        <v>28</v>
      </c>
      <c r="D741" s="247">
        <v>2544588</v>
      </c>
      <c r="E741" s="243">
        <v>180044233</v>
      </c>
      <c r="F741" s="248">
        <v>8</v>
      </c>
      <c r="G741" s="247">
        <v>852075</v>
      </c>
      <c r="H741" s="246"/>
      <c r="I741" s="246"/>
      <c r="J741" s="247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2">
        <v>43291</v>
      </c>
      <c r="B742" s="243">
        <v>180169209</v>
      </c>
      <c r="C742" s="248">
        <v>7</v>
      </c>
      <c r="D742" s="247">
        <v>709275</v>
      </c>
      <c r="E742" s="243"/>
      <c r="F742" s="248"/>
      <c r="G742" s="247"/>
      <c r="H742" s="246"/>
      <c r="I742" s="246"/>
      <c r="J742" s="247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2">
        <v>43291</v>
      </c>
      <c r="B743" s="243">
        <v>180169221</v>
      </c>
      <c r="C743" s="248">
        <v>2</v>
      </c>
      <c r="D743" s="247">
        <v>231525</v>
      </c>
      <c r="E743" s="243"/>
      <c r="F743" s="248"/>
      <c r="G743" s="247"/>
      <c r="H743" s="246"/>
      <c r="I743" s="246"/>
      <c r="J743" s="247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2">
        <v>43291</v>
      </c>
      <c r="B744" s="243">
        <v>180169241</v>
      </c>
      <c r="C744" s="248">
        <v>3</v>
      </c>
      <c r="D744" s="247">
        <v>339238</v>
      </c>
      <c r="E744" s="243"/>
      <c r="F744" s="248"/>
      <c r="G744" s="247"/>
      <c r="H744" s="246"/>
      <c r="I744" s="246"/>
      <c r="J744" s="247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2">
        <v>43291</v>
      </c>
      <c r="B745" s="243">
        <v>180169243</v>
      </c>
      <c r="C745" s="248">
        <v>13</v>
      </c>
      <c r="D745" s="247">
        <v>1383463</v>
      </c>
      <c r="E745" s="243"/>
      <c r="F745" s="248"/>
      <c r="G745" s="247"/>
      <c r="H745" s="246"/>
      <c r="I745" s="246"/>
      <c r="J745" s="247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2">
        <v>43291</v>
      </c>
      <c r="B746" s="243">
        <v>180169254</v>
      </c>
      <c r="C746" s="248">
        <v>1</v>
      </c>
      <c r="D746" s="247">
        <v>108500</v>
      </c>
      <c r="E746" s="243"/>
      <c r="F746" s="248"/>
      <c r="G746" s="247"/>
      <c r="H746" s="246"/>
      <c r="I746" s="246"/>
      <c r="J746" s="247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2">
        <v>43291</v>
      </c>
      <c r="B747" s="243">
        <v>180169268</v>
      </c>
      <c r="C747" s="248">
        <v>5</v>
      </c>
      <c r="D747" s="247">
        <v>578900</v>
      </c>
      <c r="E747" s="243"/>
      <c r="F747" s="248"/>
      <c r="G747" s="247"/>
      <c r="H747" s="246"/>
      <c r="I747" s="246">
        <v>5043414</v>
      </c>
      <c r="J747" s="247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2">
        <v>43292</v>
      </c>
      <c r="B748" s="243">
        <v>180169303</v>
      </c>
      <c r="C748" s="248">
        <v>18</v>
      </c>
      <c r="D748" s="247">
        <v>1818513</v>
      </c>
      <c r="E748" s="243">
        <v>180044251</v>
      </c>
      <c r="F748" s="248">
        <v>7</v>
      </c>
      <c r="G748" s="247">
        <v>661675</v>
      </c>
      <c r="H748" s="246"/>
      <c r="I748" s="246"/>
      <c r="J748" s="247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2">
        <v>43292</v>
      </c>
      <c r="B749" s="243">
        <v>180169306</v>
      </c>
      <c r="C749" s="248">
        <v>6</v>
      </c>
      <c r="D749" s="247">
        <v>617838</v>
      </c>
      <c r="E749" s="243"/>
      <c r="F749" s="248"/>
      <c r="G749" s="247"/>
      <c r="H749" s="246"/>
      <c r="I749" s="246"/>
      <c r="J749" s="247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2">
        <v>43292</v>
      </c>
      <c r="B750" s="243">
        <v>180169315</v>
      </c>
      <c r="C750" s="248">
        <v>3</v>
      </c>
      <c r="D750" s="247">
        <v>398913</v>
      </c>
      <c r="E750" s="243"/>
      <c r="F750" s="248"/>
      <c r="G750" s="247"/>
      <c r="H750" s="246"/>
      <c r="I750" s="246"/>
      <c r="J750" s="247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2">
        <v>43292</v>
      </c>
      <c r="B751" s="243">
        <v>180169347</v>
      </c>
      <c r="C751" s="248">
        <v>14</v>
      </c>
      <c r="D751" s="247">
        <v>1310663</v>
      </c>
      <c r="E751" s="243"/>
      <c r="F751" s="248"/>
      <c r="G751" s="247"/>
      <c r="H751" s="246"/>
      <c r="I751" s="246"/>
      <c r="J751" s="247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2">
        <v>43292</v>
      </c>
      <c r="B752" s="243">
        <v>180169361</v>
      </c>
      <c r="C752" s="248">
        <v>4</v>
      </c>
      <c r="D752" s="247">
        <v>483613</v>
      </c>
      <c r="E752" s="243"/>
      <c r="F752" s="248"/>
      <c r="G752" s="247"/>
      <c r="H752" s="246"/>
      <c r="I752" s="246"/>
      <c r="J752" s="247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2">
        <v>43292</v>
      </c>
      <c r="B753" s="243">
        <v>180169365</v>
      </c>
      <c r="C753" s="248">
        <v>2</v>
      </c>
      <c r="D753" s="247">
        <v>208863</v>
      </c>
      <c r="E753" s="243"/>
      <c r="F753" s="248"/>
      <c r="G753" s="247"/>
      <c r="H753" s="246"/>
      <c r="I753" s="246"/>
      <c r="J753" s="247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2">
        <v>43292</v>
      </c>
      <c r="B754" s="243">
        <v>180169376</v>
      </c>
      <c r="C754" s="248">
        <v>3</v>
      </c>
      <c r="D754" s="247">
        <v>321475</v>
      </c>
      <c r="E754" s="243"/>
      <c r="F754" s="248"/>
      <c r="G754" s="247"/>
      <c r="H754" s="246"/>
      <c r="I754" s="246">
        <v>4498203</v>
      </c>
      <c r="J754" s="247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98">
        <v>43293</v>
      </c>
      <c r="B755" s="99">
        <v>180169398</v>
      </c>
      <c r="C755" s="100">
        <v>18</v>
      </c>
      <c r="D755" s="34">
        <v>1837150</v>
      </c>
      <c r="E755" s="99">
        <v>180044262</v>
      </c>
      <c r="F755" s="100">
        <v>3</v>
      </c>
      <c r="G755" s="34">
        <v>471275</v>
      </c>
      <c r="H755" s="102"/>
      <c r="I755" s="102"/>
      <c r="J755" s="34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98">
        <v>43293</v>
      </c>
      <c r="B756" s="99">
        <v>180169399</v>
      </c>
      <c r="C756" s="100">
        <v>10</v>
      </c>
      <c r="D756" s="34">
        <v>975188</v>
      </c>
      <c r="E756" s="99">
        <v>180044265</v>
      </c>
      <c r="F756" s="100">
        <v>1</v>
      </c>
      <c r="G756" s="34">
        <v>48038</v>
      </c>
      <c r="H756" s="102"/>
      <c r="I756" s="102"/>
      <c r="J756" s="34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98">
        <v>43293</v>
      </c>
      <c r="B757" s="99">
        <v>180169413</v>
      </c>
      <c r="C757" s="100">
        <v>8</v>
      </c>
      <c r="D757" s="34">
        <v>975625</v>
      </c>
      <c r="E757" s="99"/>
      <c r="F757" s="100"/>
      <c r="G757" s="34"/>
      <c r="H757" s="102"/>
      <c r="I757" s="102"/>
      <c r="J757" s="34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98">
        <v>43293</v>
      </c>
      <c r="B758" s="99">
        <v>180169419</v>
      </c>
      <c r="C758" s="100">
        <v>4</v>
      </c>
      <c r="D758" s="34">
        <v>484575</v>
      </c>
      <c r="E758" s="99"/>
      <c r="F758" s="100"/>
      <c r="G758" s="34"/>
      <c r="H758" s="102"/>
      <c r="I758" s="102"/>
      <c r="J758" s="34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98">
        <v>43293</v>
      </c>
      <c r="B759" s="99">
        <v>180169420</v>
      </c>
      <c r="C759" s="100">
        <v>1</v>
      </c>
      <c r="D759" s="34">
        <v>144288</v>
      </c>
      <c r="E759" s="99"/>
      <c r="F759" s="100"/>
      <c r="G759" s="34"/>
      <c r="H759" s="102"/>
      <c r="I759" s="102"/>
      <c r="J759" s="34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98">
        <v>43293</v>
      </c>
      <c r="B760" s="99">
        <v>180169439</v>
      </c>
      <c r="C760" s="100">
        <v>5</v>
      </c>
      <c r="D760" s="34">
        <v>503913</v>
      </c>
      <c r="E760" s="99"/>
      <c r="F760" s="100"/>
      <c r="G760" s="34"/>
      <c r="H760" s="102"/>
      <c r="I760" s="102"/>
      <c r="J760" s="34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98">
        <v>43293</v>
      </c>
      <c r="B761" s="99">
        <v>180169441</v>
      </c>
      <c r="C761" s="100">
        <v>3</v>
      </c>
      <c r="D761" s="34">
        <v>293738</v>
      </c>
      <c r="E761" s="99"/>
      <c r="F761" s="100"/>
      <c r="G761" s="34"/>
      <c r="H761" s="102"/>
      <c r="I761" s="102"/>
      <c r="J761" s="34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98">
        <v>43293</v>
      </c>
      <c r="B762" s="99">
        <v>180169446</v>
      </c>
      <c r="C762" s="100">
        <v>4</v>
      </c>
      <c r="D762" s="34">
        <v>484838</v>
      </c>
      <c r="E762" s="99"/>
      <c r="F762" s="100"/>
      <c r="G762" s="34"/>
      <c r="H762" s="102"/>
      <c r="I762" s="102"/>
      <c r="J762" s="34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98">
        <v>43293</v>
      </c>
      <c r="B763" s="99">
        <v>180169457</v>
      </c>
      <c r="C763" s="100">
        <v>1</v>
      </c>
      <c r="D763" s="34">
        <v>97038</v>
      </c>
      <c r="E763" s="99"/>
      <c r="F763" s="100"/>
      <c r="G763" s="34"/>
      <c r="H763" s="102"/>
      <c r="I763" s="102"/>
      <c r="J763" s="34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98">
        <v>43293</v>
      </c>
      <c r="B764" s="99">
        <v>180169463</v>
      </c>
      <c r="C764" s="100">
        <v>3</v>
      </c>
      <c r="D764" s="34">
        <v>371438</v>
      </c>
      <c r="E764" s="99"/>
      <c r="F764" s="100"/>
      <c r="G764" s="34"/>
      <c r="H764" s="102"/>
      <c r="I764" s="102"/>
      <c r="J764" s="34"/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98"/>
      <c r="B765" s="99"/>
      <c r="C765" s="100"/>
      <c r="D765" s="34"/>
      <c r="E765" s="99"/>
      <c r="F765" s="100"/>
      <c r="G765" s="34"/>
      <c r="H765" s="102"/>
      <c r="I765" s="102"/>
      <c r="J765" s="34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98"/>
      <c r="B766" s="99"/>
      <c r="C766" s="100"/>
      <c r="D766" s="34"/>
      <c r="E766" s="99"/>
      <c r="F766" s="100"/>
      <c r="G766" s="34"/>
      <c r="H766" s="102"/>
      <c r="I766" s="102"/>
      <c r="J766" s="34"/>
      <c r="K766" s="138"/>
      <c r="L766" s="138"/>
      <c r="M766" s="138"/>
      <c r="N766" s="138"/>
      <c r="O766" s="138"/>
      <c r="P766" s="138"/>
      <c r="Q766" s="138"/>
      <c r="R766" s="138"/>
    </row>
    <row r="767" spans="1:18" x14ac:dyDescent="0.25">
      <c r="A767" s="236"/>
      <c r="B767" s="235"/>
      <c r="C767" s="241"/>
      <c r="D767" s="237"/>
      <c r="E767" s="235"/>
      <c r="F767" s="241"/>
      <c r="G767" s="237"/>
      <c r="H767" s="240"/>
      <c r="I767" s="240"/>
      <c r="J767" s="237"/>
    </row>
    <row r="768" spans="1:18" s="218" customFormat="1" x14ac:dyDescent="0.25">
      <c r="A768" s="227"/>
      <c r="B768" s="224" t="s">
        <v>11</v>
      </c>
      <c r="C768" s="233">
        <f>SUM(C8:C767)</f>
        <v>9425</v>
      </c>
      <c r="D768" s="225">
        <f>SUM(D8:D767)</f>
        <v>1018133130</v>
      </c>
      <c r="E768" s="224" t="s">
        <v>11</v>
      </c>
      <c r="F768" s="233">
        <f>SUM(F8:F767)</f>
        <v>990</v>
      </c>
      <c r="G768" s="225">
        <f>SUM(G8:G767)</f>
        <v>108274546</v>
      </c>
      <c r="H768" s="233">
        <f>SUM(H8:H767)</f>
        <v>0</v>
      </c>
      <c r="I768" s="233">
        <f>SUM(I8:I767)</f>
        <v>904210106</v>
      </c>
      <c r="J768" s="225"/>
      <c r="K768" s="220"/>
      <c r="L768" s="220"/>
      <c r="M768" s="220"/>
      <c r="N768" s="220"/>
      <c r="O768" s="220"/>
      <c r="P768" s="220"/>
      <c r="Q768" s="220"/>
      <c r="R768" s="220"/>
    </row>
    <row r="769" spans="1:18" s="218" customFormat="1" x14ac:dyDescent="0.25">
      <c r="A769" s="227"/>
      <c r="B769" s="224"/>
      <c r="C769" s="233"/>
      <c r="D769" s="225"/>
      <c r="E769" s="224"/>
      <c r="F769" s="233"/>
      <c r="G769" s="225"/>
      <c r="H769" s="233"/>
      <c r="I769" s="233"/>
      <c r="J769" s="225"/>
      <c r="K769" s="220"/>
      <c r="M769" s="220"/>
      <c r="N769" s="220"/>
      <c r="O769" s="220"/>
      <c r="P769" s="220"/>
      <c r="Q769" s="220"/>
      <c r="R769" s="220"/>
    </row>
    <row r="770" spans="1:18" x14ac:dyDescent="0.25">
      <c r="A770" s="226"/>
      <c r="B770" s="227"/>
      <c r="C770" s="241"/>
      <c r="D770" s="237"/>
      <c r="E770" s="224"/>
      <c r="F770" s="241"/>
      <c r="G770" s="335" t="s">
        <v>12</v>
      </c>
      <c r="H770" s="336"/>
      <c r="I770" s="237"/>
      <c r="J770" s="228">
        <f>SUM(D8:D767)</f>
        <v>1018133130</v>
      </c>
      <c r="P770" s="220"/>
      <c r="Q770" s="220"/>
      <c r="R770" s="234"/>
    </row>
    <row r="771" spans="1:18" x14ac:dyDescent="0.25">
      <c r="A771" s="236"/>
      <c r="B771" s="235"/>
      <c r="C771" s="241"/>
      <c r="D771" s="237"/>
      <c r="E771" s="235"/>
      <c r="F771" s="241"/>
      <c r="G771" s="335" t="s">
        <v>13</v>
      </c>
      <c r="H771" s="336"/>
      <c r="I771" s="238"/>
      <c r="J771" s="228">
        <f>SUM(G8:G767)</f>
        <v>108274546</v>
      </c>
      <c r="R771" s="234"/>
    </row>
    <row r="772" spans="1:18" x14ac:dyDescent="0.25">
      <c r="A772" s="229"/>
      <c r="B772" s="238"/>
      <c r="C772" s="241"/>
      <c r="D772" s="237"/>
      <c r="E772" s="235"/>
      <c r="F772" s="241"/>
      <c r="G772" s="335" t="s">
        <v>14</v>
      </c>
      <c r="H772" s="336"/>
      <c r="I772" s="230"/>
      <c r="J772" s="230">
        <f>J770-J771</f>
        <v>909858584</v>
      </c>
      <c r="L772" s="220"/>
      <c r="R772" s="234"/>
    </row>
    <row r="773" spans="1:18" x14ac:dyDescent="0.25">
      <c r="A773" s="236"/>
      <c r="B773" s="231"/>
      <c r="C773" s="241"/>
      <c r="D773" s="232"/>
      <c r="E773" s="235"/>
      <c r="F773" s="241"/>
      <c r="G773" s="335" t="s">
        <v>15</v>
      </c>
      <c r="H773" s="336"/>
      <c r="I773" s="238"/>
      <c r="J773" s="228">
        <f>SUM(H8:H767)</f>
        <v>0</v>
      </c>
      <c r="R773" s="234"/>
    </row>
    <row r="774" spans="1:18" x14ac:dyDescent="0.25">
      <c r="A774" s="236"/>
      <c r="B774" s="231"/>
      <c r="C774" s="241"/>
      <c r="D774" s="232"/>
      <c r="E774" s="235"/>
      <c r="F774" s="241"/>
      <c r="G774" s="335" t="s">
        <v>16</v>
      </c>
      <c r="H774" s="336"/>
      <c r="I774" s="238"/>
      <c r="J774" s="228">
        <f>J772+J773</f>
        <v>909858584</v>
      </c>
      <c r="R774" s="234"/>
    </row>
    <row r="775" spans="1:18" x14ac:dyDescent="0.25">
      <c r="A775" s="236"/>
      <c r="B775" s="231"/>
      <c r="C775" s="241"/>
      <c r="D775" s="232"/>
      <c r="E775" s="235"/>
      <c r="F775" s="241"/>
      <c r="G775" s="335" t="s">
        <v>5</v>
      </c>
      <c r="H775" s="336"/>
      <c r="I775" s="238"/>
      <c r="J775" s="228">
        <f>SUM(I8:I767)</f>
        <v>904210106</v>
      </c>
      <c r="R775" s="234"/>
    </row>
    <row r="776" spans="1:18" x14ac:dyDescent="0.25">
      <c r="A776" s="236"/>
      <c r="B776" s="231"/>
      <c r="C776" s="241"/>
      <c r="D776" s="232"/>
      <c r="E776" s="235"/>
      <c r="F776" s="241"/>
      <c r="G776" s="335" t="s">
        <v>32</v>
      </c>
      <c r="H776" s="336"/>
      <c r="I776" s="235" t="str">
        <f>IF(J776&gt;0,"SALDO",IF(J776&lt;0,"PIUTANG",IF(J776=0,"LUNAS")))</f>
        <v>PIUTANG</v>
      </c>
      <c r="J776" s="228">
        <f>J775-J774</f>
        <v>-5648478</v>
      </c>
      <c r="R776" s="234"/>
    </row>
  </sheetData>
  <mergeCells count="13">
    <mergeCell ref="A5:J5"/>
    <mergeCell ref="A6:A7"/>
    <mergeCell ref="B6:G6"/>
    <mergeCell ref="H6:H7"/>
    <mergeCell ref="I6:I7"/>
    <mergeCell ref="J6:J7"/>
    <mergeCell ref="G776:H776"/>
    <mergeCell ref="G770:H770"/>
    <mergeCell ref="G771:H771"/>
    <mergeCell ref="G772:H772"/>
    <mergeCell ref="G773:H773"/>
    <mergeCell ref="G774:H774"/>
    <mergeCell ref="G775:H775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52"/>
  <sheetViews>
    <sheetView zoomScaleNormal="100" workbookViewId="0">
      <pane ySplit="6" topLeftCell="A531" activePane="bottomLeft" state="frozen"/>
      <selection pane="bottomLeft" activeCell="J534" sqref="J53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J551*-1</f>
        <v>3379776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242">
        <v>43287</v>
      </c>
      <c r="B522" s="243">
        <v>180168890</v>
      </c>
      <c r="C522" s="248">
        <v>5</v>
      </c>
      <c r="D522" s="247">
        <v>635338</v>
      </c>
      <c r="E522" s="245"/>
      <c r="F522" s="248"/>
      <c r="G522" s="247"/>
      <c r="H522" s="245"/>
      <c r="I522" s="246"/>
      <c r="J522" s="247"/>
      <c r="K522" s="234"/>
      <c r="L522" s="234"/>
      <c r="M522" s="234"/>
      <c r="N522" s="234"/>
      <c r="O522" s="234"/>
      <c r="P522" s="234"/>
    </row>
    <row r="523" spans="1:16" x14ac:dyDescent="0.25">
      <c r="A523" s="242">
        <v>43287</v>
      </c>
      <c r="B523" s="243">
        <v>180168921</v>
      </c>
      <c r="C523" s="248">
        <v>3</v>
      </c>
      <c r="D523" s="247">
        <v>397163</v>
      </c>
      <c r="E523" s="245"/>
      <c r="F523" s="248"/>
      <c r="G523" s="247"/>
      <c r="H523" s="245"/>
      <c r="I523" s="246">
        <v>1032501</v>
      </c>
      <c r="J523" s="247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242">
        <v>43288</v>
      </c>
      <c r="B524" s="243">
        <v>180168959</v>
      </c>
      <c r="C524" s="248">
        <v>1</v>
      </c>
      <c r="D524" s="247">
        <v>92575</v>
      </c>
      <c r="E524" s="245">
        <v>180044175</v>
      </c>
      <c r="F524" s="248">
        <v>8</v>
      </c>
      <c r="G524" s="247">
        <v>789600</v>
      </c>
      <c r="H524" s="245"/>
      <c r="I524" s="246"/>
      <c r="J524" s="247"/>
      <c r="K524" s="234"/>
      <c r="L524" s="234"/>
      <c r="M524" s="234"/>
      <c r="N524" s="234"/>
      <c r="O524" s="234"/>
      <c r="P524" s="234"/>
    </row>
    <row r="525" spans="1:16" x14ac:dyDescent="0.25">
      <c r="A525" s="242">
        <v>43288</v>
      </c>
      <c r="B525" s="243">
        <v>180168975</v>
      </c>
      <c r="C525" s="248">
        <v>9</v>
      </c>
      <c r="D525" s="247">
        <v>1115450</v>
      </c>
      <c r="E525" s="245"/>
      <c r="F525" s="248"/>
      <c r="G525" s="247"/>
      <c r="H525" s="245"/>
      <c r="I525" s="246"/>
      <c r="J525" s="247"/>
      <c r="K525" s="234"/>
      <c r="L525" s="234"/>
      <c r="M525" s="234"/>
      <c r="N525" s="234"/>
      <c r="O525" s="234"/>
      <c r="P525" s="234"/>
    </row>
    <row r="526" spans="1:16" x14ac:dyDescent="0.25">
      <c r="A526" s="242">
        <v>43288</v>
      </c>
      <c r="B526" s="243">
        <v>180169008</v>
      </c>
      <c r="C526" s="248">
        <v>1</v>
      </c>
      <c r="D526" s="247">
        <v>105788</v>
      </c>
      <c r="E526" s="245"/>
      <c r="F526" s="248"/>
      <c r="G526" s="247"/>
      <c r="H526" s="245"/>
      <c r="I526" s="246">
        <v>524213</v>
      </c>
      <c r="J526" s="247" t="s">
        <v>17</v>
      </c>
      <c r="K526" s="234"/>
      <c r="L526" s="234"/>
      <c r="M526" s="234"/>
      <c r="N526" s="234"/>
      <c r="O526" s="234"/>
      <c r="P526" s="234"/>
    </row>
    <row r="527" spans="1:16" x14ac:dyDescent="0.25">
      <c r="A527" s="242">
        <v>43290</v>
      </c>
      <c r="B527" s="243">
        <v>180169102</v>
      </c>
      <c r="C527" s="248">
        <v>2</v>
      </c>
      <c r="D527" s="247">
        <v>188125</v>
      </c>
      <c r="E527" s="245">
        <v>180044213</v>
      </c>
      <c r="F527" s="248">
        <v>2</v>
      </c>
      <c r="G527" s="247">
        <v>204400</v>
      </c>
      <c r="H527" s="245"/>
      <c r="I527" s="246"/>
      <c r="J527" s="247"/>
      <c r="K527" s="234"/>
      <c r="L527" s="234"/>
      <c r="M527" s="234"/>
      <c r="N527" s="234"/>
      <c r="O527" s="234"/>
      <c r="P527" s="234"/>
    </row>
    <row r="528" spans="1:16" x14ac:dyDescent="0.25">
      <c r="A528" s="242">
        <v>43290</v>
      </c>
      <c r="B528" s="243">
        <v>180169121</v>
      </c>
      <c r="C528" s="248">
        <v>7</v>
      </c>
      <c r="D528" s="247">
        <v>681800</v>
      </c>
      <c r="E528" s="245"/>
      <c r="F528" s="248"/>
      <c r="G528" s="247"/>
      <c r="H528" s="245"/>
      <c r="I528" s="246"/>
      <c r="J528" s="247"/>
      <c r="K528" s="234"/>
      <c r="L528" s="234"/>
      <c r="M528" s="234"/>
      <c r="N528" s="234"/>
      <c r="O528" s="234"/>
      <c r="P528" s="234"/>
    </row>
    <row r="529" spans="1:16" x14ac:dyDescent="0.25">
      <c r="A529" s="242">
        <v>43290</v>
      </c>
      <c r="B529" s="243">
        <v>180169168</v>
      </c>
      <c r="C529" s="248">
        <v>4</v>
      </c>
      <c r="D529" s="247">
        <v>516075</v>
      </c>
      <c r="E529" s="245"/>
      <c r="F529" s="248"/>
      <c r="G529" s="247"/>
      <c r="H529" s="245"/>
      <c r="I529" s="246"/>
      <c r="J529" s="247"/>
      <c r="K529" s="234"/>
      <c r="L529" s="234"/>
      <c r="M529" s="234"/>
      <c r="N529" s="234"/>
      <c r="O529" s="234"/>
      <c r="P529" s="234"/>
    </row>
    <row r="530" spans="1:16" x14ac:dyDescent="0.25">
      <c r="A530" s="242">
        <v>43290</v>
      </c>
      <c r="B530" s="243">
        <v>180169180</v>
      </c>
      <c r="C530" s="248">
        <v>1</v>
      </c>
      <c r="D530" s="247">
        <v>100013</v>
      </c>
      <c r="E530" s="245"/>
      <c r="F530" s="248"/>
      <c r="G530" s="247"/>
      <c r="H530" s="245"/>
      <c r="I530" s="246">
        <v>1281613</v>
      </c>
      <c r="J530" s="247" t="s">
        <v>17</v>
      </c>
      <c r="K530" s="234"/>
      <c r="L530" s="234"/>
      <c r="M530" s="234"/>
      <c r="N530" s="234"/>
      <c r="O530" s="234"/>
      <c r="P530" s="234"/>
    </row>
    <row r="531" spans="1:16" x14ac:dyDescent="0.25">
      <c r="A531" s="242">
        <v>43291</v>
      </c>
      <c r="B531" s="243">
        <v>180169220</v>
      </c>
      <c r="C531" s="248">
        <v>18</v>
      </c>
      <c r="D531" s="247">
        <v>2048900</v>
      </c>
      <c r="E531" s="245">
        <v>180044230</v>
      </c>
      <c r="F531" s="248">
        <v>4</v>
      </c>
      <c r="G531" s="247">
        <v>360763</v>
      </c>
      <c r="H531" s="245"/>
      <c r="I531" s="246"/>
      <c r="J531" s="247"/>
      <c r="K531" s="234"/>
      <c r="L531" s="234"/>
      <c r="M531" s="234"/>
      <c r="N531" s="234"/>
      <c r="O531" s="234"/>
      <c r="P531" s="234"/>
    </row>
    <row r="532" spans="1:16" x14ac:dyDescent="0.25">
      <c r="A532" s="242">
        <v>43291</v>
      </c>
      <c r="B532" s="243">
        <v>180169264</v>
      </c>
      <c r="C532" s="248">
        <v>7</v>
      </c>
      <c r="D532" s="247">
        <v>704988</v>
      </c>
      <c r="E532" s="245"/>
      <c r="F532" s="248"/>
      <c r="G532" s="247"/>
      <c r="H532" s="245"/>
      <c r="I532" s="246">
        <v>2393125</v>
      </c>
      <c r="J532" s="247" t="s">
        <v>17</v>
      </c>
      <c r="K532" s="234"/>
      <c r="L532" s="234"/>
      <c r="M532" s="234"/>
      <c r="N532" s="234"/>
      <c r="O532" s="234"/>
      <c r="P532" s="234"/>
    </row>
    <row r="533" spans="1:16" x14ac:dyDescent="0.25">
      <c r="A533" s="98">
        <v>43292</v>
      </c>
      <c r="B533" s="99">
        <v>180169320</v>
      </c>
      <c r="C533" s="100">
        <v>17</v>
      </c>
      <c r="D533" s="34">
        <v>1513750</v>
      </c>
      <c r="E533" s="101">
        <v>180044247</v>
      </c>
      <c r="F533" s="100">
        <v>3</v>
      </c>
      <c r="G533" s="34">
        <v>308525</v>
      </c>
      <c r="H533" s="101"/>
      <c r="I533" s="102"/>
      <c r="J533" s="34"/>
      <c r="K533" s="234"/>
      <c r="L533" s="234"/>
      <c r="M533" s="234"/>
      <c r="N533" s="234"/>
      <c r="O533" s="234"/>
      <c r="P533" s="234"/>
    </row>
    <row r="534" spans="1:16" x14ac:dyDescent="0.25">
      <c r="A534" s="98">
        <v>43292</v>
      </c>
      <c r="B534" s="99">
        <v>180169332</v>
      </c>
      <c r="C534" s="100">
        <v>1</v>
      </c>
      <c r="D534" s="34">
        <v>110075</v>
      </c>
      <c r="E534" s="101"/>
      <c r="F534" s="100"/>
      <c r="G534" s="34"/>
      <c r="H534" s="101"/>
      <c r="I534" s="102"/>
      <c r="J534" s="34"/>
      <c r="K534" s="234"/>
      <c r="L534" s="234"/>
      <c r="M534" s="234"/>
      <c r="N534" s="234"/>
      <c r="O534" s="234"/>
      <c r="P534" s="234"/>
    </row>
    <row r="535" spans="1:16" x14ac:dyDescent="0.25">
      <c r="A535" s="98">
        <v>43292</v>
      </c>
      <c r="B535" s="99">
        <v>180169367</v>
      </c>
      <c r="C535" s="100">
        <v>2</v>
      </c>
      <c r="D535" s="34">
        <v>205100</v>
      </c>
      <c r="E535" s="101"/>
      <c r="F535" s="100"/>
      <c r="G535" s="34"/>
      <c r="H535" s="101"/>
      <c r="I535" s="102"/>
      <c r="J535" s="34"/>
      <c r="K535" s="234"/>
      <c r="L535" s="234"/>
      <c r="M535" s="234"/>
      <c r="N535" s="234"/>
      <c r="O535" s="234"/>
      <c r="P535" s="234"/>
    </row>
    <row r="536" spans="1:16" x14ac:dyDescent="0.25">
      <c r="A536" s="98">
        <v>43293</v>
      </c>
      <c r="B536" s="99">
        <v>180169396</v>
      </c>
      <c r="C536" s="100">
        <v>2</v>
      </c>
      <c r="D536" s="34">
        <v>152075</v>
      </c>
      <c r="E536" s="101">
        <v>180044261</v>
      </c>
      <c r="F536" s="100">
        <v>3</v>
      </c>
      <c r="G536" s="34">
        <v>393313</v>
      </c>
      <c r="H536" s="101"/>
      <c r="I536" s="102"/>
      <c r="J536" s="34"/>
      <c r="K536" s="234"/>
      <c r="L536" s="234"/>
      <c r="M536" s="234"/>
      <c r="N536" s="234"/>
      <c r="O536" s="234"/>
      <c r="P536" s="234"/>
    </row>
    <row r="537" spans="1:16" x14ac:dyDescent="0.25">
      <c r="A537" s="98">
        <v>43293</v>
      </c>
      <c r="B537" s="99">
        <v>180169422</v>
      </c>
      <c r="C537" s="100">
        <v>12</v>
      </c>
      <c r="D537" s="34">
        <v>1229113</v>
      </c>
      <c r="E537" s="101"/>
      <c r="F537" s="100"/>
      <c r="G537" s="34"/>
      <c r="H537" s="101"/>
      <c r="I537" s="102"/>
      <c r="J537" s="34"/>
      <c r="K537" s="234"/>
      <c r="L537" s="234"/>
      <c r="M537" s="234"/>
      <c r="N537" s="234"/>
      <c r="O537" s="234"/>
      <c r="P537" s="234"/>
    </row>
    <row r="538" spans="1:16" x14ac:dyDescent="0.25">
      <c r="A538" s="98">
        <v>43293</v>
      </c>
      <c r="B538" s="99">
        <v>180169452</v>
      </c>
      <c r="C538" s="100">
        <v>5</v>
      </c>
      <c r="D538" s="34">
        <v>490875</v>
      </c>
      <c r="E538" s="101"/>
      <c r="F538" s="100"/>
      <c r="G538" s="34"/>
      <c r="H538" s="101"/>
      <c r="I538" s="102"/>
      <c r="J538" s="34"/>
      <c r="K538" s="234"/>
      <c r="L538" s="234"/>
      <c r="M538" s="234"/>
      <c r="N538" s="234"/>
      <c r="O538" s="234"/>
      <c r="P538" s="234"/>
    </row>
    <row r="539" spans="1:16" x14ac:dyDescent="0.25">
      <c r="A539" s="98">
        <v>43293</v>
      </c>
      <c r="B539" s="99">
        <v>180169458</v>
      </c>
      <c r="C539" s="100">
        <v>3</v>
      </c>
      <c r="D539" s="34">
        <v>380625</v>
      </c>
      <c r="E539" s="101"/>
      <c r="F539" s="100"/>
      <c r="G539" s="34"/>
      <c r="H539" s="101"/>
      <c r="I539" s="102"/>
      <c r="J539" s="34"/>
      <c r="K539" s="234"/>
      <c r="L539" s="234"/>
      <c r="M539" s="234"/>
      <c r="N539" s="234"/>
      <c r="O539" s="234"/>
      <c r="P539" s="234"/>
    </row>
    <row r="540" spans="1:16" x14ac:dyDescent="0.25">
      <c r="A540" s="98"/>
      <c r="B540" s="99"/>
      <c r="C540" s="100"/>
      <c r="D540" s="34"/>
      <c r="E540" s="101"/>
      <c r="F540" s="100"/>
      <c r="G540" s="34"/>
      <c r="H540" s="101"/>
      <c r="I540" s="102"/>
      <c r="J540" s="34"/>
      <c r="K540" s="234"/>
      <c r="L540" s="234"/>
      <c r="M540" s="234"/>
      <c r="N540" s="234"/>
      <c r="O540" s="234"/>
      <c r="P540" s="234"/>
    </row>
    <row r="541" spans="1:16" x14ac:dyDescent="0.25">
      <c r="A541" s="98"/>
      <c r="B541" s="99"/>
      <c r="C541" s="100"/>
      <c r="D541" s="34"/>
      <c r="E541" s="101"/>
      <c r="F541" s="100"/>
      <c r="G541" s="34"/>
      <c r="H541" s="101"/>
      <c r="I541" s="102"/>
      <c r="J541" s="34"/>
      <c r="K541" s="234"/>
      <c r="L541" s="234"/>
      <c r="M541" s="234"/>
      <c r="N541" s="234"/>
      <c r="O541" s="234"/>
      <c r="P541" s="234"/>
    </row>
    <row r="542" spans="1:16" x14ac:dyDescent="0.25">
      <c r="A542" s="236"/>
      <c r="B542" s="235"/>
      <c r="C542" s="241"/>
      <c r="D542" s="34"/>
      <c r="E542" s="238"/>
      <c r="F542" s="241"/>
      <c r="G542" s="237"/>
      <c r="H542" s="238"/>
      <c r="I542" s="240"/>
      <c r="J542" s="237"/>
      <c r="K542" s="234"/>
      <c r="L542" s="234"/>
      <c r="M542" s="234"/>
      <c r="N542" s="234"/>
      <c r="O542" s="234"/>
      <c r="P542" s="234"/>
    </row>
    <row r="543" spans="1:16" x14ac:dyDescent="0.25">
      <c r="A543" s="236"/>
      <c r="B543" s="224" t="s">
        <v>11</v>
      </c>
      <c r="C543" s="233">
        <f>SUM(C7:C542)</f>
        <v>4042</v>
      </c>
      <c r="D543" s="225">
        <f>SUM(D7:D542)</f>
        <v>398090926</v>
      </c>
      <c r="E543" s="224" t="s">
        <v>11</v>
      </c>
      <c r="F543" s="233">
        <f>SUM(F7:F542)</f>
        <v>1001</v>
      </c>
      <c r="G543" s="225">
        <f>SUM(G7:G542)</f>
        <v>102744548</v>
      </c>
      <c r="H543" s="225">
        <f>SUM(H7:H542)</f>
        <v>0</v>
      </c>
      <c r="I543" s="233">
        <f>SUM(I7:I542)</f>
        <v>291966602</v>
      </c>
      <c r="J543" s="5"/>
      <c r="K543" s="234"/>
      <c r="L543" s="234"/>
      <c r="M543" s="234"/>
      <c r="N543" s="234"/>
      <c r="O543" s="234"/>
      <c r="P543" s="234"/>
    </row>
    <row r="544" spans="1:16" x14ac:dyDescent="0.25">
      <c r="A544" s="236"/>
      <c r="B544" s="224"/>
      <c r="C544" s="233"/>
      <c r="D544" s="225"/>
      <c r="E544" s="224"/>
      <c r="F544" s="233"/>
      <c r="G544" s="5"/>
      <c r="H544" s="235"/>
      <c r="I544" s="241"/>
      <c r="J544" s="5"/>
      <c r="K544" s="234"/>
      <c r="L544" s="234"/>
      <c r="M544" s="234"/>
      <c r="N544" s="234"/>
      <c r="O544" s="234"/>
      <c r="P544" s="234"/>
    </row>
    <row r="545" spans="1:16" x14ac:dyDescent="0.25">
      <c r="A545" s="236"/>
      <c r="B545" s="227"/>
      <c r="C545" s="241"/>
      <c r="D545" s="237"/>
      <c r="E545" s="224"/>
      <c r="F545" s="241"/>
      <c r="G545" s="332" t="s">
        <v>12</v>
      </c>
      <c r="H545" s="332"/>
      <c r="I545" s="240"/>
      <c r="J545" s="228">
        <f>SUM(D7:D542)</f>
        <v>398090926</v>
      </c>
      <c r="K545" s="234"/>
      <c r="L545" s="234"/>
      <c r="M545" s="234"/>
      <c r="N545" s="234"/>
      <c r="O545" s="234"/>
      <c r="P545" s="234"/>
    </row>
    <row r="546" spans="1:16" x14ac:dyDescent="0.25">
      <c r="A546" s="226"/>
      <c r="B546" s="235"/>
      <c r="C546" s="241"/>
      <c r="D546" s="237"/>
      <c r="E546" s="238"/>
      <c r="F546" s="241"/>
      <c r="G546" s="332" t="s">
        <v>13</v>
      </c>
      <c r="H546" s="332"/>
      <c r="I546" s="240"/>
      <c r="J546" s="228">
        <f>SUM(G7:G542)</f>
        <v>102744548</v>
      </c>
      <c r="K546" s="234"/>
      <c r="L546" s="234"/>
      <c r="M546" s="234"/>
      <c r="N546" s="234"/>
      <c r="O546" s="234"/>
      <c r="P546" s="234"/>
    </row>
    <row r="547" spans="1:16" x14ac:dyDescent="0.25">
      <c r="A547" s="236"/>
      <c r="B547" s="238"/>
      <c r="C547" s="241"/>
      <c r="D547" s="237"/>
      <c r="E547" s="238"/>
      <c r="F547" s="241"/>
      <c r="G547" s="332" t="s">
        <v>14</v>
      </c>
      <c r="H547" s="332"/>
      <c r="I547" s="41"/>
      <c r="J547" s="230">
        <f>J545-J546</f>
        <v>295346378</v>
      </c>
      <c r="K547" s="234"/>
      <c r="L547" s="234"/>
      <c r="M547" s="234"/>
      <c r="N547" s="234"/>
      <c r="O547" s="234"/>
      <c r="P547" s="234"/>
    </row>
    <row r="548" spans="1:16" x14ac:dyDescent="0.25">
      <c r="A548" s="229"/>
      <c r="B548" s="231"/>
      <c r="C548" s="241"/>
      <c r="D548" s="232"/>
      <c r="E548" s="238"/>
      <c r="F548" s="241"/>
      <c r="G548" s="332" t="s">
        <v>15</v>
      </c>
      <c r="H548" s="332"/>
      <c r="I548" s="240"/>
      <c r="J548" s="228">
        <f>SUM(H7:H542)</f>
        <v>0</v>
      </c>
      <c r="K548" s="234"/>
      <c r="L548" s="234"/>
      <c r="M548" s="234"/>
      <c r="N548" s="234"/>
      <c r="O548" s="234"/>
      <c r="P548" s="234"/>
    </row>
    <row r="549" spans="1:16" x14ac:dyDescent="0.25">
      <c r="A549" s="236"/>
      <c r="B549" s="231"/>
      <c r="C549" s="241"/>
      <c r="D549" s="232"/>
      <c r="E549" s="238"/>
      <c r="F549" s="241"/>
      <c r="G549" s="332" t="s">
        <v>16</v>
      </c>
      <c r="H549" s="332"/>
      <c r="I549" s="240"/>
      <c r="J549" s="228">
        <f>J547+J548</f>
        <v>295346378</v>
      </c>
      <c r="K549" s="234"/>
      <c r="L549" s="234"/>
      <c r="M549" s="234"/>
      <c r="N549" s="234"/>
      <c r="O549" s="234"/>
      <c r="P549" s="234"/>
    </row>
    <row r="550" spans="1:16" x14ac:dyDescent="0.25">
      <c r="A550" s="236"/>
      <c r="B550" s="231"/>
      <c r="C550" s="241"/>
      <c r="D550" s="232"/>
      <c r="E550" s="238"/>
      <c r="F550" s="241"/>
      <c r="G550" s="332" t="s">
        <v>5</v>
      </c>
      <c r="H550" s="332"/>
      <c r="I550" s="240"/>
      <c r="J550" s="228">
        <f>SUM(I7:I542)</f>
        <v>291966602</v>
      </c>
      <c r="K550" s="234"/>
      <c r="L550" s="234"/>
      <c r="M550" s="234"/>
      <c r="N550" s="234"/>
      <c r="O550" s="234"/>
      <c r="P550" s="234"/>
    </row>
    <row r="551" spans="1:16" x14ac:dyDescent="0.25">
      <c r="A551" s="236"/>
      <c r="B551" s="231"/>
      <c r="C551" s="241"/>
      <c r="D551" s="232"/>
      <c r="E551" s="238"/>
      <c r="F551" s="241"/>
      <c r="G551" s="332" t="s">
        <v>32</v>
      </c>
      <c r="H551" s="332"/>
      <c r="I551" s="241" t="str">
        <f>IF(J551&gt;0,"SALDO",IF(J551&lt;0,"PIUTANG",IF(J551=0,"LUNAS")))</f>
        <v>PIUTANG</v>
      </c>
      <c r="J551" s="228">
        <f>J550-J549</f>
        <v>-3379776</v>
      </c>
      <c r="K551" s="234"/>
      <c r="L551" s="234"/>
      <c r="M551" s="234"/>
      <c r="N551" s="234"/>
      <c r="O551" s="234"/>
      <c r="P551" s="234"/>
    </row>
    <row r="552" spans="1:16" x14ac:dyDescent="0.25">
      <c r="A552" s="236"/>
      <c r="K552" s="234"/>
      <c r="L552" s="234"/>
      <c r="M552" s="234"/>
      <c r="N552" s="234"/>
      <c r="O552" s="234"/>
      <c r="P552" s="234"/>
    </row>
  </sheetData>
  <mergeCells count="15">
    <mergeCell ref="G551:H551"/>
    <mergeCell ref="G545:H545"/>
    <mergeCell ref="G546:H546"/>
    <mergeCell ref="G547:H547"/>
    <mergeCell ref="G548:H548"/>
    <mergeCell ref="G549:H549"/>
    <mergeCell ref="G550:H5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5"/>
  <sheetViews>
    <sheetView workbookViewId="0">
      <pane ySplit="7" topLeftCell="A107" activePane="bottomLeft" state="frozen"/>
      <selection pane="bottomLeft" activeCell="B115" sqref="B11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SUM(D95:D103)</f>
        <v>1276542</v>
      </c>
      <c r="M1" s="37">
        <v>1276538</v>
      </c>
      <c r="N1" s="37">
        <f>L1-M1</f>
        <v>4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J129*-1</f>
        <v>7882510</v>
      </c>
      <c r="J2" s="20"/>
      <c r="L2" s="219">
        <f>SUM(H95:H103)</f>
        <v>164000</v>
      </c>
      <c r="M2" s="219">
        <v>164000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1440542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43280</v>
      </c>
      <c r="B94" s="99"/>
      <c r="C94" s="100"/>
      <c r="D94" s="34"/>
      <c r="E94" s="101"/>
      <c r="F94" s="99"/>
      <c r="G94" s="34"/>
      <c r="H94" s="102"/>
      <c r="I94" s="102">
        <v>4663750</v>
      </c>
      <c r="J94" s="34" t="s">
        <v>17</v>
      </c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43281</v>
      </c>
      <c r="B95" s="99">
        <v>180168405</v>
      </c>
      <c r="C95" s="100">
        <v>1</v>
      </c>
      <c r="D95" s="34">
        <v>141838</v>
      </c>
      <c r="E95" s="101"/>
      <c r="F95" s="99"/>
      <c r="G95" s="34"/>
      <c r="H95" s="102">
        <v>14000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180168602</v>
      </c>
      <c r="C96" s="100">
        <v>1</v>
      </c>
      <c r="D96" s="34">
        <v>141838</v>
      </c>
      <c r="E96" s="101"/>
      <c r="F96" s="99"/>
      <c r="G96" s="34"/>
      <c r="H96" s="102">
        <v>42000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43284</v>
      </c>
      <c r="B97" s="99">
        <v>180168604</v>
      </c>
      <c r="C97" s="100">
        <v>1</v>
      </c>
      <c r="D97" s="34">
        <v>141838</v>
      </c>
      <c r="E97" s="101"/>
      <c r="F97" s="99"/>
      <c r="G97" s="34"/>
      <c r="H97" s="102">
        <v>20000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180168700</v>
      </c>
      <c r="C98" s="100">
        <v>1</v>
      </c>
      <c r="D98" s="34">
        <v>141838</v>
      </c>
      <c r="E98" s="101"/>
      <c r="F98" s="99"/>
      <c r="G98" s="34"/>
      <c r="H98" s="102">
        <v>14000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180168701</v>
      </c>
      <c r="C99" s="100">
        <v>1</v>
      </c>
      <c r="D99" s="34">
        <v>141838</v>
      </c>
      <c r="E99" s="101"/>
      <c r="F99" s="99"/>
      <c r="G99" s="34"/>
      <c r="H99" s="102">
        <v>20000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180168703</v>
      </c>
      <c r="C100" s="100">
        <v>1</v>
      </c>
      <c r="D100" s="34">
        <v>141838</v>
      </c>
      <c r="E100" s="101"/>
      <c r="F100" s="99"/>
      <c r="G100" s="34"/>
      <c r="H100" s="102">
        <v>26000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180168704</v>
      </c>
      <c r="C101" s="100">
        <v>1</v>
      </c>
      <c r="D101" s="34">
        <v>141838</v>
      </c>
      <c r="E101" s="101"/>
      <c r="F101" s="99"/>
      <c r="G101" s="34"/>
      <c r="H101" s="102">
        <v>7000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>
        <v>43285</v>
      </c>
      <c r="B102" s="99">
        <v>180168705</v>
      </c>
      <c r="C102" s="100">
        <v>1</v>
      </c>
      <c r="D102" s="34">
        <v>141838</v>
      </c>
      <c r="E102" s="101"/>
      <c r="F102" s="99"/>
      <c r="G102" s="34"/>
      <c r="H102" s="102">
        <v>7000</v>
      </c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>
        <v>43286</v>
      </c>
      <c r="B103" s="99">
        <v>180168963</v>
      </c>
      <c r="C103" s="100">
        <v>1</v>
      </c>
      <c r="D103" s="34">
        <v>141838</v>
      </c>
      <c r="E103" s="101"/>
      <c r="F103" s="99"/>
      <c r="G103" s="34"/>
      <c r="H103" s="102">
        <v>14000</v>
      </c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98">
        <v>43290</v>
      </c>
      <c r="B104" s="99">
        <v>180169114</v>
      </c>
      <c r="C104" s="100">
        <v>1</v>
      </c>
      <c r="D104" s="34">
        <v>141838</v>
      </c>
      <c r="E104" s="101"/>
      <c r="F104" s="99"/>
      <c r="G104" s="34"/>
      <c r="H104" s="102">
        <v>42000</v>
      </c>
      <c r="I104" s="102"/>
      <c r="J104" s="34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98">
        <v>43290</v>
      </c>
      <c r="B105" s="99">
        <v>180169154</v>
      </c>
      <c r="C105" s="100">
        <v>1</v>
      </c>
      <c r="D105" s="34">
        <v>141838</v>
      </c>
      <c r="E105" s="101"/>
      <c r="F105" s="99"/>
      <c r="G105" s="34"/>
      <c r="H105" s="102">
        <v>21000</v>
      </c>
      <c r="I105" s="102"/>
      <c r="J105" s="34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98">
        <v>43290</v>
      </c>
      <c r="B106" s="99">
        <v>180169155</v>
      </c>
      <c r="C106" s="100">
        <v>1</v>
      </c>
      <c r="D106" s="34">
        <v>141838</v>
      </c>
      <c r="E106" s="101"/>
      <c r="F106" s="99"/>
      <c r="G106" s="34"/>
      <c r="H106" s="102">
        <v>25000</v>
      </c>
      <c r="I106" s="102"/>
      <c r="J106" s="34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98">
        <v>43291</v>
      </c>
      <c r="B107" s="99">
        <v>180169228</v>
      </c>
      <c r="C107" s="100">
        <v>1</v>
      </c>
      <c r="D107" s="34">
        <v>141838</v>
      </c>
      <c r="E107" s="101"/>
      <c r="F107" s="99"/>
      <c r="G107" s="34"/>
      <c r="H107" s="102">
        <v>10000</v>
      </c>
      <c r="I107" s="102"/>
      <c r="J107" s="34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98">
        <v>43291</v>
      </c>
      <c r="B108" s="99">
        <v>180169229</v>
      </c>
      <c r="C108" s="100">
        <v>1</v>
      </c>
      <c r="D108" s="34">
        <v>141838</v>
      </c>
      <c r="E108" s="101"/>
      <c r="F108" s="99"/>
      <c r="G108" s="34"/>
      <c r="H108" s="102">
        <v>11000</v>
      </c>
      <c r="I108" s="102"/>
      <c r="J108" s="34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98">
        <v>43291</v>
      </c>
      <c r="B109" s="99">
        <v>180169247</v>
      </c>
      <c r="C109" s="100">
        <v>200</v>
      </c>
      <c r="D109" s="34">
        <v>9327500</v>
      </c>
      <c r="E109" s="101"/>
      <c r="F109" s="99"/>
      <c r="G109" s="34"/>
      <c r="H109" s="102">
        <v>25000</v>
      </c>
      <c r="I109" s="102"/>
      <c r="J109" s="34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98">
        <v>43292</v>
      </c>
      <c r="B110" s="99">
        <v>180169333</v>
      </c>
      <c r="C110" s="100">
        <v>1</v>
      </c>
      <c r="D110" s="34">
        <v>141838</v>
      </c>
      <c r="E110" s="101"/>
      <c r="F110" s="99"/>
      <c r="G110" s="34"/>
      <c r="H110" s="102">
        <v>10000</v>
      </c>
      <c r="I110" s="102"/>
      <c r="J110" s="34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98">
        <v>43292</v>
      </c>
      <c r="B111" s="99">
        <v>180169334</v>
      </c>
      <c r="C111" s="100">
        <v>1</v>
      </c>
      <c r="D111" s="34">
        <v>141838</v>
      </c>
      <c r="E111" s="101"/>
      <c r="F111" s="99"/>
      <c r="G111" s="34"/>
      <c r="H111" s="102">
        <v>7000</v>
      </c>
      <c r="I111" s="102"/>
      <c r="J111" s="34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98">
        <v>43292</v>
      </c>
      <c r="B112" s="99">
        <v>180169335</v>
      </c>
      <c r="C112" s="100">
        <v>1</v>
      </c>
      <c r="D112" s="34">
        <v>141838</v>
      </c>
      <c r="E112" s="101"/>
      <c r="F112" s="99"/>
      <c r="G112" s="34"/>
      <c r="H112" s="102">
        <v>14000</v>
      </c>
      <c r="I112" s="102"/>
      <c r="J112" s="34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98">
        <v>43293</v>
      </c>
      <c r="B113" s="99">
        <v>180169410</v>
      </c>
      <c r="C113" s="100">
        <v>1</v>
      </c>
      <c r="D113" s="34">
        <v>141838</v>
      </c>
      <c r="E113" s="101"/>
      <c r="F113" s="99"/>
      <c r="G113" s="34"/>
      <c r="H113" s="102">
        <v>18000</v>
      </c>
      <c r="I113" s="102"/>
      <c r="J113" s="34"/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98">
        <v>43293</v>
      </c>
      <c r="B114" s="99">
        <v>180169411</v>
      </c>
      <c r="C114" s="100">
        <v>1</v>
      </c>
      <c r="D114" s="34">
        <v>141838</v>
      </c>
      <c r="E114" s="101"/>
      <c r="F114" s="99"/>
      <c r="G114" s="34"/>
      <c r="H114" s="102">
        <v>14000</v>
      </c>
      <c r="I114" s="102"/>
      <c r="J114" s="34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98">
        <v>43293</v>
      </c>
      <c r="B115" s="99">
        <v>180169412</v>
      </c>
      <c r="C115" s="100">
        <v>1</v>
      </c>
      <c r="D115" s="34">
        <v>141838</v>
      </c>
      <c r="E115" s="101"/>
      <c r="F115" s="99"/>
      <c r="G115" s="34"/>
      <c r="H115" s="102">
        <v>21000</v>
      </c>
      <c r="I115" s="102"/>
      <c r="J115" s="34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36"/>
      <c r="B120" s="235"/>
      <c r="C120" s="241"/>
      <c r="D120" s="237"/>
      <c r="E120" s="238"/>
      <c r="F120" s="235"/>
      <c r="G120" s="237"/>
      <c r="H120" s="240"/>
      <c r="I120" s="240"/>
      <c r="J120" s="23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4"/>
      <c r="B121" s="8" t="s">
        <v>11</v>
      </c>
      <c r="C121" s="77">
        <f>SUM(C8:C120)</f>
        <v>592</v>
      </c>
      <c r="D121" s="9"/>
      <c r="E121" s="224" t="s">
        <v>11</v>
      </c>
      <c r="F121" s="224">
        <f>SUM(F8:F120)</f>
        <v>1</v>
      </c>
      <c r="G121" s="225">
        <f>SUM(G8:G120)</f>
        <v>98525</v>
      </c>
      <c r="H121" s="240"/>
      <c r="I121" s="240"/>
      <c r="J121" s="23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4"/>
      <c r="B122" s="8"/>
      <c r="C122" s="77"/>
      <c r="D122" s="9"/>
      <c r="E122" s="238"/>
      <c r="F122" s="235"/>
      <c r="G122" s="237"/>
      <c r="H122" s="240"/>
      <c r="I122" s="240"/>
      <c r="J122" s="23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10"/>
      <c r="B123" s="11"/>
      <c r="C123" s="40"/>
      <c r="D123" s="6"/>
      <c r="E123" s="8"/>
      <c r="F123" s="235"/>
      <c r="G123" s="332" t="s">
        <v>12</v>
      </c>
      <c r="H123" s="332"/>
      <c r="I123" s="39"/>
      <c r="J123" s="13">
        <f>SUM(D8:D120)</f>
        <v>45567071</v>
      </c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4"/>
      <c r="B124" s="3"/>
      <c r="C124" s="40"/>
      <c r="D124" s="6"/>
      <c r="E124" s="8"/>
      <c r="F124" s="235"/>
      <c r="G124" s="332" t="s">
        <v>13</v>
      </c>
      <c r="H124" s="332"/>
      <c r="I124" s="39"/>
      <c r="J124" s="13">
        <f>SUM(G8:G120)</f>
        <v>98525</v>
      </c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14"/>
      <c r="B125" s="7"/>
      <c r="C125" s="40"/>
      <c r="D125" s="6"/>
      <c r="E125" s="7"/>
      <c r="F125" s="235"/>
      <c r="G125" s="332" t="s">
        <v>14</v>
      </c>
      <c r="H125" s="332"/>
      <c r="I125" s="41"/>
      <c r="J125" s="15">
        <f>J123-J124</f>
        <v>45468546</v>
      </c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4"/>
      <c r="B126" s="16"/>
      <c r="C126" s="40"/>
      <c r="D126" s="17"/>
      <c r="E126" s="7"/>
      <c r="F126" s="8"/>
      <c r="G126" s="332" t="s">
        <v>15</v>
      </c>
      <c r="H126" s="332"/>
      <c r="I126" s="39"/>
      <c r="J126" s="13">
        <f>SUM(H8:H122)</f>
        <v>2429500</v>
      </c>
      <c r="K126" s="219"/>
      <c r="L126" s="219"/>
      <c r="M126" s="219"/>
      <c r="N126" s="219"/>
      <c r="O126" s="219"/>
      <c r="P126" s="219"/>
    </row>
    <row r="127" spans="1:16" x14ac:dyDescent="0.25">
      <c r="A127" s="4"/>
      <c r="B127" s="16"/>
      <c r="C127" s="40"/>
      <c r="D127" s="17"/>
      <c r="E127" s="7"/>
      <c r="F127" s="8"/>
      <c r="G127" s="332" t="s">
        <v>16</v>
      </c>
      <c r="H127" s="332"/>
      <c r="I127" s="39"/>
      <c r="J127" s="13">
        <f>J125+J126</f>
        <v>47898046</v>
      </c>
    </row>
    <row r="128" spans="1:16" x14ac:dyDescent="0.25">
      <c r="A128" s="4"/>
      <c r="B128" s="16"/>
      <c r="C128" s="40"/>
      <c r="D128" s="17"/>
      <c r="E128" s="7"/>
      <c r="F128" s="3"/>
      <c r="G128" s="332" t="s">
        <v>5</v>
      </c>
      <c r="H128" s="332"/>
      <c r="I128" s="39"/>
      <c r="J128" s="13">
        <f>SUM(I8:I122)</f>
        <v>40015536</v>
      </c>
    </row>
    <row r="129" spans="1:16" x14ac:dyDescent="0.25">
      <c r="A129" s="4"/>
      <c r="B129" s="16"/>
      <c r="C129" s="40"/>
      <c r="D129" s="17"/>
      <c r="E129" s="7"/>
      <c r="F129" s="3"/>
      <c r="G129" s="332" t="s">
        <v>32</v>
      </c>
      <c r="H129" s="332"/>
      <c r="I129" s="40" t="str">
        <f>IF(J129&gt;0,"SALDO",IF(J129&lt;0,"PIUTANG",IF(J129=0,"LUNAS")))</f>
        <v>PIUTANG</v>
      </c>
      <c r="J129" s="13">
        <f>J128-J127</f>
        <v>-7882510</v>
      </c>
    </row>
    <row r="130" spans="1:16" x14ac:dyDescent="0.25">
      <c r="F130" s="37"/>
      <c r="G130" s="37"/>
      <c r="J130" s="37"/>
    </row>
    <row r="131" spans="1:16" x14ac:dyDescent="0.25">
      <c r="C131" s="37"/>
      <c r="D131" s="37"/>
      <c r="F131" s="37"/>
      <c r="G131" s="37"/>
      <c r="J131" s="37"/>
      <c r="L131"/>
      <c r="M131"/>
      <c r="N131"/>
      <c r="O131"/>
      <c r="P131"/>
    </row>
    <row r="132" spans="1:16" x14ac:dyDescent="0.25">
      <c r="C132" s="37"/>
      <c r="D132" s="37"/>
      <c r="F132" s="37"/>
      <c r="G132" s="37"/>
      <c r="J132" s="37"/>
      <c r="L132"/>
      <c r="M132"/>
      <c r="N132"/>
      <c r="O132"/>
      <c r="P132"/>
    </row>
    <row r="133" spans="1:16" x14ac:dyDescent="0.25">
      <c r="C133" s="37"/>
      <c r="D133" s="37"/>
      <c r="F133" s="37"/>
      <c r="G133" s="37"/>
      <c r="J133" s="37"/>
      <c r="L133"/>
      <c r="M133"/>
      <c r="N133"/>
      <c r="O133"/>
      <c r="P133"/>
    </row>
    <row r="134" spans="1:16" x14ac:dyDescent="0.25">
      <c r="C134" s="37"/>
      <c r="D134" s="37"/>
      <c r="F134" s="37"/>
      <c r="G134" s="37"/>
      <c r="J134" s="37"/>
      <c r="L134"/>
      <c r="M134"/>
      <c r="N134"/>
      <c r="O134"/>
      <c r="P134"/>
    </row>
    <row r="135" spans="1:16" x14ac:dyDescent="0.25">
      <c r="C135" s="37"/>
      <c r="D135" s="37"/>
      <c r="L135"/>
      <c r="M135"/>
      <c r="N135"/>
      <c r="O135"/>
      <c r="P135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9:H129"/>
    <mergeCell ref="G123:H123"/>
    <mergeCell ref="G124:H124"/>
    <mergeCell ref="G125:H125"/>
    <mergeCell ref="G126:H126"/>
    <mergeCell ref="G127:H127"/>
    <mergeCell ref="G128:H128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3"/>
  <sheetViews>
    <sheetView workbookViewId="0">
      <pane ySplit="7" topLeftCell="A44" activePane="bottomLeft" state="frozen"/>
      <selection pane="bottomLeft" activeCell="B52" sqref="B5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800276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98">
        <v>43289</v>
      </c>
      <c r="B51" s="99">
        <v>180169041</v>
      </c>
      <c r="C51" s="100">
        <v>6</v>
      </c>
      <c r="D51" s="34">
        <v>535763</v>
      </c>
      <c r="E51" s="101"/>
      <c r="F51" s="99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98">
        <v>43293</v>
      </c>
      <c r="B52" s="99">
        <v>180169459</v>
      </c>
      <c r="C52" s="100">
        <v>2</v>
      </c>
      <c r="D52" s="34">
        <v>229075</v>
      </c>
      <c r="E52" s="101"/>
      <c r="F52" s="99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</row>
    <row r="54" spans="1:17" x14ac:dyDescent="0.25">
      <c r="A54" s="4"/>
      <c r="B54" s="3"/>
      <c r="C54" s="40"/>
      <c r="D54" s="6"/>
      <c r="E54" s="7"/>
      <c r="F54" s="3"/>
      <c r="G54" s="6"/>
      <c r="H54" s="39"/>
      <c r="I54" s="39"/>
      <c r="J54" s="6"/>
      <c r="M54" s="37"/>
    </row>
    <row r="55" spans="1:17" x14ac:dyDescent="0.25">
      <c r="A55" s="4"/>
      <c r="B55" s="8" t="s">
        <v>11</v>
      </c>
      <c r="C55" s="77">
        <f>SUM(C8:C54)</f>
        <v>296</v>
      </c>
      <c r="D55" s="9"/>
      <c r="E55" s="8" t="s">
        <v>11</v>
      </c>
      <c r="F55" s="8">
        <f>SUM(F8:F54)</f>
        <v>86</v>
      </c>
      <c r="G55" s="5"/>
      <c r="H55" s="40"/>
      <c r="I55" s="40"/>
      <c r="J55" s="5"/>
      <c r="M55" s="37"/>
    </row>
    <row r="56" spans="1:17" x14ac:dyDescent="0.25">
      <c r="A56" s="4"/>
      <c r="B56" s="8"/>
      <c r="C56" s="77"/>
      <c r="D56" s="9"/>
      <c r="E56" s="8"/>
      <c r="F56" s="8"/>
      <c r="G56" s="32"/>
      <c r="H56" s="52"/>
      <c r="I56" s="40"/>
      <c r="J56" s="5"/>
      <c r="M56" s="37"/>
    </row>
    <row r="57" spans="1:17" x14ac:dyDescent="0.25">
      <c r="A57" s="10"/>
      <c r="B57" s="11"/>
      <c r="C57" s="40"/>
      <c r="D57" s="6"/>
      <c r="E57" s="8"/>
      <c r="F57" s="3"/>
      <c r="G57" s="332" t="s">
        <v>12</v>
      </c>
      <c r="H57" s="332"/>
      <c r="I57" s="39"/>
      <c r="J57" s="13">
        <f>SUM(D8:D54)</f>
        <v>33804235</v>
      </c>
      <c r="M57" s="37"/>
    </row>
    <row r="58" spans="1:17" x14ac:dyDescent="0.25">
      <c r="A58" s="4"/>
      <c r="B58" s="3"/>
      <c r="C58" s="40"/>
      <c r="D58" s="6"/>
      <c r="E58" s="7"/>
      <c r="F58" s="3"/>
      <c r="G58" s="332" t="s">
        <v>13</v>
      </c>
      <c r="H58" s="332"/>
      <c r="I58" s="39"/>
      <c r="J58" s="13">
        <f>SUM(G8:G54)</f>
        <v>10232159</v>
      </c>
      <c r="M58" s="37"/>
    </row>
    <row r="59" spans="1:17" x14ac:dyDescent="0.25">
      <c r="A59" s="14"/>
      <c r="B59" s="7"/>
      <c r="C59" s="40"/>
      <c r="D59" s="6"/>
      <c r="E59" s="7"/>
      <c r="F59" s="3"/>
      <c r="G59" s="332" t="s">
        <v>14</v>
      </c>
      <c r="H59" s="332"/>
      <c r="I59" s="41"/>
      <c r="J59" s="15">
        <f>J57-J58</f>
        <v>23572076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15</v>
      </c>
      <c r="H60" s="332"/>
      <c r="I60" s="39"/>
      <c r="J60" s="13">
        <f>SUM(H8:H55)</f>
        <v>0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32" t="s">
        <v>16</v>
      </c>
      <c r="H61" s="332"/>
      <c r="I61" s="39"/>
      <c r="J61" s="13">
        <f>J59+J60</f>
        <v>23572076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32" t="s">
        <v>5</v>
      </c>
      <c r="H62" s="332"/>
      <c r="I62" s="39"/>
      <c r="J62" s="13">
        <f>SUM(I8:I55)</f>
        <v>22771800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32" t="s">
        <v>32</v>
      </c>
      <c r="H63" s="332"/>
      <c r="I63" s="40" t="str">
        <f>IF(J63&gt;0,"SALDO",IF(J63&lt;0,"PIUTANG",IF(J63=0,"LUNAS")))</f>
        <v>PIUTANG</v>
      </c>
      <c r="J63" s="13">
        <f>J62-J61</f>
        <v>-800276</v>
      </c>
      <c r="M63" s="37"/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242">
        <v>43224</v>
      </c>
      <c r="B18" s="243">
        <v>180162462</v>
      </c>
      <c r="C18" s="129">
        <v>56</v>
      </c>
      <c r="D18" s="247">
        <v>5447575</v>
      </c>
      <c r="E18" s="245">
        <v>180042533</v>
      </c>
      <c r="F18" s="243">
        <v>9</v>
      </c>
      <c r="G18" s="247">
        <v>952525</v>
      </c>
      <c r="H18" s="245"/>
      <c r="I18" s="246">
        <v>4495000</v>
      </c>
      <c r="J18" s="247" t="s">
        <v>17</v>
      </c>
      <c r="L18" s="239"/>
    </row>
    <row r="19" spans="1:12" s="234" customFormat="1" x14ac:dyDescent="0.25">
      <c r="A19" s="242">
        <v>43233</v>
      </c>
      <c r="B19" s="243">
        <v>180163541</v>
      </c>
      <c r="C19" s="129">
        <v>54</v>
      </c>
      <c r="D19" s="247">
        <v>5114988</v>
      </c>
      <c r="E19" s="245">
        <v>180042844</v>
      </c>
      <c r="F19" s="243">
        <v>4</v>
      </c>
      <c r="G19" s="247">
        <v>436188</v>
      </c>
      <c r="H19" s="245"/>
      <c r="I19" s="246">
        <v>4680000</v>
      </c>
      <c r="J19" s="247" t="s">
        <v>17</v>
      </c>
      <c r="L19" s="239"/>
    </row>
    <row r="20" spans="1:12" s="234" customFormat="1" x14ac:dyDescent="0.25">
      <c r="A20" s="242">
        <v>43245</v>
      </c>
      <c r="B20" s="243">
        <v>180165049</v>
      </c>
      <c r="C20" s="129">
        <v>45</v>
      </c>
      <c r="D20" s="247">
        <v>4478950</v>
      </c>
      <c r="E20" s="245">
        <v>180043255</v>
      </c>
      <c r="F20" s="243">
        <v>11</v>
      </c>
      <c r="G20" s="247">
        <v>1008438</v>
      </c>
      <c r="H20" s="245"/>
      <c r="I20" s="246">
        <v>3471000</v>
      </c>
      <c r="J20" s="247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6" activePane="bottomLeft" state="frozen"/>
      <selection pane="bottomLeft" activeCell="D23" sqref="D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5269688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242">
        <v>43224</v>
      </c>
      <c r="B17" s="243">
        <v>180162472</v>
      </c>
      <c r="C17" s="248">
        <v>89</v>
      </c>
      <c r="D17" s="247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43231</v>
      </c>
      <c r="B18" s="243"/>
      <c r="C18" s="248"/>
      <c r="D18" s="247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242">
        <v>43238</v>
      </c>
      <c r="B19" s="243"/>
      <c r="C19" s="248"/>
      <c r="D19" s="247"/>
      <c r="E19" s="245"/>
      <c r="F19" s="243"/>
      <c r="G19" s="247"/>
      <c r="H19" s="246"/>
      <c r="I19" s="246">
        <v>1900000</v>
      </c>
      <c r="J19" s="247" t="s">
        <v>17</v>
      </c>
    </row>
    <row r="20" spans="1:10" x14ac:dyDescent="0.25">
      <c r="A20" s="242">
        <v>43248</v>
      </c>
      <c r="B20" s="243"/>
      <c r="C20" s="248"/>
      <c r="D20" s="247"/>
      <c r="E20" s="245">
        <v>180043384</v>
      </c>
      <c r="F20" s="243">
        <v>20</v>
      </c>
      <c r="G20" s="247">
        <v>2143225</v>
      </c>
      <c r="H20" s="246"/>
      <c r="I20" s="246"/>
      <c r="J20" s="247"/>
    </row>
    <row r="21" spans="1:10" x14ac:dyDescent="0.25">
      <c r="A21" s="242">
        <v>43284</v>
      </c>
      <c r="B21" s="243">
        <v>180168665</v>
      </c>
      <c r="C21" s="248">
        <v>40</v>
      </c>
      <c r="D21" s="247">
        <v>4109613</v>
      </c>
      <c r="E21" s="245"/>
      <c r="F21" s="243"/>
      <c r="G21" s="247"/>
      <c r="H21" s="246"/>
      <c r="I21" s="246">
        <v>4057176</v>
      </c>
      <c r="J21" s="247" t="s">
        <v>17</v>
      </c>
    </row>
    <row r="22" spans="1:10" x14ac:dyDescent="0.25">
      <c r="A22" s="98">
        <v>43292</v>
      </c>
      <c r="B22" s="99">
        <v>180169300</v>
      </c>
      <c r="C22" s="100">
        <v>50</v>
      </c>
      <c r="D22" s="34">
        <v>5269688</v>
      </c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435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45114915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38526864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38526864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33257176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-5269688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I22" sqref="I2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-2323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242">
        <v>43287</v>
      </c>
      <c r="B19" s="243">
        <v>180168866</v>
      </c>
      <c r="C19" s="248">
        <v>32</v>
      </c>
      <c r="D19" s="247">
        <v>3065913</v>
      </c>
      <c r="E19" s="245">
        <v>180044161</v>
      </c>
      <c r="F19" s="243">
        <v>5</v>
      </c>
      <c r="G19" s="247">
        <v>494025</v>
      </c>
      <c r="H19" s="246"/>
      <c r="I19" s="246">
        <v>2572000</v>
      </c>
      <c r="J19" s="247" t="s">
        <v>17</v>
      </c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381</v>
      </c>
      <c r="D25" s="225"/>
      <c r="E25" s="224" t="s">
        <v>11</v>
      </c>
      <c r="F25" s="224">
        <f>SUM(F8:F24)</f>
        <v>72</v>
      </c>
      <c r="G25" s="225">
        <f>SUM(G8:G24)</f>
        <v>7578726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38802403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7578726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31223677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31223677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31226000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2323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2018-07-12T10:26:12Z</dcterms:modified>
</cp:coreProperties>
</file>