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4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Bandros!$L$265:$M$793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ST'!$A$5:$J$281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35" l="1"/>
  <c r="L1" i="35"/>
  <c r="L2" i="2"/>
  <c r="L1" i="2"/>
  <c r="L2" i="54"/>
  <c r="L1" i="54"/>
  <c r="M2" i="49" l="1"/>
  <c r="M1" i="49"/>
  <c r="M3" i="49" l="1"/>
  <c r="L666" i="49" l="1"/>
  <c r="L665" i="49"/>
  <c r="L1" i="56" l="1"/>
  <c r="L2" i="12" l="1"/>
  <c r="L1" i="12"/>
  <c r="M66" i="57" l="1"/>
  <c r="M65" i="57"/>
  <c r="M67" i="57" s="1"/>
  <c r="L15" i="2" l="1"/>
  <c r="L16" i="2"/>
  <c r="L17" i="2"/>
  <c r="L3" i="49" l="1"/>
  <c r="L2" i="53" l="1"/>
  <c r="L1" i="53"/>
  <c r="J167" i="57" l="1"/>
  <c r="J165" i="57"/>
  <c r="J163" i="57"/>
  <c r="J162" i="57"/>
  <c r="G160" i="57"/>
  <c r="F160" i="57"/>
  <c r="C160" i="57"/>
  <c r="J164" i="57" l="1"/>
  <c r="J166" i="57" s="1"/>
  <c r="J168" i="57" s="1"/>
  <c r="I168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52" i="53"/>
  <c r="G552" i="53"/>
  <c r="H552" i="53"/>
  <c r="F552" i="53"/>
  <c r="I42" i="30" l="1"/>
  <c r="I44" i="30"/>
  <c r="I37" i="18" l="1"/>
  <c r="I39" i="18"/>
  <c r="L3" i="12" l="1"/>
  <c r="B18" i="15" l="1"/>
  <c r="B14" i="15"/>
  <c r="J280" i="54" l="1"/>
  <c r="J278" i="54"/>
  <c r="J276" i="54"/>
  <c r="J275" i="54"/>
  <c r="I273" i="54"/>
  <c r="H273" i="54"/>
  <c r="G273" i="54"/>
  <c r="F273" i="54"/>
  <c r="D273" i="54"/>
  <c r="C273" i="54"/>
  <c r="J277" i="54" l="1"/>
  <c r="J279" i="54" s="1"/>
  <c r="J281" i="54" s="1"/>
  <c r="I2" i="54" s="1"/>
  <c r="C5" i="15" s="1"/>
  <c r="L3" i="54"/>
  <c r="I281" i="54" l="1"/>
  <c r="J128" i="35" l="1"/>
  <c r="J132" i="35"/>
  <c r="J130" i="35"/>
  <c r="J127" i="35"/>
  <c r="G125" i="35"/>
  <c r="F125" i="35"/>
  <c r="J129" i="35" l="1"/>
  <c r="J131" i="35" s="1"/>
  <c r="J133" i="35" s="1"/>
  <c r="J559" i="53" l="1"/>
  <c r="J555" i="53"/>
  <c r="J554" i="53"/>
  <c r="J556" i="53" l="1"/>
  <c r="N3" i="49"/>
  <c r="L3" i="53" l="1"/>
  <c r="C552" i="53"/>
  <c r="D552" i="53"/>
  <c r="J557" i="53"/>
  <c r="J558" i="53" s="1"/>
  <c r="J560" i="53" l="1"/>
  <c r="I2" i="53" l="1"/>
  <c r="C7" i="15" s="1"/>
  <c r="I560" i="53"/>
  <c r="L3" i="2" l="1"/>
  <c r="C794" i="49" l="1"/>
  <c r="D794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801" i="49"/>
  <c r="J799" i="49"/>
  <c r="J797" i="49"/>
  <c r="J796" i="49"/>
  <c r="I794" i="49"/>
  <c r="H794" i="49"/>
  <c r="G794" i="49"/>
  <c r="F794" i="49"/>
  <c r="J798" i="49" l="1"/>
  <c r="J800" i="49" s="1"/>
  <c r="J802" i="49" s="1"/>
  <c r="I2" i="49" s="1"/>
  <c r="C8" i="15" s="1"/>
  <c r="I802" i="49" l="1"/>
  <c r="J160" i="2" l="1"/>
  <c r="I155" i="2"/>
  <c r="H155" i="2"/>
  <c r="G155" i="2"/>
  <c r="F15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2" i="12"/>
  <c r="J60" i="12"/>
  <c r="J58" i="12"/>
  <c r="J57" i="12"/>
  <c r="F55" i="12"/>
  <c r="C55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2" i="2"/>
  <c r="J158" i="2"/>
  <c r="J157" i="2"/>
  <c r="D155" i="2"/>
  <c r="C15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9" i="2"/>
  <c r="J161" i="2" s="1"/>
  <c r="J163" i="2" s="1"/>
  <c r="I163" i="2" s="1"/>
  <c r="J55" i="11"/>
  <c r="J57" i="11" s="1"/>
  <c r="J59" i="11" s="1"/>
  <c r="J59" i="34"/>
  <c r="I2" i="21"/>
  <c r="I59" i="21"/>
  <c r="J122" i="20"/>
  <c r="J124" i="20" s="1"/>
  <c r="J126" i="20" s="1"/>
  <c r="I2" i="20" s="1"/>
  <c r="J59" i="12"/>
  <c r="J61" i="12" s="1"/>
  <c r="J63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3" i="12"/>
  <c r="I126" i="20"/>
  <c r="I52" i="18"/>
  <c r="I95" i="4"/>
  <c r="I31" i="32"/>
  <c r="I2" i="32"/>
  <c r="C19" i="15" s="1"/>
  <c r="I2" i="6"/>
  <c r="I2" i="17"/>
  <c r="I2" i="16"/>
  <c r="C15" i="15" s="1"/>
  <c r="I25" i="25"/>
  <c r="I133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60000.00
Transfer
Biaya Ekspedisi
WAHYUNI
0000
60,000.00
CR
101,495,886.68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charset val="1"/>
          </rPr>
          <t>13/07/18  TRANSFER IBNK INDRA MASTOTI TO ABDUL RAHMAN
  3.499.651,00  135.216.214,00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charset val="1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charset val="1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charset val="1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</commentList>
</comments>
</file>

<file path=xl/sharedStrings.xml><?xml version="1.0" encoding="utf-8"?>
<sst xmlns="http://schemas.openxmlformats.org/spreadsheetml/2006/main" count="1982" uniqueCount="202">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</sst>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81"/>
  <sheetViews>
    <sheetView zoomScale="85" zoomScaleNormal="85" workbookViewId="0">
      <pane ySplit="7" topLeftCell="A259" activePane="bottomLeft" state="frozen"/>
      <selection pane="bottomLeft" activeCell="B269" sqref="B26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SUM(D255:D266)</f>
        <v>8093403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J281*-1</f>
        <v>2318575</v>
      </c>
      <c r="J2" s="218"/>
      <c r="L2" s="278">
        <f>SUM(G255:G266)</f>
        <v>962414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7130989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42">
        <v>43283</v>
      </c>
      <c r="B244" s="243">
        <v>180168537</v>
      </c>
      <c r="C244" s="106">
        <v>8</v>
      </c>
      <c r="D244" s="247">
        <v>837725</v>
      </c>
      <c r="E244" s="245">
        <v>180044095</v>
      </c>
      <c r="F244" s="248">
        <v>1</v>
      </c>
      <c r="G244" s="247">
        <v>75600</v>
      </c>
      <c r="H244" s="245"/>
      <c r="I244" s="246"/>
      <c r="J244" s="247"/>
    </row>
    <row r="245" spans="1:10" ht="15.75" customHeight="1" x14ac:dyDescent="0.25">
      <c r="A245" s="242">
        <v>43283</v>
      </c>
      <c r="B245" s="243">
        <v>181068579</v>
      </c>
      <c r="C245" s="106">
        <v>8</v>
      </c>
      <c r="D245" s="247">
        <v>711813</v>
      </c>
      <c r="E245" s="245"/>
      <c r="F245" s="248"/>
      <c r="G245" s="247"/>
      <c r="H245" s="245"/>
      <c r="I245" s="246"/>
      <c r="J245" s="247"/>
    </row>
    <row r="246" spans="1:10" ht="15.75" customHeight="1" x14ac:dyDescent="0.25">
      <c r="A246" s="242">
        <v>43284</v>
      </c>
      <c r="B246" s="243">
        <v>180168626</v>
      </c>
      <c r="C246" s="106">
        <v>11</v>
      </c>
      <c r="D246" s="247">
        <v>1045538</v>
      </c>
      <c r="E246" s="245">
        <v>180044110</v>
      </c>
      <c r="F246" s="248">
        <v>2</v>
      </c>
      <c r="G246" s="247">
        <v>413263</v>
      </c>
      <c r="H246" s="245"/>
      <c r="I246" s="246"/>
      <c r="J246" s="247"/>
    </row>
    <row r="247" spans="1:10" ht="15.75" customHeight="1" x14ac:dyDescent="0.25">
      <c r="A247" s="242">
        <v>43284</v>
      </c>
      <c r="B247" s="243">
        <v>180168658</v>
      </c>
      <c r="C247" s="106">
        <v>6</v>
      </c>
      <c r="D247" s="247">
        <v>598238</v>
      </c>
      <c r="E247" s="245"/>
      <c r="F247" s="248"/>
      <c r="G247" s="247"/>
      <c r="H247" s="245"/>
      <c r="I247" s="246"/>
      <c r="J247" s="247"/>
    </row>
    <row r="248" spans="1:10" ht="15.75" customHeight="1" x14ac:dyDescent="0.25">
      <c r="A248" s="242">
        <v>42189</v>
      </c>
      <c r="B248" s="243">
        <v>180168713</v>
      </c>
      <c r="C248" s="106">
        <v>6</v>
      </c>
      <c r="D248" s="247">
        <v>657913</v>
      </c>
      <c r="E248" s="245">
        <v>180044129</v>
      </c>
      <c r="F248" s="248">
        <v>1</v>
      </c>
      <c r="G248" s="247">
        <v>84088</v>
      </c>
      <c r="H248" s="245"/>
      <c r="I248" s="246"/>
      <c r="J248" s="247"/>
    </row>
    <row r="249" spans="1:10" ht="15.75" customHeight="1" x14ac:dyDescent="0.25">
      <c r="A249" s="242">
        <v>43285</v>
      </c>
      <c r="B249" s="243">
        <v>180168756</v>
      </c>
      <c r="C249" s="106">
        <v>4</v>
      </c>
      <c r="D249" s="247">
        <v>370300</v>
      </c>
      <c r="E249" s="245"/>
      <c r="F249" s="248"/>
      <c r="G249" s="247"/>
      <c r="H249" s="245"/>
      <c r="I249" s="246"/>
      <c r="J249" s="247"/>
    </row>
    <row r="250" spans="1:10" ht="15.75" customHeight="1" x14ac:dyDescent="0.25">
      <c r="A250" s="242">
        <v>43286</v>
      </c>
      <c r="B250" s="243">
        <v>180168796</v>
      </c>
      <c r="C250" s="106">
        <v>5</v>
      </c>
      <c r="D250" s="247">
        <v>548450</v>
      </c>
      <c r="E250" s="245"/>
      <c r="F250" s="248"/>
      <c r="G250" s="247"/>
      <c r="H250" s="245"/>
      <c r="I250" s="246"/>
      <c r="J250" s="247"/>
    </row>
    <row r="251" spans="1:10" ht="15.75" customHeight="1" x14ac:dyDescent="0.25">
      <c r="A251" s="242">
        <v>43286</v>
      </c>
      <c r="B251" s="243">
        <v>180168839</v>
      </c>
      <c r="C251" s="106">
        <v>2</v>
      </c>
      <c r="D251" s="247">
        <v>204313</v>
      </c>
      <c r="E251" s="245"/>
      <c r="F251" s="248"/>
      <c r="G251" s="247"/>
      <c r="H251" s="245"/>
      <c r="I251" s="246"/>
      <c r="J251" s="247"/>
    </row>
    <row r="252" spans="1:10" ht="15.75" customHeight="1" x14ac:dyDescent="0.25">
      <c r="A252" s="242">
        <v>43287</v>
      </c>
      <c r="B252" s="243">
        <v>180168894</v>
      </c>
      <c r="C252" s="106">
        <v>6</v>
      </c>
      <c r="D252" s="247">
        <v>705775</v>
      </c>
      <c r="E252" s="245">
        <v>180044164</v>
      </c>
      <c r="F252" s="248">
        <v>2</v>
      </c>
      <c r="G252" s="247">
        <v>160125</v>
      </c>
      <c r="H252" s="245"/>
      <c r="I252" s="246"/>
      <c r="J252" s="247"/>
    </row>
    <row r="253" spans="1:10" ht="15.75" customHeight="1" x14ac:dyDescent="0.25">
      <c r="A253" s="242">
        <v>43288</v>
      </c>
      <c r="B253" s="243">
        <v>180168974</v>
      </c>
      <c r="C253" s="106">
        <v>6</v>
      </c>
      <c r="D253" s="247">
        <v>631838</v>
      </c>
      <c r="E253" s="245">
        <v>180044184</v>
      </c>
      <c r="F253" s="248">
        <v>3</v>
      </c>
      <c r="G253" s="247">
        <v>312200</v>
      </c>
      <c r="H253" s="245"/>
      <c r="I253" s="246"/>
      <c r="J253" s="247"/>
    </row>
    <row r="254" spans="1:10" ht="15.75" customHeight="1" x14ac:dyDescent="0.25">
      <c r="A254" s="242">
        <v>43288</v>
      </c>
      <c r="B254" s="243">
        <v>180169009</v>
      </c>
      <c r="C254" s="106">
        <v>2</v>
      </c>
      <c r="D254" s="247">
        <v>163975</v>
      </c>
      <c r="E254" s="245"/>
      <c r="F254" s="248"/>
      <c r="G254" s="247"/>
      <c r="H254" s="245"/>
      <c r="I254" s="246">
        <v>5430602</v>
      </c>
      <c r="J254" s="247" t="s">
        <v>17</v>
      </c>
    </row>
    <row r="255" spans="1:10" ht="15.75" customHeight="1" x14ac:dyDescent="0.25">
      <c r="A255" s="242">
        <v>43290</v>
      </c>
      <c r="B255" s="243">
        <v>180169122</v>
      </c>
      <c r="C255" s="106">
        <v>6</v>
      </c>
      <c r="D255" s="247">
        <v>625275</v>
      </c>
      <c r="E255" s="245"/>
      <c r="F255" s="248"/>
      <c r="G255" s="247"/>
      <c r="H255" s="245"/>
      <c r="I255" s="246"/>
      <c r="J255" s="247"/>
    </row>
    <row r="256" spans="1:10" ht="15.75" customHeight="1" x14ac:dyDescent="0.25">
      <c r="A256" s="242">
        <v>43290</v>
      </c>
      <c r="B256" s="243">
        <v>180169189</v>
      </c>
      <c r="C256" s="106">
        <v>3</v>
      </c>
      <c r="D256" s="247">
        <v>298725</v>
      </c>
      <c r="E256" s="245"/>
      <c r="F256" s="248"/>
      <c r="G256" s="247"/>
      <c r="H256" s="245"/>
      <c r="I256" s="246"/>
      <c r="J256" s="247"/>
    </row>
    <row r="257" spans="1:10" ht="15.75" customHeight="1" x14ac:dyDescent="0.25">
      <c r="A257" s="242">
        <v>43291</v>
      </c>
      <c r="B257" s="243">
        <v>180169226</v>
      </c>
      <c r="C257" s="106">
        <v>18</v>
      </c>
      <c r="D257" s="247">
        <v>1733025</v>
      </c>
      <c r="E257" s="245">
        <v>180044237</v>
      </c>
      <c r="F257" s="248">
        <v>2</v>
      </c>
      <c r="G257" s="247">
        <v>178413</v>
      </c>
      <c r="H257" s="245"/>
      <c r="I257" s="246"/>
      <c r="J257" s="247"/>
    </row>
    <row r="258" spans="1:10" ht="15.75" customHeight="1" x14ac:dyDescent="0.25">
      <c r="A258" s="242">
        <v>43291</v>
      </c>
      <c r="B258" s="243">
        <v>180169272</v>
      </c>
      <c r="C258" s="106">
        <v>4</v>
      </c>
      <c r="D258" s="247">
        <v>368113</v>
      </c>
      <c r="E258" s="245"/>
      <c r="F258" s="248"/>
      <c r="G258" s="247"/>
      <c r="H258" s="245"/>
      <c r="I258" s="246"/>
      <c r="J258" s="247"/>
    </row>
    <row r="259" spans="1:10" ht="15.75" customHeight="1" x14ac:dyDescent="0.25">
      <c r="A259" s="242">
        <v>43292</v>
      </c>
      <c r="B259" s="243">
        <v>180169325</v>
      </c>
      <c r="C259" s="106">
        <v>8</v>
      </c>
      <c r="D259" s="247">
        <v>735175</v>
      </c>
      <c r="E259" s="245">
        <v>180044256</v>
      </c>
      <c r="F259" s="248">
        <v>2</v>
      </c>
      <c r="G259" s="247">
        <v>191975</v>
      </c>
      <c r="H259" s="245"/>
      <c r="I259" s="246"/>
      <c r="J259" s="247"/>
    </row>
    <row r="260" spans="1:10" ht="15.75" customHeight="1" x14ac:dyDescent="0.25">
      <c r="A260" s="242">
        <v>43292</v>
      </c>
      <c r="B260" s="243">
        <v>180169384</v>
      </c>
      <c r="C260" s="106">
        <v>4</v>
      </c>
      <c r="D260" s="247">
        <v>348863</v>
      </c>
      <c r="E260" s="245"/>
      <c r="F260" s="248"/>
      <c r="G260" s="247"/>
      <c r="H260" s="245"/>
      <c r="I260" s="246"/>
      <c r="J260" s="247"/>
    </row>
    <row r="261" spans="1:10" ht="15.75" customHeight="1" x14ac:dyDescent="0.25">
      <c r="A261" s="242">
        <v>43293</v>
      </c>
      <c r="B261" s="243">
        <v>180169426</v>
      </c>
      <c r="C261" s="106">
        <v>15</v>
      </c>
      <c r="D261" s="247">
        <v>1472888</v>
      </c>
      <c r="E261" s="245">
        <v>180044266</v>
      </c>
      <c r="F261" s="248">
        <v>1</v>
      </c>
      <c r="G261" s="247">
        <v>102900</v>
      </c>
      <c r="H261" s="245"/>
      <c r="I261" s="246"/>
      <c r="J261" s="247"/>
    </row>
    <row r="262" spans="1:10" ht="15.75" customHeight="1" x14ac:dyDescent="0.25">
      <c r="A262" s="242">
        <v>43293</v>
      </c>
      <c r="B262" s="243">
        <v>180169465</v>
      </c>
      <c r="C262" s="106">
        <v>3</v>
      </c>
      <c r="D262" s="247">
        <v>278163</v>
      </c>
      <c r="E262" s="245"/>
      <c r="F262" s="248"/>
      <c r="G262" s="247"/>
      <c r="H262" s="245"/>
      <c r="I262" s="246"/>
      <c r="J262" s="247"/>
    </row>
    <row r="263" spans="1:10" ht="15.75" customHeight="1" x14ac:dyDescent="0.25">
      <c r="A263" s="242">
        <v>43294</v>
      </c>
      <c r="B263" s="243">
        <v>180169537</v>
      </c>
      <c r="C263" s="106">
        <v>14</v>
      </c>
      <c r="D263" s="247">
        <v>1398600</v>
      </c>
      <c r="E263" s="245">
        <v>180044291</v>
      </c>
      <c r="F263" s="248">
        <v>3</v>
      </c>
      <c r="G263" s="247">
        <v>293213</v>
      </c>
      <c r="H263" s="245"/>
      <c r="I263" s="246"/>
      <c r="J263" s="247"/>
    </row>
    <row r="264" spans="1:10" ht="15.75" customHeight="1" x14ac:dyDescent="0.25">
      <c r="A264" s="242">
        <v>43294</v>
      </c>
      <c r="B264" s="243">
        <v>180169576</v>
      </c>
      <c r="C264" s="106">
        <v>2</v>
      </c>
      <c r="D264" s="247">
        <v>205625</v>
      </c>
      <c r="E264" s="245"/>
      <c r="F264" s="248"/>
      <c r="G264" s="247"/>
      <c r="H264" s="245"/>
      <c r="I264" s="246"/>
      <c r="J264" s="247"/>
    </row>
    <row r="265" spans="1:10" ht="15.75" customHeight="1" x14ac:dyDescent="0.25">
      <c r="A265" s="242">
        <v>43295</v>
      </c>
      <c r="B265" s="243">
        <v>180169627</v>
      </c>
      <c r="C265" s="106">
        <v>7</v>
      </c>
      <c r="D265" s="247">
        <v>582488</v>
      </c>
      <c r="E265" s="245">
        <v>180044310</v>
      </c>
      <c r="F265" s="248">
        <v>2</v>
      </c>
      <c r="G265" s="247">
        <v>195913</v>
      </c>
      <c r="H265" s="245"/>
      <c r="I265" s="246"/>
      <c r="J265" s="247"/>
    </row>
    <row r="266" spans="1:10" ht="15.75" customHeight="1" x14ac:dyDescent="0.25">
      <c r="A266" s="242">
        <v>43295</v>
      </c>
      <c r="B266" s="243">
        <v>180169667</v>
      </c>
      <c r="C266" s="106">
        <v>1</v>
      </c>
      <c r="D266" s="247">
        <v>46463</v>
      </c>
      <c r="E266" s="245"/>
      <c r="F266" s="248"/>
      <c r="G266" s="247"/>
      <c r="H266" s="245"/>
      <c r="I266" s="246">
        <v>7130989</v>
      </c>
      <c r="J266" s="247" t="s">
        <v>17</v>
      </c>
    </row>
    <row r="267" spans="1:10" ht="15.75" customHeight="1" x14ac:dyDescent="0.25">
      <c r="A267" s="210">
        <v>43297</v>
      </c>
      <c r="B267" s="115">
        <v>180169806</v>
      </c>
      <c r="C267" s="308">
        <v>5</v>
      </c>
      <c r="D267" s="117">
        <v>568050</v>
      </c>
      <c r="E267" s="118">
        <v>180044348</v>
      </c>
      <c r="F267" s="120">
        <v>1</v>
      </c>
      <c r="G267" s="117">
        <v>139038</v>
      </c>
      <c r="H267" s="118"/>
      <c r="I267" s="213"/>
      <c r="J267" s="117"/>
    </row>
    <row r="268" spans="1:10" ht="15.75" customHeight="1" x14ac:dyDescent="0.25">
      <c r="A268" s="210">
        <v>43297</v>
      </c>
      <c r="B268" s="115">
        <v>180169851</v>
      </c>
      <c r="C268" s="308">
        <v>2</v>
      </c>
      <c r="D268" s="117">
        <v>185413</v>
      </c>
      <c r="E268" s="118"/>
      <c r="F268" s="120"/>
      <c r="G268" s="117"/>
      <c r="H268" s="118"/>
      <c r="I268" s="213"/>
      <c r="J268" s="117"/>
    </row>
    <row r="269" spans="1:10" ht="15.75" customHeight="1" x14ac:dyDescent="0.25">
      <c r="A269" s="210">
        <v>43298</v>
      </c>
      <c r="B269" s="115">
        <v>180169887</v>
      </c>
      <c r="C269" s="308">
        <v>19</v>
      </c>
      <c r="D269" s="117">
        <v>1826650</v>
      </c>
      <c r="E269" s="118">
        <v>180044363</v>
      </c>
      <c r="F269" s="120">
        <v>1</v>
      </c>
      <c r="G269" s="117">
        <v>122500</v>
      </c>
      <c r="H269" s="118"/>
      <c r="I269" s="213"/>
      <c r="J269" s="117"/>
    </row>
    <row r="270" spans="1:10" ht="15.75" customHeight="1" x14ac:dyDescent="0.25">
      <c r="A270" s="210"/>
      <c r="B270" s="115"/>
      <c r="C270" s="308"/>
      <c r="D270" s="117"/>
      <c r="E270" s="118"/>
      <c r="F270" s="120"/>
      <c r="G270" s="117"/>
      <c r="H270" s="118"/>
      <c r="I270" s="213"/>
      <c r="J270" s="117"/>
    </row>
    <row r="271" spans="1:10" ht="15.75" customHeight="1" x14ac:dyDescent="0.25">
      <c r="A271" s="210"/>
      <c r="B271" s="115"/>
      <c r="C271" s="308"/>
      <c r="D271" s="117"/>
      <c r="E271" s="118"/>
      <c r="F271" s="120"/>
      <c r="G271" s="117"/>
      <c r="H271" s="118"/>
      <c r="I271" s="213"/>
      <c r="J271" s="117"/>
    </row>
    <row r="272" spans="1:10" x14ac:dyDescent="0.25">
      <c r="A272" s="236"/>
      <c r="B272" s="235"/>
      <c r="C272" s="12"/>
      <c r="D272" s="237"/>
      <c r="E272" s="238"/>
      <c r="F272" s="241"/>
      <c r="G272" s="237"/>
      <c r="H272" s="238"/>
      <c r="I272" s="240"/>
      <c r="J272" s="237"/>
    </row>
    <row r="273" spans="1:10" x14ac:dyDescent="0.25">
      <c r="A273" s="236"/>
      <c r="B273" s="224" t="s">
        <v>11</v>
      </c>
      <c r="C273" s="230">
        <f>SUM(C8:C272)</f>
        <v>3173</v>
      </c>
      <c r="D273" s="225">
        <f>SUM(D8:D272)</f>
        <v>332120400</v>
      </c>
      <c r="E273" s="224" t="s">
        <v>11</v>
      </c>
      <c r="F273" s="233">
        <f>SUM(F8:F272)</f>
        <v>435</v>
      </c>
      <c r="G273" s="225">
        <f>SUM(G8:G272)</f>
        <v>48151801</v>
      </c>
      <c r="H273" s="233">
        <f>SUM(H8:H272)</f>
        <v>0</v>
      </c>
      <c r="I273" s="233">
        <f>SUM(I8:I272)</f>
        <v>281650024</v>
      </c>
      <c r="J273" s="5"/>
    </row>
    <row r="274" spans="1:10" x14ac:dyDescent="0.25">
      <c r="A274" s="236"/>
      <c r="B274" s="224"/>
      <c r="C274" s="230"/>
      <c r="D274" s="225"/>
      <c r="E274" s="224"/>
      <c r="F274" s="233"/>
      <c r="G274" s="225"/>
      <c r="H274" s="233"/>
      <c r="I274" s="233"/>
      <c r="J274" s="5"/>
    </row>
    <row r="275" spans="1:10" x14ac:dyDescent="0.25">
      <c r="A275" s="226"/>
      <c r="B275" s="227"/>
      <c r="C275" s="12"/>
      <c r="D275" s="237"/>
      <c r="E275" s="224"/>
      <c r="F275" s="241"/>
      <c r="G275" s="326" t="s">
        <v>12</v>
      </c>
      <c r="H275" s="326"/>
      <c r="I275" s="240"/>
      <c r="J275" s="228">
        <f>SUM(D8:D272)</f>
        <v>332120400</v>
      </c>
    </row>
    <row r="276" spans="1:10" x14ac:dyDescent="0.25">
      <c r="A276" s="236"/>
      <c r="B276" s="235"/>
      <c r="C276" s="12"/>
      <c r="D276" s="237"/>
      <c r="E276" s="238"/>
      <c r="F276" s="241"/>
      <c r="G276" s="326" t="s">
        <v>13</v>
      </c>
      <c r="H276" s="326"/>
      <c r="I276" s="240"/>
      <c r="J276" s="228">
        <f>SUM(G8:G272)</f>
        <v>48151801</v>
      </c>
    </row>
    <row r="277" spans="1:10" x14ac:dyDescent="0.25">
      <c r="A277" s="229"/>
      <c r="B277" s="238"/>
      <c r="C277" s="12"/>
      <c r="D277" s="237"/>
      <c r="E277" s="238"/>
      <c r="F277" s="241"/>
      <c r="G277" s="326" t="s">
        <v>14</v>
      </c>
      <c r="H277" s="326"/>
      <c r="I277" s="41"/>
      <c r="J277" s="230">
        <f>J275-J276</f>
        <v>283968599</v>
      </c>
    </row>
    <row r="278" spans="1:10" x14ac:dyDescent="0.25">
      <c r="A278" s="236"/>
      <c r="B278" s="231"/>
      <c r="C278" s="12"/>
      <c r="D278" s="232"/>
      <c r="E278" s="238"/>
      <c r="F278" s="241"/>
      <c r="G278" s="326" t="s">
        <v>15</v>
      </c>
      <c r="H278" s="326"/>
      <c r="I278" s="240"/>
      <c r="J278" s="228">
        <f>SUM(H8:H272)</f>
        <v>0</v>
      </c>
    </row>
    <row r="279" spans="1:10" x14ac:dyDescent="0.25">
      <c r="A279" s="236"/>
      <c r="B279" s="231"/>
      <c r="C279" s="12"/>
      <c r="D279" s="232"/>
      <c r="E279" s="238"/>
      <c r="F279" s="241"/>
      <c r="G279" s="326" t="s">
        <v>16</v>
      </c>
      <c r="H279" s="326"/>
      <c r="I279" s="240"/>
      <c r="J279" s="228">
        <f>J277+J278</f>
        <v>283968599</v>
      </c>
    </row>
    <row r="280" spans="1:10" x14ac:dyDescent="0.25">
      <c r="A280" s="236"/>
      <c r="B280" s="231"/>
      <c r="C280" s="12"/>
      <c r="D280" s="232"/>
      <c r="E280" s="238"/>
      <c r="F280" s="241"/>
      <c r="G280" s="326" t="s">
        <v>5</v>
      </c>
      <c r="H280" s="326"/>
      <c r="I280" s="240"/>
      <c r="J280" s="228">
        <f>SUM(I8:I272)</f>
        <v>281650024</v>
      </c>
    </row>
    <row r="281" spans="1:10" x14ac:dyDescent="0.25">
      <c r="A281" s="236"/>
      <c r="B281" s="231"/>
      <c r="C281" s="12"/>
      <c r="D281" s="232"/>
      <c r="E281" s="238"/>
      <c r="F281" s="241"/>
      <c r="G281" s="326" t="s">
        <v>32</v>
      </c>
      <c r="H281" s="326"/>
      <c r="I281" s="241" t="str">
        <f>IF(J281&gt;0,"SALDO",IF(J281&lt;0,"PIUTANG",IF(J281=0,"LUNAS")))</f>
        <v>PIUTANG</v>
      </c>
      <c r="J281" s="228">
        <f>J280-J279</f>
        <v>-2318575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81:H281"/>
    <mergeCell ref="G275:H275"/>
    <mergeCell ref="G276:H276"/>
    <mergeCell ref="G277:H277"/>
    <mergeCell ref="G278:H278"/>
    <mergeCell ref="G279:H279"/>
    <mergeCell ref="G280:H280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4"/>
  <sheetViews>
    <sheetView zoomScale="85" zoomScaleNormal="85" workbookViewId="0">
      <pane ySplit="7" topLeftCell="A148" activePane="bottomLeft" state="frozen"/>
      <selection pane="bottomLeft" activeCell="I155" sqref="I15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J168*-1</f>
        <v>745933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242">
        <v>43260</v>
      </c>
      <c r="B125" s="243">
        <v>180167748</v>
      </c>
      <c r="C125" s="248">
        <v>8</v>
      </c>
      <c r="D125" s="247">
        <v>617400</v>
      </c>
      <c r="E125" s="245">
        <v>180043864</v>
      </c>
      <c r="F125" s="243">
        <v>52</v>
      </c>
      <c r="G125" s="247">
        <v>5501388</v>
      </c>
      <c r="H125" s="246"/>
      <c r="I125" s="246"/>
      <c r="J125" s="247"/>
    </row>
    <row r="126" spans="1:10" x14ac:dyDescent="0.25">
      <c r="A126" s="242">
        <v>43277</v>
      </c>
      <c r="B126" s="243">
        <v>180168199</v>
      </c>
      <c r="C126" s="248">
        <v>5</v>
      </c>
      <c r="D126" s="247">
        <v>444850</v>
      </c>
      <c r="E126" s="245"/>
      <c r="F126" s="243"/>
      <c r="G126" s="247"/>
      <c r="H126" s="246"/>
      <c r="I126" s="246"/>
      <c r="J126" s="247"/>
    </row>
    <row r="127" spans="1:10" x14ac:dyDescent="0.25">
      <c r="A127" s="242">
        <v>43279</v>
      </c>
      <c r="B127" s="243">
        <v>180168251</v>
      </c>
      <c r="C127" s="248">
        <v>8</v>
      </c>
      <c r="D127" s="247">
        <v>773675</v>
      </c>
      <c r="E127" s="245"/>
      <c r="F127" s="243"/>
      <c r="G127" s="247"/>
      <c r="H127" s="246"/>
      <c r="I127" s="246"/>
      <c r="J127" s="247"/>
    </row>
    <row r="128" spans="1:10" x14ac:dyDescent="0.25">
      <c r="A128" s="242">
        <v>43279</v>
      </c>
      <c r="B128" s="243">
        <v>180168315</v>
      </c>
      <c r="C128" s="248">
        <v>4</v>
      </c>
      <c r="D128" s="247">
        <v>310975</v>
      </c>
      <c r="E128" s="245"/>
      <c r="F128" s="243"/>
      <c r="G128" s="247"/>
      <c r="H128" s="246"/>
      <c r="I128" s="246"/>
      <c r="J128" s="247"/>
    </row>
    <row r="129" spans="1:10" x14ac:dyDescent="0.25">
      <c r="A129" s="242">
        <v>43280</v>
      </c>
      <c r="B129" s="243">
        <v>180168343</v>
      </c>
      <c r="C129" s="248">
        <v>2</v>
      </c>
      <c r="D129" s="247">
        <v>136938</v>
      </c>
      <c r="E129" s="245"/>
      <c r="F129" s="243"/>
      <c r="G129" s="247"/>
      <c r="H129" s="246"/>
      <c r="I129" s="246"/>
      <c r="J129" s="247"/>
    </row>
    <row r="130" spans="1:10" x14ac:dyDescent="0.25">
      <c r="A130" s="242">
        <v>43280</v>
      </c>
      <c r="B130" s="243">
        <v>180168393</v>
      </c>
      <c r="C130" s="248">
        <v>1</v>
      </c>
      <c r="D130" s="247">
        <v>80500</v>
      </c>
      <c r="E130" s="245"/>
      <c r="F130" s="243"/>
      <c r="G130" s="247"/>
      <c r="H130" s="246"/>
      <c r="I130" s="246"/>
      <c r="J130" s="247"/>
    </row>
    <row r="131" spans="1:10" x14ac:dyDescent="0.25">
      <c r="A131" s="242">
        <v>43281</v>
      </c>
      <c r="B131" s="243">
        <v>180168424</v>
      </c>
      <c r="C131" s="248">
        <v>1</v>
      </c>
      <c r="D131" s="247">
        <v>68075</v>
      </c>
      <c r="E131" s="245"/>
      <c r="F131" s="243"/>
      <c r="G131" s="247"/>
      <c r="H131" s="246"/>
      <c r="I131" s="246"/>
      <c r="J131" s="247"/>
    </row>
    <row r="132" spans="1:10" x14ac:dyDescent="0.25">
      <c r="A132" s="242">
        <v>43281</v>
      </c>
      <c r="B132" s="243">
        <v>180168425</v>
      </c>
      <c r="C132" s="248">
        <v>18</v>
      </c>
      <c r="D132" s="247">
        <v>1757700</v>
      </c>
      <c r="E132" s="245"/>
      <c r="F132" s="243"/>
      <c r="G132" s="247"/>
      <c r="H132" s="246"/>
      <c r="I132" s="246"/>
      <c r="J132" s="247"/>
    </row>
    <row r="133" spans="1:10" x14ac:dyDescent="0.25">
      <c r="A133" s="242">
        <v>43283</v>
      </c>
      <c r="B133" s="243">
        <v>180168533</v>
      </c>
      <c r="C133" s="248">
        <v>3</v>
      </c>
      <c r="D133" s="247">
        <v>277200</v>
      </c>
      <c r="E133" s="245"/>
      <c r="F133" s="243"/>
      <c r="G133" s="247"/>
      <c r="H133" s="246"/>
      <c r="I133" s="246"/>
      <c r="J133" s="247"/>
    </row>
    <row r="134" spans="1:10" x14ac:dyDescent="0.25">
      <c r="A134" s="242">
        <v>43283</v>
      </c>
      <c r="B134" s="243">
        <v>180168584</v>
      </c>
      <c r="C134" s="248">
        <v>2</v>
      </c>
      <c r="D134" s="247">
        <v>106750</v>
      </c>
      <c r="E134" s="245"/>
      <c r="F134" s="243"/>
      <c r="G134" s="247"/>
      <c r="H134" s="246"/>
      <c r="I134" s="246"/>
      <c r="J134" s="247"/>
    </row>
    <row r="135" spans="1:10" x14ac:dyDescent="0.25">
      <c r="A135" s="242">
        <v>43284</v>
      </c>
      <c r="B135" s="243">
        <v>180168623</v>
      </c>
      <c r="C135" s="248">
        <v>5</v>
      </c>
      <c r="D135" s="247">
        <v>306163</v>
      </c>
      <c r="E135" s="245"/>
      <c r="F135" s="243"/>
      <c r="G135" s="247"/>
      <c r="H135" s="246"/>
      <c r="I135" s="246"/>
      <c r="J135" s="247"/>
    </row>
    <row r="136" spans="1:10" x14ac:dyDescent="0.25">
      <c r="A136" s="242">
        <v>43284</v>
      </c>
      <c r="B136" s="243">
        <v>180168655</v>
      </c>
      <c r="C136" s="248">
        <v>15</v>
      </c>
      <c r="D136" s="247">
        <v>1497563</v>
      </c>
      <c r="E136" s="245"/>
      <c r="F136" s="243"/>
      <c r="G136" s="247"/>
      <c r="H136" s="246"/>
      <c r="I136" s="246"/>
      <c r="J136" s="247"/>
    </row>
    <row r="137" spans="1:10" x14ac:dyDescent="0.25">
      <c r="A137" s="242">
        <v>43285</v>
      </c>
      <c r="B137" s="243">
        <v>180168706</v>
      </c>
      <c r="C137" s="248">
        <v>2</v>
      </c>
      <c r="D137" s="247">
        <v>141488</v>
      </c>
      <c r="E137" s="245"/>
      <c r="F137" s="243"/>
      <c r="G137" s="247"/>
      <c r="H137" s="246"/>
      <c r="I137" s="246"/>
      <c r="J137" s="247"/>
    </row>
    <row r="138" spans="1:10" x14ac:dyDescent="0.25">
      <c r="A138" s="242">
        <v>43285</v>
      </c>
      <c r="B138" s="243">
        <v>180168764</v>
      </c>
      <c r="C138" s="248">
        <v>1</v>
      </c>
      <c r="D138" s="247">
        <v>99488</v>
      </c>
      <c r="E138" s="245"/>
      <c r="F138" s="243"/>
      <c r="G138" s="247"/>
      <c r="H138" s="246"/>
      <c r="I138" s="246"/>
      <c r="J138" s="247"/>
    </row>
    <row r="139" spans="1:10" x14ac:dyDescent="0.25">
      <c r="A139" s="242">
        <v>43286</v>
      </c>
      <c r="B139" s="243">
        <v>180168798</v>
      </c>
      <c r="C139" s="248">
        <v>4</v>
      </c>
      <c r="D139" s="247">
        <v>365138</v>
      </c>
      <c r="E139" s="245"/>
      <c r="F139" s="243"/>
      <c r="G139" s="247"/>
      <c r="H139" s="246"/>
      <c r="I139" s="246"/>
      <c r="J139" s="247"/>
    </row>
    <row r="140" spans="1:10" x14ac:dyDescent="0.25">
      <c r="A140" s="242">
        <v>43286</v>
      </c>
      <c r="B140" s="243">
        <v>180168847</v>
      </c>
      <c r="C140" s="248">
        <v>1</v>
      </c>
      <c r="D140" s="247">
        <v>111300</v>
      </c>
      <c r="E140" s="245"/>
      <c r="F140" s="243"/>
      <c r="G140" s="247"/>
      <c r="H140" s="246"/>
      <c r="I140" s="246"/>
      <c r="J140" s="247"/>
    </row>
    <row r="141" spans="1:10" x14ac:dyDescent="0.25">
      <c r="A141" s="242">
        <v>43287</v>
      </c>
      <c r="B141" s="243">
        <v>180168885</v>
      </c>
      <c r="C141" s="248">
        <v>2</v>
      </c>
      <c r="D141" s="247">
        <v>119175</v>
      </c>
      <c r="E141" s="245"/>
      <c r="F141" s="243"/>
      <c r="G141" s="247"/>
      <c r="H141" s="246"/>
      <c r="I141" s="246"/>
      <c r="J141" s="247"/>
    </row>
    <row r="142" spans="1:10" x14ac:dyDescent="0.25">
      <c r="A142" s="242">
        <v>43287</v>
      </c>
      <c r="B142" s="243">
        <v>180168933</v>
      </c>
      <c r="C142" s="248">
        <v>2</v>
      </c>
      <c r="D142" s="247">
        <v>203175</v>
      </c>
      <c r="E142" s="245"/>
      <c r="F142" s="243"/>
      <c r="G142" s="247"/>
      <c r="H142" s="246"/>
      <c r="I142" s="246">
        <v>1916166</v>
      </c>
      <c r="J142" s="247" t="s">
        <v>17</v>
      </c>
    </row>
    <row r="143" spans="1:10" x14ac:dyDescent="0.25">
      <c r="A143" s="242">
        <v>43288</v>
      </c>
      <c r="B143" s="243">
        <v>180168977</v>
      </c>
      <c r="C143" s="248">
        <v>2</v>
      </c>
      <c r="D143" s="247">
        <v>245875</v>
      </c>
      <c r="E143" s="245"/>
      <c r="F143" s="243"/>
      <c r="G143" s="247"/>
      <c r="H143" s="246"/>
      <c r="I143" s="246"/>
      <c r="J143" s="247"/>
    </row>
    <row r="144" spans="1:10" x14ac:dyDescent="0.25">
      <c r="A144" s="242">
        <v>43288</v>
      </c>
      <c r="B144" s="243">
        <v>180169024</v>
      </c>
      <c r="C144" s="248">
        <v>3</v>
      </c>
      <c r="D144" s="247">
        <v>351488</v>
      </c>
      <c r="E144" s="245"/>
      <c r="F144" s="243"/>
      <c r="G144" s="247"/>
      <c r="H144" s="246"/>
      <c r="I144" s="246"/>
      <c r="J144" s="247"/>
    </row>
    <row r="145" spans="1:10" x14ac:dyDescent="0.25">
      <c r="A145" s="242">
        <v>43290</v>
      </c>
      <c r="B145" s="243">
        <v>180169110</v>
      </c>
      <c r="C145" s="248">
        <v>9</v>
      </c>
      <c r="D145" s="247">
        <v>680663</v>
      </c>
      <c r="E145" s="245"/>
      <c r="F145" s="243"/>
      <c r="G145" s="247"/>
      <c r="H145" s="246"/>
      <c r="I145" s="246"/>
      <c r="J145" s="247"/>
    </row>
    <row r="146" spans="1:10" x14ac:dyDescent="0.25">
      <c r="A146" s="242">
        <v>43290</v>
      </c>
      <c r="B146" s="243">
        <v>180169179</v>
      </c>
      <c r="C146" s="248">
        <v>1</v>
      </c>
      <c r="D146" s="247">
        <v>94938</v>
      </c>
      <c r="E146" s="245"/>
      <c r="F146" s="243"/>
      <c r="G146" s="247"/>
      <c r="H146" s="246"/>
      <c r="I146" s="246"/>
      <c r="J146" s="247"/>
    </row>
    <row r="147" spans="1:10" x14ac:dyDescent="0.25">
      <c r="A147" s="242">
        <v>43291</v>
      </c>
      <c r="B147" s="243">
        <v>180169223</v>
      </c>
      <c r="C147" s="248">
        <v>3</v>
      </c>
      <c r="D147" s="247">
        <v>250075</v>
      </c>
      <c r="E147" s="245"/>
      <c r="F147" s="243"/>
      <c r="G147" s="247"/>
      <c r="H147" s="246"/>
      <c r="I147" s="246"/>
      <c r="J147" s="247"/>
    </row>
    <row r="148" spans="1:10" x14ac:dyDescent="0.25">
      <c r="A148" s="242">
        <v>43291</v>
      </c>
      <c r="B148" s="243">
        <v>180169270</v>
      </c>
      <c r="C148" s="248">
        <v>3</v>
      </c>
      <c r="D148" s="247">
        <v>333288</v>
      </c>
      <c r="E148" s="245"/>
      <c r="F148" s="243"/>
      <c r="G148" s="247"/>
      <c r="H148" s="246"/>
      <c r="I148" s="246"/>
      <c r="J148" s="247"/>
    </row>
    <row r="149" spans="1:10" x14ac:dyDescent="0.25">
      <c r="A149" s="242">
        <v>43292</v>
      </c>
      <c r="B149" s="243">
        <v>180169323</v>
      </c>
      <c r="C149" s="248">
        <v>6</v>
      </c>
      <c r="D149" s="247">
        <v>640500</v>
      </c>
      <c r="E149" s="245"/>
      <c r="F149" s="243"/>
      <c r="G149" s="247"/>
      <c r="H149" s="246"/>
      <c r="I149" s="246"/>
      <c r="J149" s="247"/>
    </row>
    <row r="150" spans="1:10" x14ac:dyDescent="0.25">
      <c r="A150" s="242">
        <v>43292</v>
      </c>
      <c r="B150" s="243">
        <v>180169386</v>
      </c>
      <c r="C150" s="248">
        <v>2</v>
      </c>
      <c r="D150" s="247">
        <v>192938</v>
      </c>
      <c r="E150" s="245"/>
      <c r="F150" s="243"/>
      <c r="G150" s="247"/>
      <c r="H150" s="246"/>
      <c r="I150" s="246"/>
      <c r="J150" s="247"/>
    </row>
    <row r="151" spans="1:10" x14ac:dyDescent="0.25">
      <c r="A151" s="242">
        <v>43293</v>
      </c>
      <c r="B151" s="243">
        <v>180169424</v>
      </c>
      <c r="C151" s="248">
        <v>3</v>
      </c>
      <c r="D151" s="247">
        <v>250338</v>
      </c>
      <c r="E151" s="245"/>
      <c r="F151" s="243"/>
      <c r="G151" s="247"/>
      <c r="H151" s="246"/>
      <c r="I151" s="246"/>
      <c r="J151" s="247"/>
    </row>
    <row r="152" spans="1:10" x14ac:dyDescent="0.25">
      <c r="A152" s="242">
        <v>43293</v>
      </c>
      <c r="B152" s="243">
        <v>180169479</v>
      </c>
      <c r="C152" s="248">
        <v>3</v>
      </c>
      <c r="D152" s="247">
        <v>322263</v>
      </c>
      <c r="E152" s="245"/>
      <c r="F152" s="243"/>
      <c r="G152" s="247"/>
      <c r="H152" s="246"/>
      <c r="I152" s="246"/>
      <c r="J152" s="247"/>
    </row>
    <row r="153" spans="1:10" x14ac:dyDescent="0.25">
      <c r="A153" s="242">
        <v>43293</v>
      </c>
      <c r="B153" s="243">
        <v>180169480</v>
      </c>
      <c r="C153" s="248">
        <v>1</v>
      </c>
      <c r="D153" s="247">
        <v>110600</v>
      </c>
      <c r="E153" s="245"/>
      <c r="F153" s="243"/>
      <c r="G153" s="247"/>
      <c r="H153" s="246"/>
      <c r="I153" s="246">
        <v>3610779</v>
      </c>
      <c r="J153" s="247" t="s">
        <v>17</v>
      </c>
    </row>
    <row r="154" spans="1:10" x14ac:dyDescent="0.25">
      <c r="A154" s="242">
        <v>43294</v>
      </c>
      <c r="B154" s="243">
        <v>180169530</v>
      </c>
      <c r="C154" s="248">
        <v>1</v>
      </c>
      <c r="D154" s="247">
        <v>137813</v>
      </c>
      <c r="E154" s="245"/>
      <c r="F154" s="243"/>
      <c r="G154" s="247"/>
      <c r="H154" s="246">
        <v>60000</v>
      </c>
      <c r="I154" s="246">
        <v>60000</v>
      </c>
      <c r="J154" s="247" t="s">
        <v>17</v>
      </c>
    </row>
    <row r="155" spans="1:10" x14ac:dyDescent="0.25">
      <c r="A155" s="98">
        <v>43295</v>
      </c>
      <c r="B155" s="99">
        <v>180169673</v>
      </c>
      <c r="C155" s="100">
        <v>1</v>
      </c>
      <c r="D155" s="34">
        <v>80063</v>
      </c>
      <c r="E155" s="101"/>
      <c r="F155" s="99"/>
      <c r="G155" s="34"/>
      <c r="H155" s="102"/>
      <c r="I155" s="102"/>
      <c r="J155" s="34"/>
    </row>
    <row r="156" spans="1:10" x14ac:dyDescent="0.25">
      <c r="A156" s="98">
        <v>43297</v>
      </c>
      <c r="B156" s="99">
        <v>180169807</v>
      </c>
      <c r="C156" s="100">
        <v>4</v>
      </c>
      <c r="D156" s="34">
        <v>434438</v>
      </c>
      <c r="E156" s="101"/>
      <c r="F156" s="99"/>
      <c r="G156" s="34"/>
      <c r="H156" s="102"/>
      <c r="I156" s="102"/>
      <c r="J156" s="34"/>
    </row>
    <row r="157" spans="1:10" x14ac:dyDescent="0.25">
      <c r="A157" s="98">
        <v>43298</v>
      </c>
      <c r="B157" s="99">
        <v>180169880</v>
      </c>
      <c r="C157" s="100">
        <v>3</v>
      </c>
      <c r="D157" s="34">
        <v>231438</v>
      </c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236"/>
      <c r="B159" s="235"/>
      <c r="C159" s="241"/>
      <c r="D159" s="237"/>
      <c r="E159" s="238"/>
      <c r="F159" s="235"/>
      <c r="G159" s="237"/>
      <c r="H159" s="240"/>
      <c r="I159" s="240"/>
      <c r="J159" s="237"/>
    </row>
    <row r="160" spans="1:10" x14ac:dyDescent="0.25">
      <c r="A160" s="236"/>
      <c r="B160" s="224" t="s">
        <v>11</v>
      </c>
      <c r="C160" s="233">
        <f>SUM(C8:C159)</f>
        <v>1243</v>
      </c>
      <c r="D160" s="225"/>
      <c r="E160" s="224" t="s">
        <v>11</v>
      </c>
      <c r="F160" s="224">
        <f>SUM(F8:F159)</f>
        <v>155</v>
      </c>
      <c r="G160" s="225">
        <f>SUM(G8:G159)</f>
        <v>17046752</v>
      </c>
      <c r="H160" s="240"/>
      <c r="I160" s="240"/>
      <c r="J160" s="237"/>
    </row>
    <row r="161" spans="1:16" x14ac:dyDescent="0.25">
      <c r="A161" s="236"/>
      <c r="B161" s="224"/>
      <c r="C161" s="233"/>
      <c r="D161" s="225"/>
      <c r="E161" s="238"/>
      <c r="F161" s="235"/>
      <c r="G161" s="237"/>
      <c r="H161" s="240"/>
      <c r="I161" s="240"/>
      <c r="J161" s="237"/>
    </row>
    <row r="162" spans="1:16" x14ac:dyDescent="0.25">
      <c r="A162" s="226"/>
      <c r="B162" s="227"/>
      <c r="C162" s="241"/>
      <c r="D162" s="237"/>
      <c r="E162" s="224"/>
      <c r="F162" s="235"/>
      <c r="G162" s="326" t="s">
        <v>12</v>
      </c>
      <c r="H162" s="326"/>
      <c r="I162" s="240"/>
      <c r="J162" s="228">
        <f>SUM(D8:D159)</f>
        <v>120161257</v>
      </c>
    </row>
    <row r="163" spans="1:16" x14ac:dyDescent="0.25">
      <c r="A163" s="236"/>
      <c r="B163" s="235"/>
      <c r="C163" s="241"/>
      <c r="D163" s="237"/>
      <c r="E163" s="224"/>
      <c r="F163" s="235"/>
      <c r="G163" s="326" t="s">
        <v>13</v>
      </c>
      <c r="H163" s="326"/>
      <c r="I163" s="240"/>
      <c r="J163" s="228">
        <f>SUM(G8:G159)</f>
        <v>17046752</v>
      </c>
    </row>
    <row r="164" spans="1:16" x14ac:dyDescent="0.25">
      <c r="A164" s="229"/>
      <c r="B164" s="238"/>
      <c r="C164" s="241"/>
      <c r="D164" s="237"/>
      <c r="E164" s="238"/>
      <c r="F164" s="235"/>
      <c r="G164" s="326" t="s">
        <v>14</v>
      </c>
      <c r="H164" s="326"/>
      <c r="I164" s="41"/>
      <c r="J164" s="230">
        <f>J162-J163</f>
        <v>103114505</v>
      </c>
    </row>
    <row r="165" spans="1:16" x14ac:dyDescent="0.25">
      <c r="A165" s="236"/>
      <c r="B165" s="231"/>
      <c r="C165" s="241"/>
      <c r="D165" s="232"/>
      <c r="E165" s="238"/>
      <c r="F165" s="224"/>
      <c r="G165" s="326" t="s">
        <v>15</v>
      </c>
      <c r="H165" s="326"/>
      <c r="I165" s="240"/>
      <c r="J165" s="228">
        <f>SUM(H8:H161)</f>
        <v>375000</v>
      </c>
    </row>
    <row r="166" spans="1:16" x14ac:dyDescent="0.25">
      <c r="A166" s="236"/>
      <c r="B166" s="231"/>
      <c r="C166" s="241"/>
      <c r="D166" s="232"/>
      <c r="E166" s="238"/>
      <c r="F166" s="224"/>
      <c r="G166" s="326" t="s">
        <v>16</v>
      </c>
      <c r="H166" s="326"/>
      <c r="I166" s="240"/>
      <c r="J166" s="228">
        <f>J164+J165</f>
        <v>103489505</v>
      </c>
    </row>
    <row r="167" spans="1:16" x14ac:dyDescent="0.25">
      <c r="A167" s="236"/>
      <c r="B167" s="231"/>
      <c r="C167" s="241"/>
      <c r="D167" s="232"/>
      <c r="E167" s="238"/>
      <c r="F167" s="235"/>
      <c r="G167" s="326" t="s">
        <v>5</v>
      </c>
      <c r="H167" s="326"/>
      <c r="I167" s="240"/>
      <c r="J167" s="228">
        <f>SUM(I8:I161)</f>
        <v>102743572</v>
      </c>
    </row>
    <row r="168" spans="1:16" x14ac:dyDescent="0.25">
      <c r="A168" s="236"/>
      <c r="B168" s="231"/>
      <c r="C168" s="241"/>
      <c r="D168" s="232"/>
      <c r="E168" s="238"/>
      <c r="F168" s="235"/>
      <c r="G168" s="326" t="s">
        <v>32</v>
      </c>
      <c r="H168" s="326"/>
      <c r="I168" s="241" t="str">
        <f>IF(J168&gt;0,"SALDO",IF(J168&lt;0,"PIUTANG",IF(J168=0,"LUNAS")))</f>
        <v>PIUTANG</v>
      </c>
      <c r="J168" s="228">
        <f>J167-J166</f>
        <v>-745933</v>
      </c>
    </row>
    <row r="169" spans="1:16" x14ac:dyDescent="0.25">
      <c r="F169" s="219"/>
      <c r="G169" s="219"/>
      <c r="J169" s="219"/>
    </row>
    <row r="170" spans="1:16" x14ac:dyDescent="0.25">
      <c r="C170" s="219"/>
      <c r="D170" s="219"/>
      <c r="F170" s="219"/>
      <c r="G170" s="219"/>
      <c r="J170" s="219"/>
      <c r="L170" s="234"/>
      <c r="M170" s="234"/>
      <c r="N170" s="234"/>
      <c r="O170" s="234"/>
      <c r="P170" s="234"/>
    </row>
    <row r="171" spans="1:16" x14ac:dyDescent="0.25">
      <c r="C171" s="219"/>
      <c r="D171" s="219"/>
      <c r="F171" s="219"/>
      <c r="G171" s="219"/>
      <c r="J171" s="219"/>
      <c r="L171" s="234"/>
      <c r="M171" s="234"/>
      <c r="N171" s="234"/>
      <c r="O171" s="234"/>
      <c r="P171" s="234"/>
    </row>
    <row r="172" spans="1:16" x14ac:dyDescent="0.25">
      <c r="C172" s="219"/>
      <c r="D172" s="219"/>
      <c r="F172" s="219"/>
      <c r="G172" s="219"/>
      <c r="J172" s="219"/>
      <c r="L172" s="234"/>
      <c r="M172" s="234"/>
      <c r="N172" s="234"/>
      <c r="O172" s="234"/>
      <c r="P172" s="234"/>
    </row>
    <row r="173" spans="1:16" x14ac:dyDescent="0.25">
      <c r="C173" s="219"/>
      <c r="D173" s="219"/>
      <c r="F173" s="219"/>
      <c r="G173" s="219"/>
      <c r="J173" s="219"/>
      <c r="L173" s="234"/>
      <c r="M173" s="234"/>
      <c r="N173" s="234"/>
      <c r="O173" s="234"/>
      <c r="P173" s="234"/>
    </row>
    <row r="174" spans="1:16" x14ac:dyDescent="0.25">
      <c r="C174" s="219"/>
      <c r="D174" s="219"/>
      <c r="L174" s="234"/>
      <c r="M174" s="234"/>
      <c r="N174" s="234"/>
      <c r="O174" s="234"/>
      <c r="P174" s="234"/>
    </row>
  </sheetData>
  <mergeCells count="15">
    <mergeCell ref="G168:H168"/>
    <mergeCell ref="G162:H162"/>
    <mergeCell ref="G163:H163"/>
    <mergeCell ref="G164:H164"/>
    <mergeCell ref="G165:H165"/>
    <mergeCell ref="G166:H166"/>
    <mergeCell ref="G167:H16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M116" sqref="M116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B21" sqref="B2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43297</v>
      </c>
      <c r="C5" s="283">
        <f>'Taufik ST'!I2</f>
        <v>2318575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43290</v>
      </c>
      <c r="C6" s="283">
        <f>'Indra Fashion'!I2</f>
        <v>1012612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43298</v>
      </c>
      <c r="C7" s="283">
        <f>Atlantis!I2</f>
        <v>1218701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43298</v>
      </c>
      <c r="C8" s="283">
        <f>Bandros!I2</f>
        <v>6022715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43292</v>
      </c>
      <c r="C9" s="283">
        <f>'Bentang Fashion'!I2</f>
        <v>6602575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43287</v>
      </c>
      <c r="C10" s="283">
        <f>Azalea!I2</f>
        <v>645877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745933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43289</v>
      </c>
      <c r="C13" s="283">
        <f>Yanyan!I2</f>
        <v>2752489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43297</v>
      </c>
      <c r="C20" s="283">
        <f>AnipAssunah!I2</f>
        <v>187838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31381117.5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3"/>
  <sheetViews>
    <sheetView workbookViewId="0">
      <pane ySplit="7" topLeftCell="A140" activePane="bottomLeft" state="frozen"/>
      <selection pane="bottomLeft" activeCell="E150" sqref="E15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SUM(D146:D150)</f>
        <v>1557589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J163*-1</f>
        <v>1012612</v>
      </c>
      <c r="J2" s="20"/>
      <c r="L2" s="279">
        <f>SUM(G146:G150)</f>
        <v>652575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905014</v>
      </c>
      <c r="M3" s="219"/>
      <c r="N3" s="219">
        <f>I2-L3</f>
        <v>107598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1">
        <v>43283</v>
      </c>
      <c r="B140" s="243">
        <v>180168575</v>
      </c>
      <c r="C140" s="248">
        <v>7</v>
      </c>
      <c r="D140" s="247">
        <v>709888</v>
      </c>
      <c r="E140" s="245">
        <v>180044099</v>
      </c>
      <c r="F140" s="248">
        <v>1</v>
      </c>
      <c r="G140" s="247">
        <v>92313</v>
      </c>
      <c r="H140" s="246"/>
      <c r="I140" s="246"/>
      <c r="J140" s="24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1">
        <v>43283</v>
      </c>
      <c r="B141" s="243">
        <v>180168578</v>
      </c>
      <c r="C141" s="248">
        <v>1</v>
      </c>
      <c r="D141" s="247">
        <v>119000</v>
      </c>
      <c r="E141" s="245"/>
      <c r="F141" s="248"/>
      <c r="G141" s="247"/>
      <c r="H141" s="246"/>
      <c r="I141" s="246"/>
      <c r="J141" s="24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1">
        <v>43284</v>
      </c>
      <c r="B142" s="243">
        <v>180168647</v>
      </c>
      <c r="C142" s="248">
        <v>6</v>
      </c>
      <c r="D142" s="247">
        <v>652750</v>
      </c>
      <c r="E142" s="245"/>
      <c r="F142" s="248"/>
      <c r="G142" s="247"/>
      <c r="H142" s="246"/>
      <c r="I142" s="246"/>
      <c r="J142" s="24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1">
        <v>43285</v>
      </c>
      <c r="B143" s="243">
        <v>180168730</v>
      </c>
      <c r="C143" s="248">
        <v>4</v>
      </c>
      <c r="D143" s="247">
        <v>542588</v>
      </c>
      <c r="E143" s="245"/>
      <c r="F143" s="248"/>
      <c r="G143" s="247"/>
      <c r="H143" s="246"/>
      <c r="I143" s="246"/>
      <c r="J143" s="24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1">
        <v>43286</v>
      </c>
      <c r="B144" s="243">
        <v>180168826</v>
      </c>
      <c r="C144" s="248">
        <v>10</v>
      </c>
      <c r="D144" s="247">
        <v>1010538</v>
      </c>
      <c r="E144" s="245"/>
      <c r="F144" s="248"/>
      <c r="G144" s="247"/>
      <c r="H144" s="246"/>
      <c r="I144" s="246"/>
      <c r="J144" s="24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1">
        <v>43288</v>
      </c>
      <c r="B145" s="243">
        <v>180169030</v>
      </c>
      <c r="C145" s="248">
        <v>5</v>
      </c>
      <c r="D145" s="247">
        <v>557200</v>
      </c>
      <c r="E145" s="245"/>
      <c r="F145" s="248"/>
      <c r="G145" s="247"/>
      <c r="H145" s="246"/>
      <c r="I145" s="246">
        <v>3499651</v>
      </c>
      <c r="J145" s="247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4" customFormat="1" ht="15.75" customHeight="1" x14ac:dyDescent="0.25">
      <c r="A146" s="162">
        <v>43290</v>
      </c>
      <c r="B146" s="235">
        <v>180169171</v>
      </c>
      <c r="C146" s="241">
        <v>5</v>
      </c>
      <c r="D146" s="237">
        <v>579075</v>
      </c>
      <c r="E146" s="238">
        <v>180044224</v>
      </c>
      <c r="F146" s="241">
        <v>1</v>
      </c>
      <c r="G146" s="237">
        <v>179725</v>
      </c>
      <c r="H146" s="240"/>
      <c r="I146" s="240"/>
      <c r="J146" s="237"/>
      <c r="K146" s="219"/>
      <c r="L146" s="219"/>
      <c r="M146" s="219"/>
      <c r="N146" s="219"/>
      <c r="O146" s="219"/>
      <c r="P146" s="219"/>
      <c r="Q146" s="219"/>
      <c r="R146" s="219"/>
    </row>
    <row r="147" spans="1:18" s="234" customFormat="1" ht="15.75" customHeight="1" x14ac:dyDescent="0.25">
      <c r="A147" s="162">
        <v>43291</v>
      </c>
      <c r="B147" s="235">
        <v>180169255</v>
      </c>
      <c r="C147" s="241">
        <v>1</v>
      </c>
      <c r="D147" s="237">
        <v>104388</v>
      </c>
      <c r="E147" s="238">
        <v>180044239</v>
      </c>
      <c r="F147" s="241">
        <v>2</v>
      </c>
      <c r="G147" s="237">
        <v>160825</v>
      </c>
      <c r="H147" s="240"/>
      <c r="I147" s="240"/>
      <c r="J147" s="237"/>
      <c r="K147" s="219"/>
      <c r="L147" s="219"/>
      <c r="M147" s="219"/>
      <c r="N147" s="219"/>
      <c r="O147" s="219"/>
      <c r="P147" s="219"/>
      <c r="Q147" s="219"/>
      <c r="R147" s="219"/>
    </row>
    <row r="148" spans="1:18" s="234" customFormat="1" ht="15.75" customHeight="1" x14ac:dyDescent="0.25">
      <c r="A148" s="162">
        <v>43292</v>
      </c>
      <c r="B148" s="235">
        <v>180169383</v>
      </c>
      <c r="C148" s="241">
        <v>4</v>
      </c>
      <c r="D148" s="237">
        <v>369950</v>
      </c>
      <c r="E148" s="238">
        <v>180044257</v>
      </c>
      <c r="F148" s="241">
        <v>2</v>
      </c>
      <c r="G148" s="237">
        <v>191450</v>
      </c>
      <c r="H148" s="240"/>
      <c r="I148" s="240"/>
      <c r="J148" s="237"/>
      <c r="K148" s="219"/>
      <c r="L148" s="219"/>
      <c r="M148" s="219"/>
      <c r="N148" s="219"/>
      <c r="O148" s="219"/>
      <c r="P148" s="219"/>
      <c r="Q148" s="219"/>
      <c r="R148" s="219"/>
    </row>
    <row r="149" spans="1:18" s="234" customFormat="1" ht="15.75" customHeight="1" x14ac:dyDescent="0.25">
      <c r="A149" s="162">
        <v>43293</v>
      </c>
      <c r="B149" s="235">
        <v>180169473</v>
      </c>
      <c r="C149" s="241">
        <v>4</v>
      </c>
      <c r="D149" s="237">
        <v>298113</v>
      </c>
      <c r="E149" s="238"/>
      <c r="F149" s="241"/>
      <c r="G149" s="237"/>
      <c r="H149" s="240"/>
      <c r="I149" s="240"/>
      <c r="J149" s="237"/>
      <c r="K149" s="219"/>
      <c r="L149" s="219"/>
      <c r="M149" s="219"/>
      <c r="N149" s="219"/>
      <c r="O149" s="219"/>
      <c r="P149" s="219"/>
      <c r="Q149" s="219"/>
      <c r="R149" s="219"/>
    </row>
    <row r="150" spans="1:18" s="234" customFormat="1" ht="15.75" customHeight="1" x14ac:dyDescent="0.25">
      <c r="A150" s="162">
        <v>43294</v>
      </c>
      <c r="B150" s="235">
        <v>180169570</v>
      </c>
      <c r="C150" s="241">
        <v>2</v>
      </c>
      <c r="D150" s="237">
        <v>206063</v>
      </c>
      <c r="E150" s="238">
        <v>180044297</v>
      </c>
      <c r="F150" s="241">
        <v>1</v>
      </c>
      <c r="G150" s="237">
        <v>120575</v>
      </c>
      <c r="H150" s="240"/>
      <c r="I150" s="240"/>
      <c r="J150" s="237"/>
      <c r="K150" s="219"/>
      <c r="L150" s="219"/>
      <c r="M150" s="219"/>
      <c r="N150" s="219"/>
      <c r="O150" s="219"/>
      <c r="P150" s="219"/>
      <c r="Q150" s="219"/>
      <c r="R150" s="219"/>
    </row>
    <row r="151" spans="1:18" s="234" customFormat="1" ht="15.75" customHeight="1" x14ac:dyDescent="0.25">
      <c r="A151" s="162">
        <v>43297</v>
      </c>
      <c r="B151" s="235">
        <v>180169837</v>
      </c>
      <c r="C151" s="241">
        <v>1</v>
      </c>
      <c r="D151" s="237">
        <v>110600</v>
      </c>
      <c r="E151" s="238"/>
      <c r="F151" s="241"/>
      <c r="G151" s="237"/>
      <c r="H151" s="240"/>
      <c r="I151" s="240"/>
      <c r="J151" s="237"/>
      <c r="K151" s="219"/>
      <c r="L151" s="219"/>
      <c r="M151" s="219"/>
      <c r="N151" s="219"/>
      <c r="O151" s="219"/>
      <c r="P151" s="219"/>
      <c r="Q151" s="219"/>
      <c r="R151" s="219"/>
    </row>
    <row r="152" spans="1:18" s="234" customFormat="1" ht="15.75" customHeight="1" x14ac:dyDescent="0.25">
      <c r="A152" s="162"/>
      <c r="B152" s="235"/>
      <c r="C152" s="241"/>
      <c r="D152" s="237"/>
      <c r="E152" s="238"/>
      <c r="F152" s="241"/>
      <c r="G152" s="237"/>
      <c r="H152" s="240"/>
      <c r="I152" s="240"/>
      <c r="J152" s="237"/>
      <c r="K152" s="219"/>
      <c r="L152" s="219"/>
      <c r="M152" s="219"/>
      <c r="N152" s="219"/>
      <c r="O152" s="219"/>
      <c r="P152" s="219"/>
      <c r="Q152" s="219"/>
      <c r="R152" s="219"/>
    </row>
    <row r="153" spans="1:18" s="234" customFormat="1" ht="15.75" customHeight="1" x14ac:dyDescent="0.25">
      <c r="A153" s="162"/>
      <c r="B153" s="235"/>
      <c r="C153" s="241"/>
      <c r="D153" s="237"/>
      <c r="E153" s="238"/>
      <c r="F153" s="241"/>
      <c r="G153" s="237"/>
      <c r="H153" s="240"/>
      <c r="I153" s="240"/>
      <c r="J153" s="237"/>
      <c r="K153" s="219"/>
      <c r="L153" s="219"/>
      <c r="M153" s="219"/>
      <c r="N153" s="219"/>
      <c r="O153" s="219"/>
      <c r="P153" s="219"/>
      <c r="Q153" s="219"/>
      <c r="R153" s="219"/>
    </row>
    <row r="154" spans="1:18" x14ac:dyDescent="0.25">
      <c r="A154" s="162"/>
      <c r="B154" s="3"/>
      <c r="C154" s="40"/>
      <c r="D154" s="6"/>
      <c r="E154" s="7"/>
      <c r="F154" s="40"/>
      <c r="G154" s="6"/>
      <c r="H154" s="39"/>
      <c r="I154" s="39"/>
      <c r="J154" s="6"/>
    </row>
    <row r="155" spans="1:18" x14ac:dyDescent="0.25">
      <c r="A155" s="162"/>
      <c r="B155" s="8" t="s">
        <v>11</v>
      </c>
      <c r="C155" s="77">
        <f>SUM(C8:C154)</f>
        <v>908</v>
      </c>
      <c r="D155" s="9">
        <f>SUM(D8:D154)</f>
        <v>98534834</v>
      </c>
      <c r="E155" s="8" t="s">
        <v>11</v>
      </c>
      <c r="F155" s="77">
        <f>SUM(F8:F154)</f>
        <v>75</v>
      </c>
      <c r="G155" s="5">
        <f>SUM(G8:G154)</f>
        <v>17820736</v>
      </c>
      <c r="H155" s="40">
        <f>SUM(H8:H154)</f>
        <v>0</v>
      </c>
      <c r="I155" s="40">
        <f>SUM(I8:I154)</f>
        <v>79701486</v>
      </c>
      <c r="J155" s="5"/>
    </row>
    <row r="156" spans="1:18" x14ac:dyDescent="0.25">
      <c r="A156" s="162"/>
      <c r="B156" s="8"/>
      <c r="C156" s="77"/>
      <c r="D156" s="9"/>
      <c r="E156" s="8"/>
      <c r="F156" s="77"/>
      <c r="G156" s="5"/>
      <c r="H156" s="40"/>
      <c r="I156" s="40"/>
      <c r="J156" s="5"/>
    </row>
    <row r="157" spans="1:18" x14ac:dyDescent="0.25">
      <c r="A157" s="163"/>
      <c r="B157" s="11"/>
      <c r="C157" s="40"/>
      <c r="D157" s="6"/>
      <c r="E157" s="8"/>
      <c r="F157" s="40"/>
      <c r="G157" s="326" t="s">
        <v>12</v>
      </c>
      <c r="H157" s="326"/>
      <c r="I157" s="39"/>
      <c r="J157" s="13">
        <f>SUM(D8:D154)</f>
        <v>98534834</v>
      </c>
    </row>
    <row r="158" spans="1:18" x14ac:dyDescent="0.25">
      <c r="A158" s="162"/>
      <c r="B158" s="3"/>
      <c r="C158" s="40"/>
      <c r="D158" s="6"/>
      <c r="E158" s="7"/>
      <c r="F158" s="40"/>
      <c r="G158" s="326" t="s">
        <v>13</v>
      </c>
      <c r="H158" s="326"/>
      <c r="I158" s="39"/>
      <c r="J158" s="13">
        <f>SUM(G8:G154)</f>
        <v>17820736</v>
      </c>
    </row>
    <row r="159" spans="1:18" x14ac:dyDescent="0.25">
      <c r="A159" s="164"/>
      <c r="B159" s="7"/>
      <c r="C159" s="40"/>
      <c r="D159" s="6"/>
      <c r="E159" s="7"/>
      <c r="F159" s="40"/>
      <c r="G159" s="326" t="s">
        <v>14</v>
      </c>
      <c r="H159" s="326"/>
      <c r="I159" s="41"/>
      <c r="J159" s="15">
        <f>J157-J158</f>
        <v>80714098</v>
      </c>
    </row>
    <row r="160" spans="1:18" x14ac:dyDescent="0.25">
      <c r="A160" s="162"/>
      <c r="B160" s="16"/>
      <c r="C160" s="40"/>
      <c r="D160" s="17"/>
      <c r="E160" s="7"/>
      <c r="F160" s="40"/>
      <c r="G160" s="326" t="s">
        <v>15</v>
      </c>
      <c r="H160" s="326"/>
      <c r="I160" s="39"/>
      <c r="J160" s="13">
        <f>SUM(H8:H154)</f>
        <v>0</v>
      </c>
    </row>
    <row r="161" spans="1:10" x14ac:dyDescent="0.25">
      <c r="A161" s="162"/>
      <c r="B161" s="16"/>
      <c r="C161" s="40"/>
      <c r="D161" s="17"/>
      <c r="E161" s="7"/>
      <c r="F161" s="40"/>
      <c r="G161" s="326" t="s">
        <v>16</v>
      </c>
      <c r="H161" s="326"/>
      <c r="I161" s="39"/>
      <c r="J161" s="13">
        <f>J159+J160</f>
        <v>80714098</v>
      </c>
    </row>
    <row r="162" spans="1:10" x14ac:dyDescent="0.25">
      <c r="A162" s="162"/>
      <c r="B162" s="16"/>
      <c r="C162" s="40"/>
      <c r="D162" s="17"/>
      <c r="E162" s="7"/>
      <c r="F162" s="40"/>
      <c r="G162" s="326" t="s">
        <v>5</v>
      </c>
      <c r="H162" s="326"/>
      <c r="I162" s="39"/>
      <c r="J162" s="13">
        <f>SUM(I8:I154)</f>
        <v>79701486</v>
      </c>
    </row>
    <row r="163" spans="1:10" x14ac:dyDescent="0.25">
      <c r="A163" s="162"/>
      <c r="B163" s="16"/>
      <c r="C163" s="40"/>
      <c r="D163" s="17"/>
      <c r="E163" s="7"/>
      <c r="F163" s="40"/>
      <c r="G163" s="326" t="s">
        <v>32</v>
      </c>
      <c r="H163" s="326"/>
      <c r="I163" s="40" t="str">
        <f>IF(J163&gt;0,"SALDO",IF(J163&lt;0,"PIUTANG",IF(J163=0,"LUNAS")))</f>
        <v>PIUTANG</v>
      </c>
      <c r="J163" s="13">
        <f>J162-J161</f>
        <v>-1012612</v>
      </c>
    </row>
  </sheetData>
  <mergeCells count="15">
    <mergeCell ref="G162:H162"/>
    <mergeCell ref="G163:H163"/>
    <mergeCell ref="G157:H157"/>
    <mergeCell ref="G158:H158"/>
    <mergeCell ref="G159:H159"/>
    <mergeCell ref="G160:H160"/>
    <mergeCell ref="G161:H16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802"/>
  <sheetViews>
    <sheetView workbookViewId="0">
      <pane ySplit="7" topLeftCell="A781" activePane="bottomLeft" state="frozen"/>
      <selection pane="bottomLeft" activeCell="J782" sqref="J782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SUM(D776:D782)</f>
        <v>6751677</v>
      </c>
      <c r="M1" s="219">
        <f>SUM(D765:D771)</f>
        <v>4335803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J802*-1</f>
        <v>6022715</v>
      </c>
      <c r="J2" s="218"/>
      <c r="L2" s="219">
        <f>SUM(G776:G782)</f>
        <v>312813</v>
      </c>
      <c r="M2" s="219">
        <f>SUM(G765:G771)</f>
        <v>690550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6438864</v>
      </c>
      <c r="M3" s="219">
        <f>M1-M2</f>
        <v>3645253</v>
      </c>
      <c r="N3" s="219">
        <f>L3+M3</f>
        <v>10084117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2">
        <v>43286</v>
      </c>
      <c r="B717" s="243">
        <v>180168776</v>
      </c>
      <c r="C717" s="248">
        <v>26</v>
      </c>
      <c r="D717" s="247">
        <v>2317438</v>
      </c>
      <c r="E717" s="243">
        <v>180044140</v>
      </c>
      <c r="F717" s="248">
        <v>4</v>
      </c>
      <c r="G717" s="247">
        <v>443275</v>
      </c>
      <c r="H717" s="246"/>
      <c r="I717" s="246"/>
      <c r="J717" s="247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2">
        <v>43286</v>
      </c>
      <c r="B718" s="243">
        <v>180168780</v>
      </c>
      <c r="C718" s="248">
        <v>4</v>
      </c>
      <c r="D718" s="247">
        <v>479763</v>
      </c>
      <c r="E718" s="243"/>
      <c r="F718" s="248"/>
      <c r="G718" s="247"/>
      <c r="H718" s="246"/>
      <c r="I718" s="246"/>
      <c r="J718" s="247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2">
        <v>43286</v>
      </c>
      <c r="B719" s="243">
        <v>180168795</v>
      </c>
      <c r="C719" s="248">
        <v>7</v>
      </c>
      <c r="D719" s="247">
        <v>752150</v>
      </c>
      <c r="E719" s="243"/>
      <c r="F719" s="248"/>
      <c r="G719" s="247"/>
      <c r="H719" s="246"/>
      <c r="I719" s="246"/>
      <c r="J719" s="247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2">
        <v>43286</v>
      </c>
      <c r="B720" s="243">
        <v>180168809</v>
      </c>
      <c r="C720" s="248">
        <v>5</v>
      </c>
      <c r="D720" s="247">
        <v>588525</v>
      </c>
      <c r="E720" s="243"/>
      <c r="F720" s="248"/>
      <c r="G720" s="247"/>
      <c r="H720" s="246"/>
      <c r="I720" s="246"/>
      <c r="J720" s="247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2">
        <v>43286</v>
      </c>
      <c r="B721" s="243">
        <v>180168813</v>
      </c>
      <c r="C721" s="248">
        <v>4</v>
      </c>
      <c r="D721" s="247">
        <v>451325</v>
      </c>
      <c r="E721" s="243"/>
      <c r="F721" s="248"/>
      <c r="G721" s="247"/>
      <c r="H721" s="246"/>
      <c r="I721" s="246"/>
      <c r="J721" s="247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2">
        <v>43286</v>
      </c>
      <c r="B722" s="243">
        <v>180168832</v>
      </c>
      <c r="C722" s="248">
        <v>3</v>
      </c>
      <c r="D722" s="247">
        <v>294438</v>
      </c>
      <c r="E722" s="243"/>
      <c r="F722" s="248"/>
      <c r="G722" s="247"/>
      <c r="H722" s="246"/>
      <c r="I722" s="246"/>
      <c r="J722" s="247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2">
        <v>43286</v>
      </c>
      <c r="B723" s="243">
        <v>180168842</v>
      </c>
      <c r="C723" s="248">
        <v>1</v>
      </c>
      <c r="D723" s="247">
        <v>95025</v>
      </c>
      <c r="E723" s="243"/>
      <c r="F723" s="248"/>
      <c r="G723" s="247"/>
      <c r="H723" s="246"/>
      <c r="I723" s="246">
        <v>4535389</v>
      </c>
      <c r="J723" s="247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2">
        <v>43287</v>
      </c>
      <c r="B724" s="243">
        <v>180168865</v>
      </c>
      <c r="C724" s="248">
        <v>18</v>
      </c>
      <c r="D724" s="247">
        <v>1977675</v>
      </c>
      <c r="E724" s="243">
        <v>180044156</v>
      </c>
      <c r="F724" s="248">
        <v>7</v>
      </c>
      <c r="G724" s="247">
        <v>853300</v>
      </c>
      <c r="H724" s="246"/>
      <c r="I724" s="246"/>
      <c r="J724" s="247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2">
        <v>43287</v>
      </c>
      <c r="B725" s="243">
        <v>180168875</v>
      </c>
      <c r="C725" s="248">
        <v>4</v>
      </c>
      <c r="D725" s="247">
        <v>410638</v>
      </c>
      <c r="E725" s="243">
        <v>180044162</v>
      </c>
      <c r="F725" s="248">
        <v>2</v>
      </c>
      <c r="G725" s="247">
        <v>208250</v>
      </c>
      <c r="H725" s="246"/>
      <c r="I725" s="246"/>
      <c r="J725" s="247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2">
        <v>43287</v>
      </c>
      <c r="B726" s="243">
        <v>180168883</v>
      </c>
      <c r="C726" s="248">
        <v>6</v>
      </c>
      <c r="D726" s="247">
        <v>600513</v>
      </c>
      <c r="E726" s="243">
        <v>180044166</v>
      </c>
      <c r="F726" s="248">
        <v>2</v>
      </c>
      <c r="G726" s="247">
        <v>216125</v>
      </c>
      <c r="H726" s="246"/>
      <c r="I726" s="246"/>
      <c r="J726" s="247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2">
        <v>43287</v>
      </c>
      <c r="B727" s="243">
        <v>180168900</v>
      </c>
      <c r="C727" s="248">
        <v>23</v>
      </c>
      <c r="D727" s="247">
        <v>2467500</v>
      </c>
      <c r="E727" s="243"/>
      <c r="F727" s="248"/>
      <c r="G727" s="247"/>
      <c r="H727" s="246"/>
      <c r="I727" s="246"/>
      <c r="J727" s="247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2">
        <v>43287</v>
      </c>
      <c r="B728" s="243">
        <v>180168918</v>
      </c>
      <c r="C728" s="248">
        <v>12</v>
      </c>
      <c r="D728" s="247">
        <v>1231913</v>
      </c>
      <c r="E728" s="243"/>
      <c r="F728" s="248"/>
      <c r="G728" s="247"/>
      <c r="H728" s="246"/>
      <c r="I728" s="246"/>
      <c r="J728" s="247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2">
        <v>43287</v>
      </c>
      <c r="B729" s="243">
        <v>180168924</v>
      </c>
      <c r="C729" s="248">
        <v>4</v>
      </c>
      <c r="D729" s="247">
        <v>316663</v>
      </c>
      <c r="E729" s="243"/>
      <c r="F729" s="248"/>
      <c r="G729" s="247"/>
      <c r="H729" s="246"/>
      <c r="I729" s="246"/>
      <c r="J729" s="247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2">
        <v>43287</v>
      </c>
      <c r="B730" s="243">
        <v>180168936</v>
      </c>
      <c r="C730" s="248">
        <v>3</v>
      </c>
      <c r="D730" s="247">
        <v>257950</v>
      </c>
      <c r="E730" s="243"/>
      <c r="F730" s="248"/>
      <c r="G730" s="247"/>
      <c r="H730" s="246"/>
      <c r="I730" s="246">
        <v>5985177</v>
      </c>
      <c r="J730" s="247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2">
        <v>43288</v>
      </c>
      <c r="B731" s="243">
        <v>180168953</v>
      </c>
      <c r="C731" s="248">
        <v>19</v>
      </c>
      <c r="D731" s="247">
        <v>2038138</v>
      </c>
      <c r="E731" s="243">
        <v>180044174</v>
      </c>
      <c r="F731" s="248">
        <v>2</v>
      </c>
      <c r="G731" s="247">
        <v>201863</v>
      </c>
      <c r="H731" s="246"/>
      <c r="I731" s="246"/>
      <c r="J731" s="247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2">
        <v>43288</v>
      </c>
      <c r="B732" s="243">
        <v>180168954</v>
      </c>
      <c r="C732" s="248">
        <v>7</v>
      </c>
      <c r="D732" s="247">
        <v>762300</v>
      </c>
      <c r="E732" s="243"/>
      <c r="F732" s="248"/>
      <c r="G732" s="247"/>
      <c r="H732" s="246"/>
      <c r="I732" s="246"/>
      <c r="J732" s="247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2">
        <v>43288</v>
      </c>
      <c r="B733" s="243">
        <v>180168962</v>
      </c>
      <c r="C733" s="248">
        <v>5</v>
      </c>
      <c r="D733" s="247">
        <v>595700</v>
      </c>
      <c r="E733" s="243"/>
      <c r="F733" s="248"/>
      <c r="G733" s="247"/>
      <c r="H733" s="246"/>
      <c r="I733" s="246"/>
      <c r="J733" s="247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2">
        <v>43288</v>
      </c>
      <c r="B734" s="243">
        <v>180168971</v>
      </c>
      <c r="C734" s="248">
        <v>15</v>
      </c>
      <c r="D734" s="247">
        <v>1508588</v>
      </c>
      <c r="E734" s="243"/>
      <c r="F734" s="248"/>
      <c r="G734" s="247"/>
      <c r="H734" s="246"/>
      <c r="I734" s="246"/>
      <c r="J734" s="247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2">
        <v>43288</v>
      </c>
      <c r="B735" s="243">
        <v>180168993</v>
      </c>
      <c r="C735" s="248">
        <v>5</v>
      </c>
      <c r="D735" s="247">
        <v>589838</v>
      </c>
      <c r="E735" s="243"/>
      <c r="F735" s="248"/>
      <c r="G735" s="247"/>
      <c r="H735" s="246"/>
      <c r="I735" s="246">
        <v>5292701</v>
      </c>
      <c r="J735" s="247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2">
        <v>43290</v>
      </c>
      <c r="B736" s="243">
        <v>180169099</v>
      </c>
      <c r="C736" s="248">
        <v>53</v>
      </c>
      <c r="D736" s="247">
        <v>5332163</v>
      </c>
      <c r="E736" s="243">
        <v>180044216</v>
      </c>
      <c r="F736" s="248">
        <v>2</v>
      </c>
      <c r="G736" s="247">
        <v>184538</v>
      </c>
      <c r="H736" s="246"/>
      <c r="I736" s="246"/>
      <c r="J736" s="247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2">
        <v>43290</v>
      </c>
      <c r="B737" s="243">
        <v>180169109</v>
      </c>
      <c r="C737" s="248">
        <v>12</v>
      </c>
      <c r="D737" s="247">
        <v>1461863</v>
      </c>
      <c r="E737" s="243"/>
      <c r="F737" s="248"/>
      <c r="G737" s="247"/>
      <c r="H737" s="246"/>
      <c r="I737" s="246"/>
      <c r="J737" s="247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2">
        <v>43290</v>
      </c>
      <c r="B738" s="243">
        <v>180169156</v>
      </c>
      <c r="C738" s="248">
        <v>6</v>
      </c>
      <c r="D738" s="247">
        <v>566475</v>
      </c>
      <c r="E738" s="243"/>
      <c r="F738" s="248"/>
      <c r="G738" s="247"/>
      <c r="H738" s="246"/>
      <c r="I738" s="246"/>
      <c r="J738" s="247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2">
        <v>43290</v>
      </c>
      <c r="B739" s="243">
        <v>180169177</v>
      </c>
      <c r="C739" s="248">
        <v>15</v>
      </c>
      <c r="D739" s="247">
        <v>1529675</v>
      </c>
      <c r="E739" s="243"/>
      <c r="F739" s="248"/>
      <c r="G739" s="247"/>
      <c r="H739" s="246"/>
      <c r="I739" s="246"/>
      <c r="J739" s="247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2">
        <v>43290</v>
      </c>
      <c r="B740" s="243">
        <v>180169186</v>
      </c>
      <c r="C740" s="248">
        <v>8</v>
      </c>
      <c r="D740" s="247">
        <v>967838</v>
      </c>
      <c r="E740" s="243"/>
      <c r="F740" s="248"/>
      <c r="G740" s="247"/>
      <c r="H740" s="246"/>
      <c r="I740" s="246">
        <v>9673476</v>
      </c>
      <c r="J740" s="247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2">
        <v>43291</v>
      </c>
      <c r="B741" s="243">
        <v>180169200</v>
      </c>
      <c r="C741" s="248">
        <v>28</v>
      </c>
      <c r="D741" s="247">
        <v>2544588</v>
      </c>
      <c r="E741" s="243">
        <v>180044233</v>
      </c>
      <c r="F741" s="248">
        <v>8</v>
      </c>
      <c r="G741" s="247">
        <v>852075</v>
      </c>
      <c r="H741" s="246"/>
      <c r="I741" s="246"/>
      <c r="J741" s="247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2">
        <v>43291</v>
      </c>
      <c r="B742" s="243">
        <v>180169209</v>
      </c>
      <c r="C742" s="248">
        <v>7</v>
      </c>
      <c r="D742" s="247">
        <v>709275</v>
      </c>
      <c r="E742" s="243"/>
      <c r="F742" s="248"/>
      <c r="G742" s="247"/>
      <c r="H742" s="246"/>
      <c r="I742" s="246"/>
      <c r="J742" s="247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2">
        <v>43291</v>
      </c>
      <c r="B743" s="243">
        <v>180169221</v>
      </c>
      <c r="C743" s="248">
        <v>2</v>
      </c>
      <c r="D743" s="247">
        <v>231525</v>
      </c>
      <c r="E743" s="243"/>
      <c r="F743" s="248"/>
      <c r="G743" s="247"/>
      <c r="H743" s="246"/>
      <c r="I743" s="246"/>
      <c r="J743" s="247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2">
        <v>43291</v>
      </c>
      <c r="B744" s="243">
        <v>180169241</v>
      </c>
      <c r="C744" s="248">
        <v>3</v>
      </c>
      <c r="D744" s="247">
        <v>339238</v>
      </c>
      <c r="E744" s="243"/>
      <c r="F744" s="248"/>
      <c r="G744" s="247"/>
      <c r="H744" s="246"/>
      <c r="I744" s="246"/>
      <c r="J744" s="247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2">
        <v>43291</v>
      </c>
      <c r="B745" s="243">
        <v>180169243</v>
      </c>
      <c r="C745" s="248">
        <v>13</v>
      </c>
      <c r="D745" s="247">
        <v>1383463</v>
      </c>
      <c r="E745" s="243"/>
      <c r="F745" s="248"/>
      <c r="G745" s="247"/>
      <c r="H745" s="246"/>
      <c r="I745" s="246"/>
      <c r="J745" s="247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2">
        <v>43291</v>
      </c>
      <c r="B746" s="243">
        <v>180169254</v>
      </c>
      <c r="C746" s="248">
        <v>1</v>
      </c>
      <c r="D746" s="247">
        <v>108500</v>
      </c>
      <c r="E746" s="243"/>
      <c r="F746" s="248"/>
      <c r="G746" s="247"/>
      <c r="H746" s="246"/>
      <c r="I746" s="246"/>
      <c r="J746" s="247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2">
        <v>43291</v>
      </c>
      <c r="B747" s="243">
        <v>180169268</v>
      </c>
      <c r="C747" s="248">
        <v>5</v>
      </c>
      <c r="D747" s="247">
        <v>578900</v>
      </c>
      <c r="E747" s="243"/>
      <c r="F747" s="248"/>
      <c r="G747" s="247"/>
      <c r="H747" s="246"/>
      <c r="I747" s="246">
        <v>5043414</v>
      </c>
      <c r="J747" s="247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2">
        <v>43292</v>
      </c>
      <c r="B748" s="243">
        <v>180169303</v>
      </c>
      <c r="C748" s="248">
        <v>18</v>
      </c>
      <c r="D748" s="247">
        <v>1818513</v>
      </c>
      <c r="E748" s="243">
        <v>180044251</v>
      </c>
      <c r="F748" s="248">
        <v>7</v>
      </c>
      <c r="G748" s="247">
        <v>661675</v>
      </c>
      <c r="H748" s="246"/>
      <c r="I748" s="246"/>
      <c r="J748" s="247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2">
        <v>43292</v>
      </c>
      <c r="B749" s="243">
        <v>180169306</v>
      </c>
      <c r="C749" s="248">
        <v>6</v>
      </c>
      <c r="D749" s="247">
        <v>617838</v>
      </c>
      <c r="E749" s="243"/>
      <c r="F749" s="248"/>
      <c r="G749" s="247"/>
      <c r="H749" s="246"/>
      <c r="I749" s="246"/>
      <c r="J749" s="247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2">
        <v>43292</v>
      </c>
      <c r="B750" s="243">
        <v>180169315</v>
      </c>
      <c r="C750" s="248">
        <v>3</v>
      </c>
      <c r="D750" s="247">
        <v>398913</v>
      </c>
      <c r="E750" s="243"/>
      <c r="F750" s="248"/>
      <c r="G750" s="247"/>
      <c r="H750" s="246"/>
      <c r="I750" s="246"/>
      <c r="J750" s="247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2">
        <v>43292</v>
      </c>
      <c r="B751" s="243">
        <v>180169347</v>
      </c>
      <c r="C751" s="248">
        <v>14</v>
      </c>
      <c r="D751" s="247">
        <v>1310663</v>
      </c>
      <c r="E751" s="243"/>
      <c r="F751" s="248"/>
      <c r="G751" s="247"/>
      <c r="H751" s="246"/>
      <c r="I751" s="246"/>
      <c r="J751" s="247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2">
        <v>43292</v>
      </c>
      <c r="B752" s="243">
        <v>180169361</v>
      </c>
      <c r="C752" s="248">
        <v>4</v>
      </c>
      <c r="D752" s="247">
        <v>483613</v>
      </c>
      <c r="E752" s="243"/>
      <c r="F752" s="248"/>
      <c r="G752" s="247"/>
      <c r="H752" s="246"/>
      <c r="I752" s="246"/>
      <c r="J752" s="247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2">
        <v>43292</v>
      </c>
      <c r="B753" s="243">
        <v>180169365</v>
      </c>
      <c r="C753" s="248">
        <v>2</v>
      </c>
      <c r="D753" s="247">
        <v>208863</v>
      </c>
      <c r="E753" s="243"/>
      <c r="F753" s="248"/>
      <c r="G753" s="247"/>
      <c r="H753" s="246"/>
      <c r="I753" s="246"/>
      <c r="J753" s="247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2">
        <v>43292</v>
      </c>
      <c r="B754" s="243">
        <v>180169376</v>
      </c>
      <c r="C754" s="248">
        <v>3</v>
      </c>
      <c r="D754" s="247">
        <v>321475</v>
      </c>
      <c r="E754" s="243"/>
      <c r="F754" s="248"/>
      <c r="G754" s="247"/>
      <c r="H754" s="246"/>
      <c r="I754" s="246">
        <v>4498203</v>
      </c>
      <c r="J754" s="247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2">
        <v>43293</v>
      </c>
      <c r="B755" s="243">
        <v>180169398</v>
      </c>
      <c r="C755" s="248">
        <v>18</v>
      </c>
      <c r="D755" s="247">
        <v>1837150</v>
      </c>
      <c r="E755" s="243">
        <v>180044262</v>
      </c>
      <c r="F755" s="248">
        <v>3</v>
      </c>
      <c r="G755" s="247">
        <v>471275</v>
      </c>
      <c r="H755" s="246"/>
      <c r="I755" s="246"/>
      <c r="J755" s="247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2">
        <v>43293</v>
      </c>
      <c r="B756" s="243">
        <v>180169399</v>
      </c>
      <c r="C756" s="248">
        <v>10</v>
      </c>
      <c r="D756" s="247">
        <v>975188</v>
      </c>
      <c r="E756" s="243">
        <v>180044265</v>
      </c>
      <c r="F756" s="248">
        <v>1</v>
      </c>
      <c r="G756" s="247">
        <v>48038</v>
      </c>
      <c r="H756" s="246"/>
      <c r="I756" s="246"/>
      <c r="J756" s="247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2">
        <v>43293</v>
      </c>
      <c r="B757" s="243">
        <v>180169413</v>
      </c>
      <c r="C757" s="248">
        <v>8</v>
      </c>
      <c r="D757" s="247">
        <v>975625</v>
      </c>
      <c r="E757" s="243"/>
      <c r="F757" s="248"/>
      <c r="G757" s="247"/>
      <c r="H757" s="246"/>
      <c r="I757" s="246"/>
      <c r="J757" s="247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2">
        <v>43293</v>
      </c>
      <c r="B758" s="243">
        <v>180169419</v>
      </c>
      <c r="C758" s="248">
        <v>4</v>
      </c>
      <c r="D758" s="247">
        <v>484575</v>
      </c>
      <c r="E758" s="243"/>
      <c r="F758" s="248"/>
      <c r="G758" s="247"/>
      <c r="H758" s="246"/>
      <c r="I758" s="246"/>
      <c r="J758" s="247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2">
        <v>43293</v>
      </c>
      <c r="B759" s="243">
        <v>180169420</v>
      </c>
      <c r="C759" s="248">
        <v>1</v>
      </c>
      <c r="D759" s="247">
        <v>144288</v>
      </c>
      <c r="E759" s="243"/>
      <c r="F759" s="248"/>
      <c r="G759" s="247"/>
      <c r="H759" s="246"/>
      <c r="I759" s="246"/>
      <c r="J759" s="247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2">
        <v>43293</v>
      </c>
      <c r="B760" s="243">
        <v>180169439</v>
      </c>
      <c r="C760" s="248">
        <v>5</v>
      </c>
      <c r="D760" s="247">
        <v>503913</v>
      </c>
      <c r="E760" s="243"/>
      <c r="F760" s="248"/>
      <c r="G760" s="247"/>
      <c r="H760" s="246"/>
      <c r="I760" s="246"/>
      <c r="J760" s="247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2">
        <v>43293</v>
      </c>
      <c r="B761" s="243">
        <v>180169441</v>
      </c>
      <c r="C761" s="248">
        <v>3</v>
      </c>
      <c r="D761" s="247">
        <v>293738</v>
      </c>
      <c r="E761" s="243"/>
      <c r="F761" s="248"/>
      <c r="G761" s="247"/>
      <c r="H761" s="246"/>
      <c r="I761" s="246"/>
      <c r="J761" s="247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2">
        <v>43293</v>
      </c>
      <c r="B762" s="243">
        <v>180169446</v>
      </c>
      <c r="C762" s="248">
        <v>4</v>
      </c>
      <c r="D762" s="247">
        <v>484838</v>
      </c>
      <c r="E762" s="243"/>
      <c r="F762" s="248"/>
      <c r="G762" s="247"/>
      <c r="H762" s="246"/>
      <c r="I762" s="246"/>
      <c r="J762" s="247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2">
        <v>43293</v>
      </c>
      <c r="B763" s="243">
        <v>180169457</v>
      </c>
      <c r="C763" s="248">
        <v>1</v>
      </c>
      <c r="D763" s="247">
        <v>97038</v>
      </c>
      <c r="E763" s="243"/>
      <c r="F763" s="248"/>
      <c r="G763" s="247"/>
      <c r="H763" s="246"/>
      <c r="I763" s="246"/>
      <c r="J763" s="247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2">
        <v>43293</v>
      </c>
      <c r="B764" s="243">
        <v>180169463</v>
      </c>
      <c r="C764" s="248">
        <v>3</v>
      </c>
      <c r="D764" s="247">
        <v>371438</v>
      </c>
      <c r="E764" s="243"/>
      <c r="F764" s="248"/>
      <c r="G764" s="247"/>
      <c r="H764" s="246"/>
      <c r="I764" s="246">
        <v>5648478</v>
      </c>
      <c r="J764" s="247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2">
        <v>43294</v>
      </c>
      <c r="B765" s="243">
        <v>180169503</v>
      </c>
      <c r="C765" s="248">
        <v>9</v>
      </c>
      <c r="D765" s="247">
        <v>1031188</v>
      </c>
      <c r="E765" s="243">
        <v>180044280</v>
      </c>
      <c r="F765" s="248">
        <v>6</v>
      </c>
      <c r="G765" s="247">
        <v>690550</v>
      </c>
      <c r="H765" s="246"/>
      <c r="I765" s="246"/>
      <c r="J765" s="247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2">
        <v>43294</v>
      </c>
      <c r="B766" s="243">
        <v>180169511</v>
      </c>
      <c r="C766" s="248">
        <v>2</v>
      </c>
      <c r="D766" s="247">
        <v>243163</v>
      </c>
      <c r="E766" s="243"/>
      <c r="F766" s="248"/>
      <c r="G766" s="247"/>
      <c r="H766" s="246"/>
      <c r="I766" s="246"/>
      <c r="J766" s="247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2">
        <v>43294</v>
      </c>
      <c r="B767" s="243">
        <v>180169534</v>
      </c>
      <c r="C767" s="248">
        <v>12</v>
      </c>
      <c r="D767" s="247">
        <v>1351788</v>
      </c>
      <c r="E767" s="243"/>
      <c r="F767" s="248"/>
      <c r="G767" s="247"/>
      <c r="H767" s="246"/>
      <c r="I767" s="246"/>
      <c r="J767" s="247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2">
        <v>43294</v>
      </c>
      <c r="B768" s="243">
        <v>180169545</v>
      </c>
      <c r="C768" s="248">
        <v>4</v>
      </c>
      <c r="D768" s="247">
        <v>511438</v>
      </c>
      <c r="E768" s="243"/>
      <c r="F768" s="248"/>
      <c r="G768" s="247"/>
      <c r="H768" s="246"/>
      <c r="I768" s="246"/>
      <c r="J768" s="247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2">
        <v>43294</v>
      </c>
      <c r="B769" s="243">
        <v>180169553</v>
      </c>
      <c r="C769" s="248">
        <v>2</v>
      </c>
      <c r="D769" s="247">
        <v>242113</v>
      </c>
      <c r="E769" s="243"/>
      <c r="F769" s="248"/>
      <c r="G769" s="247"/>
      <c r="H769" s="246"/>
      <c r="I769" s="246"/>
      <c r="J769" s="247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2">
        <v>43294</v>
      </c>
      <c r="B770" s="243">
        <v>180169559</v>
      </c>
      <c r="C770" s="248">
        <v>4</v>
      </c>
      <c r="D770" s="247">
        <v>377738</v>
      </c>
      <c r="E770" s="243"/>
      <c r="F770" s="248"/>
      <c r="G770" s="247"/>
      <c r="H770" s="246"/>
      <c r="I770" s="246"/>
      <c r="J770" s="247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2">
        <v>43294</v>
      </c>
      <c r="B771" s="243">
        <v>180169581</v>
      </c>
      <c r="C771" s="248">
        <v>5</v>
      </c>
      <c r="D771" s="247">
        <v>578375</v>
      </c>
      <c r="E771" s="243"/>
      <c r="F771" s="248"/>
      <c r="G771" s="247"/>
      <c r="H771" s="246"/>
      <c r="I771" s="246">
        <v>3645253</v>
      </c>
      <c r="J771" s="247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2">
        <v>43295</v>
      </c>
      <c r="B772" s="243">
        <v>180169603</v>
      </c>
      <c r="C772" s="248">
        <v>21</v>
      </c>
      <c r="D772" s="247">
        <v>2310175</v>
      </c>
      <c r="E772" s="243">
        <v>180044303</v>
      </c>
      <c r="F772" s="248">
        <v>1</v>
      </c>
      <c r="G772" s="247">
        <v>74288</v>
      </c>
      <c r="H772" s="246"/>
      <c r="I772" s="246"/>
      <c r="J772" s="247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2">
        <v>43295</v>
      </c>
      <c r="B773" s="243">
        <v>180169618</v>
      </c>
      <c r="C773" s="248">
        <v>9</v>
      </c>
      <c r="D773" s="247">
        <v>1144675</v>
      </c>
      <c r="E773" s="243"/>
      <c r="F773" s="248"/>
      <c r="G773" s="247"/>
      <c r="H773" s="246"/>
      <c r="I773" s="246"/>
      <c r="J773" s="247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2">
        <v>43295</v>
      </c>
      <c r="B774" s="243">
        <v>180169640</v>
      </c>
      <c r="C774" s="248">
        <v>11</v>
      </c>
      <c r="D774" s="247">
        <v>1173025</v>
      </c>
      <c r="E774" s="243"/>
      <c r="F774" s="248"/>
      <c r="G774" s="247"/>
      <c r="H774" s="246"/>
      <c r="I774" s="246"/>
      <c r="J774" s="247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2">
        <v>43295</v>
      </c>
      <c r="B775" s="243">
        <v>180169661</v>
      </c>
      <c r="C775" s="248">
        <v>2</v>
      </c>
      <c r="D775" s="247">
        <v>176750</v>
      </c>
      <c r="E775" s="243"/>
      <c r="F775" s="248"/>
      <c r="G775" s="247"/>
      <c r="H775" s="246"/>
      <c r="I775" s="246">
        <v>4730337</v>
      </c>
      <c r="J775" s="247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2">
        <v>43297</v>
      </c>
      <c r="B776" s="243">
        <v>180169784</v>
      </c>
      <c r="C776" s="248">
        <v>23</v>
      </c>
      <c r="D776" s="247">
        <v>2727900</v>
      </c>
      <c r="E776" s="243">
        <v>180044344</v>
      </c>
      <c r="F776" s="248">
        <v>3</v>
      </c>
      <c r="G776" s="247">
        <v>312813</v>
      </c>
      <c r="H776" s="246"/>
      <c r="I776" s="246"/>
      <c r="J776" s="247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2">
        <v>43297</v>
      </c>
      <c r="B777" s="243">
        <v>180169791</v>
      </c>
      <c r="C777" s="248">
        <v>7</v>
      </c>
      <c r="D777" s="247">
        <v>697813</v>
      </c>
      <c r="E777" s="243"/>
      <c r="F777" s="248"/>
      <c r="G777" s="247"/>
      <c r="H777" s="246"/>
      <c r="I777" s="246"/>
      <c r="J777" s="247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2">
        <v>43297</v>
      </c>
      <c r="B778" s="243">
        <v>180169796</v>
      </c>
      <c r="C778" s="248">
        <v>3</v>
      </c>
      <c r="D778" s="247">
        <v>295313</v>
      </c>
      <c r="E778" s="243"/>
      <c r="F778" s="248"/>
      <c r="G778" s="247"/>
      <c r="H778" s="246"/>
      <c r="I778" s="246"/>
      <c r="J778" s="247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2">
        <v>43297</v>
      </c>
      <c r="B779" s="243">
        <v>180169823</v>
      </c>
      <c r="C779" s="248">
        <v>5</v>
      </c>
      <c r="D779" s="247">
        <v>497088</v>
      </c>
      <c r="E779" s="243"/>
      <c r="F779" s="248"/>
      <c r="G779" s="247"/>
      <c r="H779" s="246"/>
      <c r="I779" s="246"/>
      <c r="J779" s="247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2">
        <v>43297</v>
      </c>
      <c r="B780" s="243">
        <v>180169832</v>
      </c>
      <c r="C780" s="248">
        <v>18</v>
      </c>
      <c r="D780" s="247">
        <v>2032275</v>
      </c>
      <c r="E780" s="243"/>
      <c r="F780" s="248"/>
      <c r="G780" s="247"/>
      <c r="H780" s="246"/>
      <c r="I780" s="246"/>
      <c r="J780" s="247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2">
        <v>43297</v>
      </c>
      <c r="B781" s="243">
        <v>180169833</v>
      </c>
      <c r="C781" s="248">
        <v>1</v>
      </c>
      <c r="D781" s="247">
        <v>99488</v>
      </c>
      <c r="E781" s="243"/>
      <c r="F781" s="248"/>
      <c r="G781" s="247"/>
      <c r="H781" s="246"/>
      <c r="I781" s="246"/>
      <c r="J781" s="247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2">
        <v>43297</v>
      </c>
      <c r="B782" s="243">
        <v>180169846</v>
      </c>
      <c r="C782" s="248">
        <v>4</v>
      </c>
      <c r="D782" s="247">
        <v>401800</v>
      </c>
      <c r="E782" s="243"/>
      <c r="F782" s="248"/>
      <c r="G782" s="247"/>
      <c r="H782" s="246"/>
      <c r="I782" s="246">
        <v>6438864</v>
      </c>
      <c r="J782" s="247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98">
        <v>43298</v>
      </c>
      <c r="B783" s="99">
        <v>180169864</v>
      </c>
      <c r="C783" s="100">
        <v>20</v>
      </c>
      <c r="D783" s="34">
        <v>2359088</v>
      </c>
      <c r="E783" s="99">
        <v>180044360</v>
      </c>
      <c r="F783" s="100">
        <v>5</v>
      </c>
      <c r="G783" s="34">
        <v>431288</v>
      </c>
      <c r="H783" s="102"/>
      <c r="I783" s="102"/>
      <c r="J783" s="34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98">
        <v>43298</v>
      </c>
      <c r="B784" s="99">
        <v>180169884</v>
      </c>
      <c r="C784" s="100">
        <v>6</v>
      </c>
      <c r="D784" s="34">
        <v>795550</v>
      </c>
      <c r="E784" s="99"/>
      <c r="F784" s="100"/>
      <c r="G784" s="34"/>
      <c r="H784" s="102"/>
      <c r="I784" s="102"/>
      <c r="J784" s="34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98">
        <v>43298</v>
      </c>
      <c r="B785" s="99">
        <v>180169901</v>
      </c>
      <c r="C785" s="100">
        <v>16</v>
      </c>
      <c r="D785" s="34">
        <v>1538863</v>
      </c>
      <c r="E785" s="99"/>
      <c r="F785" s="100"/>
      <c r="G785" s="34"/>
      <c r="H785" s="102"/>
      <c r="I785" s="102"/>
      <c r="J785" s="34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98">
        <v>43298</v>
      </c>
      <c r="B786" s="99">
        <v>180169910</v>
      </c>
      <c r="C786" s="100">
        <v>4</v>
      </c>
      <c r="D786" s="34">
        <v>421050</v>
      </c>
      <c r="E786" s="99"/>
      <c r="F786" s="100"/>
      <c r="G786" s="34"/>
      <c r="H786" s="102"/>
      <c r="I786" s="102"/>
      <c r="J786" s="34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98">
        <v>43298</v>
      </c>
      <c r="B787" s="99">
        <v>180169914</v>
      </c>
      <c r="C787" s="100">
        <v>2</v>
      </c>
      <c r="D787" s="34">
        <v>287613</v>
      </c>
      <c r="E787" s="99"/>
      <c r="F787" s="100"/>
      <c r="G787" s="34"/>
      <c r="H787" s="102"/>
      <c r="I787" s="102"/>
      <c r="J787" s="34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98">
        <v>43298</v>
      </c>
      <c r="B788" s="99">
        <v>180169916</v>
      </c>
      <c r="C788" s="100">
        <v>2</v>
      </c>
      <c r="D788" s="34">
        <v>243163</v>
      </c>
      <c r="E788" s="99"/>
      <c r="F788" s="100"/>
      <c r="G788" s="34"/>
      <c r="H788" s="102"/>
      <c r="I788" s="102"/>
      <c r="J788" s="34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98">
        <v>43298</v>
      </c>
      <c r="B789" s="99">
        <v>180169923</v>
      </c>
      <c r="C789" s="100">
        <v>6</v>
      </c>
      <c r="D789" s="34">
        <v>374938</v>
      </c>
      <c r="E789" s="99"/>
      <c r="F789" s="100"/>
      <c r="G789" s="34"/>
      <c r="H789" s="102"/>
      <c r="I789" s="102"/>
      <c r="J789" s="34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98">
        <v>43298</v>
      </c>
      <c r="B790" s="99">
        <v>180169924</v>
      </c>
      <c r="C790" s="100">
        <v>1</v>
      </c>
      <c r="D790" s="34">
        <v>104300</v>
      </c>
      <c r="E790" s="99"/>
      <c r="F790" s="100"/>
      <c r="G790" s="34"/>
      <c r="H790" s="102"/>
      <c r="I790" s="102"/>
      <c r="J790" s="34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98">
        <v>43298</v>
      </c>
      <c r="B791" s="99">
        <v>180169926</v>
      </c>
      <c r="C791" s="100">
        <v>1</v>
      </c>
      <c r="D791" s="34">
        <v>81025</v>
      </c>
      <c r="E791" s="99"/>
      <c r="F791" s="100"/>
      <c r="G791" s="34"/>
      <c r="H791" s="102"/>
      <c r="I791" s="102"/>
      <c r="J791" s="34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98">
        <v>43298</v>
      </c>
      <c r="B792" s="99">
        <v>180169934</v>
      </c>
      <c r="C792" s="100">
        <v>2</v>
      </c>
      <c r="D792" s="34">
        <v>248413</v>
      </c>
      <c r="E792" s="99"/>
      <c r="F792" s="100"/>
      <c r="G792" s="34"/>
      <c r="H792" s="102"/>
      <c r="I792" s="102"/>
      <c r="J792" s="34"/>
      <c r="K792" s="138"/>
      <c r="L792" s="138"/>
      <c r="M792" s="138"/>
      <c r="N792" s="138"/>
      <c r="O792" s="138"/>
      <c r="P792" s="138"/>
      <c r="Q792" s="138"/>
      <c r="R792" s="138"/>
    </row>
    <row r="793" spans="1:18" x14ac:dyDescent="0.25">
      <c r="A793" s="236"/>
      <c r="B793" s="235"/>
      <c r="C793" s="241"/>
      <c r="D793" s="237"/>
      <c r="E793" s="235"/>
      <c r="F793" s="241"/>
      <c r="G793" s="237"/>
      <c r="H793" s="240"/>
      <c r="I793" s="240"/>
      <c r="J793" s="237"/>
    </row>
    <row r="794" spans="1:18" s="218" customFormat="1" x14ac:dyDescent="0.25">
      <c r="A794" s="227"/>
      <c r="B794" s="224" t="s">
        <v>11</v>
      </c>
      <c r="C794" s="233">
        <f>SUM(C8:C793)</f>
        <v>9627</v>
      </c>
      <c r="D794" s="225">
        <f>SUM(D8:D793)</f>
        <v>1040479238</v>
      </c>
      <c r="E794" s="224" t="s">
        <v>11</v>
      </c>
      <c r="F794" s="233">
        <f>SUM(F8:F793)</f>
        <v>1005</v>
      </c>
      <c r="G794" s="225">
        <f>SUM(G8:G793)</f>
        <v>109783485</v>
      </c>
      <c r="H794" s="233">
        <f>SUM(H8:H793)</f>
        <v>0</v>
      </c>
      <c r="I794" s="233">
        <f>SUM(I8:I793)</f>
        <v>924673038</v>
      </c>
      <c r="J794" s="225"/>
      <c r="K794" s="220"/>
      <c r="L794" s="220"/>
      <c r="M794" s="220"/>
      <c r="N794" s="220"/>
      <c r="O794" s="220"/>
      <c r="P794" s="220"/>
      <c r="Q794" s="220"/>
      <c r="R794" s="220"/>
    </row>
    <row r="795" spans="1:18" s="218" customFormat="1" x14ac:dyDescent="0.25">
      <c r="A795" s="227"/>
      <c r="B795" s="224"/>
      <c r="C795" s="233"/>
      <c r="D795" s="225"/>
      <c r="E795" s="224"/>
      <c r="F795" s="233"/>
      <c r="G795" s="225"/>
      <c r="H795" s="233"/>
      <c r="I795" s="233"/>
      <c r="J795" s="225"/>
      <c r="K795" s="220"/>
      <c r="M795" s="220"/>
      <c r="N795" s="220"/>
      <c r="O795" s="220"/>
      <c r="P795" s="220"/>
      <c r="Q795" s="220"/>
      <c r="R795" s="220"/>
    </row>
    <row r="796" spans="1:18" x14ac:dyDescent="0.25">
      <c r="A796" s="226"/>
      <c r="B796" s="227"/>
      <c r="C796" s="241"/>
      <c r="D796" s="237"/>
      <c r="E796" s="224"/>
      <c r="F796" s="241"/>
      <c r="G796" s="341" t="s">
        <v>12</v>
      </c>
      <c r="H796" s="342"/>
      <c r="I796" s="237"/>
      <c r="J796" s="228">
        <f>SUM(D8:D793)</f>
        <v>1040479238</v>
      </c>
      <c r="P796" s="220"/>
      <c r="Q796" s="220"/>
      <c r="R796" s="234"/>
    </row>
    <row r="797" spans="1:18" x14ac:dyDescent="0.25">
      <c r="A797" s="236"/>
      <c r="B797" s="235"/>
      <c r="C797" s="241"/>
      <c r="D797" s="237"/>
      <c r="E797" s="235"/>
      <c r="F797" s="241"/>
      <c r="G797" s="341" t="s">
        <v>13</v>
      </c>
      <c r="H797" s="342"/>
      <c r="I797" s="238"/>
      <c r="J797" s="228">
        <f>SUM(G8:G793)</f>
        <v>109783485</v>
      </c>
      <c r="R797" s="234"/>
    </row>
    <row r="798" spans="1:18" x14ac:dyDescent="0.25">
      <c r="A798" s="229"/>
      <c r="B798" s="238"/>
      <c r="C798" s="241"/>
      <c r="D798" s="237"/>
      <c r="E798" s="235"/>
      <c r="F798" s="241"/>
      <c r="G798" s="341" t="s">
        <v>14</v>
      </c>
      <c r="H798" s="342"/>
      <c r="I798" s="230"/>
      <c r="J798" s="230">
        <f>J796-J797</f>
        <v>930695753</v>
      </c>
      <c r="L798" s="220"/>
      <c r="R798" s="234"/>
    </row>
    <row r="799" spans="1:18" x14ac:dyDescent="0.25">
      <c r="A799" s="236"/>
      <c r="B799" s="231"/>
      <c r="C799" s="241"/>
      <c r="D799" s="232"/>
      <c r="E799" s="235"/>
      <c r="F799" s="241"/>
      <c r="G799" s="341" t="s">
        <v>15</v>
      </c>
      <c r="H799" s="342"/>
      <c r="I799" s="238"/>
      <c r="J799" s="228">
        <f>SUM(H8:H793)</f>
        <v>0</v>
      </c>
      <c r="R799" s="234"/>
    </row>
    <row r="800" spans="1:18" x14ac:dyDescent="0.25">
      <c r="A800" s="236"/>
      <c r="B800" s="231"/>
      <c r="C800" s="241"/>
      <c r="D800" s="232"/>
      <c r="E800" s="235"/>
      <c r="F800" s="241"/>
      <c r="G800" s="341" t="s">
        <v>16</v>
      </c>
      <c r="H800" s="342"/>
      <c r="I800" s="238"/>
      <c r="J800" s="228">
        <f>J798+J799</f>
        <v>930695753</v>
      </c>
      <c r="R800" s="234"/>
    </row>
    <row r="801" spans="1:18" x14ac:dyDescent="0.25">
      <c r="A801" s="236"/>
      <c r="B801" s="231"/>
      <c r="C801" s="241"/>
      <c r="D801" s="232"/>
      <c r="E801" s="235"/>
      <c r="F801" s="241"/>
      <c r="G801" s="341" t="s">
        <v>5</v>
      </c>
      <c r="H801" s="342"/>
      <c r="I801" s="238"/>
      <c r="J801" s="228">
        <f>SUM(I8:I793)</f>
        <v>924673038</v>
      </c>
      <c r="R801" s="234"/>
    </row>
    <row r="802" spans="1:18" x14ac:dyDescent="0.25">
      <c r="A802" s="236"/>
      <c r="B802" s="231"/>
      <c r="C802" s="241"/>
      <c r="D802" s="232"/>
      <c r="E802" s="235"/>
      <c r="F802" s="241"/>
      <c r="G802" s="341" t="s">
        <v>32</v>
      </c>
      <c r="H802" s="342"/>
      <c r="I802" s="235" t="str">
        <f>IF(J802&gt;0,"SALDO",IF(J802&lt;0,"PIUTANG",IF(J802=0,"LUNAS")))</f>
        <v>PIUTANG</v>
      </c>
      <c r="J802" s="228">
        <f>J801-J800</f>
        <v>-6022715</v>
      </c>
      <c r="R802" s="234"/>
    </row>
  </sheetData>
  <mergeCells count="13">
    <mergeCell ref="G802:H802"/>
    <mergeCell ref="G796:H796"/>
    <mergeCell ref="G797:H797"/>
    <mergeCell ref="G798:H798"/>
    <mergeCell ref="G799:H799"/>
    <mergeCell ref="G800:H800"/>
    <mergeCell ref="G801:H801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61"/>
  <sheetViews>
    <sheetView zoomScaleNormal="100" workbookViewId="0">
      <pane ySplit="6" topLeftCell="A541" activePane="bottomLeft" state="frozen"/>
      <selection pane="bottomLeft" activeCell="O547" sqref="O547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J560*-1</f>
        <v>1218701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242">
        <v>43286</v>
      </c>
      <c r="B518" s="243">
        <v>180168778</v>
      </c>
      <c r="C518" s="248">
        <v>2</v>
      </c>
      <c r="D518" s="247">
        <v>182000</v>
      </c>
      <c r="E518" s="245"/>
      <c r="F518" s="248"/>
      <c r="G518" s="247"/>
      <c r="H518" s="245"/>
      <c r="I518" s="246"/>
      <c r="J518" s="247"/>
      <c r="K518" s="234"/>
      <c r="L518" s="234"/>
      <c r="M518" s="234"/>
      <c r="N518" s="234"/>
      <c r="O518" s="234"/>
      <c r="P518" s="234"/>
    </row>
    <row r="519" spans="1:16" x14ac:dyDescent="0.25">
      <c r="A519" s="242">
        <v>43286</v>
      </c>
      <c r="B519" s="243">
        <v>180168797</v>
      </c>
      <c r="C519" s="248">
        <v>8</v>
      </c>
      <c r="D519" s="247">
        <v>914463</v>
      </c>
      <c r="E519" s="245">
        <v>180044136</v>
      </c>
      <c r="F519" s="248">
        <v>2</v>
      </c>
      <c r="G519" s="247">
        <v>281750</v>
      </c>
      <c r="H519" s="245"/>
      <c r="I519" s="246"/>
      <c r="J519" s="247"/>
      <c r="K519" s="234"/>
      <c r="L519" s="234"/>
      <c r="M519" s="234"/>
      <c r="N519" s="234"/>
      <c r="O519" s="234"/>
      <c r="P519" s="234"/>
    </row>
    <row r="520" spans="1:16" x14ac:dyDescent="0.25">
      <c r="A520" s="242">
        <v>43286</v>
      </c>
      <c r="B520" s="243">
        <v>180168828</v>
      </c>
      <c r="C520" s="248">
        <v>1</v>
      </c>
      <c r="D520" s="247">
        <v>199063</v>
      </c>
      <c r="E520" s="245"/>
      <c r="F520" s="248"/>
      <c r="G520" s="247"/>
      <c r="H520" s="245"/>
      <c r="I520" s="246"/>
      <c r="J520" s="247"/>
      <c r="K520" s="234"/>
      <c r="L520" s="234"/>
      <c r="M520" s="234"/>
      <c r="N520" s="234"/>
      <c r="O520" s="234"/>
      <c r="P520" s="234"/>
    </row>
    <row r="521" spans="1:16" x14ac:dyDescent="0.25">
      <c r="A521" s="242">
        <v>43286</v>
      </c>
      <c r="B521" s="243">
        <v>180168834</v>
      </c>
      <c r="C521" s="248">
        <v>1</v>
      </c>
      <c r="D521" s="247">
        <v>47163</v>
      </c>
      <c r="E521" s="245"/>
      <c r="F521" s="248"/>
      <c r="G521" s="247"/>
      <c r="H521" s="245"/>
      <c r="I521" s="246">
        <v>548367</v>
      </c>
      <c r="J521" s="247" t="s">
        <v>17</v>
      </c>
      <c r="K521" s="234"/>
      <c r="L521" s="234"/>
      <c r="M521" s="234"/>
      <c r="N521" s="234"/>
      <c r="O521" s="234"/>
      <c r="P521" s="234"/>
    </row>
    <row r="522" spans="1:16" x14ac:dyDescent="0.25">
      <c r="A522" s="242">
        <v>43287</v>
      </c>
      <c r="B522" s="243">
        <v>180168890</v>
      </c>
      <c r="C522" s="248">
        <v>5</v>
      </c>
      <c r="D522" s="247">
        <v>635338</v>
      </c>
      <c r="E522" s="245"/>
      <c r="F522" s="248"/>
      <c r="G522" s="247"/>
      <c r="H522" s="245"/>
      <c r="I522" s="246"/>
      <c r="J522" s="247"/>
      <c r="K522" s="234"/>
      <c r="L522" s="234"/>
      <c r="M522" s="234"/>
      <c r="N522" s="234"/>
      <c r="O522" s="234"/>
      <c r="P522" s="234"/>
    </row>
    <row r="523" spans="1:16" x14ac:dyDescent="0.25">
      <c r="A523" s="242">
        <v>43287</v>
      </c>
      <c r="B523" s="243">
        <v>180168921</v>
      </c>
      <c r="C523" s="248">
        <v>3</v>
      </c>
      <c r="D523" s="247">
        <v>397163</v>
      </c>
      <c r="E523" s="245"/>
      <c r="F523" s="248"/>
      <c r="G523" s="247"/>
      <c r="H523" s="245"/>
      <c r="I523" s="246">
        <v>1032501</v>
      </c>
      <c r="J523" s="247" t="s">
        <v>17</v>
      </c>
      <c r="K523" s="234"/>
      <c r="L523" s="234"/>
      <c r="M523" s="234"/>
      <c r="N523" s="234"/>
      <c r="O523" s="234"/>
      <c r="P523" s="234"/>
    </row>
    <row r="524" spans="1:16" x14ac:dyDescent="0.25">
      <c r="A524" s="242">
        <v>43288</v>
      </c>
      <c r="B524" s="243">
        <v>180168959</v>
      </c>
      <c r="C524" s="248">
        <v>1</v>
      </c>
      <c r="D524" s="247">
        <v>92575</v>
      </c>
      <c r="E524" s="245">
        <v>180044175</v>
      </c>
      <c r="F524" s="248">
        <v>8</v>
      </c>
      <c r="G524" s="247">
        <v>789600</v>
      </c>
      <c r="H524" s="245"/>
      <c r="I524" s="246"/>
      <c r="J524" s="247"/>
      <c r="K524" s="234"/>
      <c r="L524" s="234"/>
      <c r="M524" s="234"/>
      <c r="N524" s="234"/>
      <c r="O524" s="234"/>
      <c r="P524" s="234"/>
    </row>
    <row r="525" spans="1:16" x14ac:dyDescent="0.25">
      <c r="A525" s="242">
        <v>43288</v>
      </c>
      <c r="B525" s="243">
        <v>180168975</v>
      </c>
      <c r="C525" s="248">
        <v>9</v>
      </c>
      <c r="D525" s="247">
        <v>1115450</v>
      </c>
      <c r="E525" s="245"/>
      <c r="F525" s="248"/>
      <c r="G525" s="247"/>
      <c r="H525" s="245"/>
      <c r="I525" s="246"/>
      <c r="J525" s="247"/>
      <c r="K525" s="234"/>
      <c r="L525" s="234"/>
      <c r="M525" s="234"/>
      <c r="N525" s="234"/>
      <c r="O525" s="234"/>
      <c r="P525" s="234"/>
    </row>
    <row r="526" spans="1:16" x14ac:dyDescent="0.25">
      <c r="A526" s="242">
        <v>43288</v>
      </c>
      <c r="B526" s="243">
        <v>180169008</v>
      </c>
      <c r="C526" s="248">
        <v>1</v>
      </c>
      <c r="D526" s="247">
        <v>105788</v>
      </c>
      <c r="E526" s="245"/>
      <c r="F526" s="248"/>
      <c r="G526" s="247"/>
      <c r="H526" s="245"/>
      <c r="I526" s="246">
        <v>524213</v>
      </c>
      <c r="J526" s="247" t="s">
        <v>17</v>
      </c>
      <c r="K526" s="234"/>
      <c r="L526" s="234"/>
      <c r="M526" s="234"/>
      <c r="N526" s="234"/>
      <c r="O526" s="234"/>
      <c r="P526" s="234"/>
    </row>
    <row r="527" spans="1:16" x14ac:dyDescent="0.25">
      <c r="A527" s="242">
        <v>43290</v>
      </c>
      <c r="B527" s="243">
        <v>180169102</v>
      </c>
      <c r="C527" s="248">
        <v>2</v>
      </c>
      <c r="D527" s="247">
        <v>188125</v>
      </c>
      <c r="E527" s="245">
        <v>180044213</v>
      </c>
      <c r="F527" s="248">
        <v>2</v>
      </c>
      <c r="G527" s="247">
        <v>204400</v>
      </c>
      <c r="H527" s="245"/>
      <c r="I527" s="246"/>
      <c r="J527" s="247"/>
      <c r="K527" s="234"/>
      <c r="L527" s="234"/>
      <c r="M527" s="234"/>
      <c r="N527" s="234"/>
      <c r="O527" s="234"/>
      <c r="P527" s="234"/>
    </row>
    <row r="528" spans="1:16" x14ac:dyDescent="0.25">
      <c r="A528" s="242">
        <v>43290</v>
      </c>
      <c r="B528" s="243">
        <v>180169121</v>
      </c>
      <c r="C528" s="248">
        <v>7</v>
      </c>
      <c r="D528" s="247">
        <v>681800</v>
      </c>
      <c r="E528" s="245"/>
      <c r="F528" s="248"/>
      <c r="G528" s="247"/>
      <c r="H528" s="245"/>
      <c r="I528" s="246"/>
      <c r="J528" s="247"/>
      <c r="K528" s="234"/>
      <c r="L528" s="234"/>
      <c r="M528" s="234"/>
      <c r="N528" s="234"/>
      <c r="O528" s="234"/>
      <c r="P528" s="234"/>
    </row>
    <row r="529" spans="1:16" x14ac:dyDescent="0.25">
      <c r="A529" s="242">
        <v>43290</v>
      </c>
      <c r="B529" s="243">
        <v>180169168</v>
      </c>
      <c r="C529" s="248">
        <v>4</v>
      </c>
      <c r="D529" s="247">
        <v>516075</v>
      </c>
      <c r="E529" s="245"/>
      <c r="F529" s="248"/>
      <c r="G529" s="247"/>
      <c r="H529" s="245"/>
      <c r="I529" s="246"/>
      <c r="J529" s="247"/>
      <c r="K529" s="234"/>
      <c r="L529" s="234"/>
      <c r="M529" s="234"/>
      <c r="N529" s="234"/>
      <c r="O529" s="234"/>
      <c r="P529" s="234"/>
    </row>
    <row r="530" spans="1:16" x14ac:dyDescent="0.25">
      <c r="A530" s="242">
        <v>43290</v>
      </c>
      <c r="B530" s="243">
        <v>180169180</v>
      </c>
      <c r="C530" s="248">
        <v>1</v>
      </c>
      <c r="D530" s="247">
        <v>100013</v>
      </c>
      <c r="E530" s="245"/>
      <c r="F530" s="248"/>
      <c r="G530" s="247"/>
      <c r="H530" s="245"/>
      <c r="I530" s="246">
        <v>1281613</v>
      </c>
      <c r="J530" s="247" t="s">
        <v>17</v>
      </c>
      <c r="K530" s="234"/>
      <c r="L530" s="234"/>
      <c r="M530" s="234"/>
      <c r="N530" s="234"/>
      <c r="O530" s="234"/>
      <c r="P530" s="234"/>
    </row>
    <row r="531" spans="1:16" x14ac:dyDescent="0.25">
      <c r="A531" s="242">
        <v>43291</v>
      </c>
      <c r="B531" s="243">
        <v>180169220</v>
      </c>
      <c r="C531" s="248">
        <v>18</v>
      </c>
      <c r="D531" s="247">
        <v>2048900</v>
      </c>
      <c r="E531" s="245">
        <v>180044230</v>
      </c>
      <c r="F531" s="248">
        <v>4</v>
      </c>
      <c r="G531" s="247">
        <v>360763</v>
      </c>
      <c r="H531" s="245"/>
      <c r="I531" s="246"/>
      <c r="J531" s="247"/>
      <c r="K531" s="234"/>
      <c r="L531" s="234"/>
      <c r="M531" s="234"/>
      <c r="N531" s="234"/>
      <c r="O531" s="234"/>
      <c r="P531" s="234"/>
    </row>
    <row r="532" spans="1:16" x14ac:dyDescent="0.25">
      <c r="A532" s="242">
        <v>43291</v>
      </c>
      <c r="B532" s="243">
        <v>180169264</v>
      </c>
      <c r="C532" s="248">
        <v>7</v>
      </c>
      <c r="D532" s="247">
        <v>704988</v>
      </c>
      <c r="E532" s="245"/>
      <c r="F532" s="248"/>
      <c r="G532" s="247"/>
      <c r="H532" s="245"/>
      <c r="I532" s="246">
        <v>2393125</v>
      </c>
      <c r="J532" s="247" t="s">
        <v>17</v>
      </c>
      <c r="K532" s="234"/>
      <c r="L532" s="234"/>
      <c r="M532" s="234"/>
      <c r="N532" s="234"/>
      <c r="O532" s="234"/>
      <c r="P532" s="234"/>
    </row>
    <row r="533" spans="1:16" x14ac:dyDescent="0.25">
      <c r="A533" s="242">
        <v>43292</v>
      </c>
      <c r="B533" s="243">
        <v>180169320</v>
      </c>
      <c r="C533" s="248">
        <v>17</v>
      </c>
      <c r="D533" s="247">
        <v>1513750</v>
      </c>
      <c r="E533" s="245">
        <v>180044247</v>
      </c>
      <c r="F533" s="248">
        <v>3</v>
      </c>
      <c r="G533" s="247">
        <v>308525</v>
      </c>
      <c r="H533" s="245"/>
      <c r="I533" s="246"/>
      <c r="J533" s="247"/>
      <c r="K533" s="234"/>
      <c r="L533" s="234"/>
      <c r="M533" s="234"/>
      <c r="N533" s="234"/>
      <c r="O533" s="234"/>
      <c r="P533" s="234"/>
    </row>
    <row r="534" spans="1:16" x14ac:dyDescent="0.25">
      <c r="A534" s="242">
        <v>43292</v>
      </c>
      <c r="B534" s="243">
        <v>180169332</v>
      </c>
      <c r="C534" s="248">
        <v>1</v>
      </c>
      <c r="D534" s="247">
        <v>110075</v>
      </c>
      <c r="E534" s="245"/>
      <c r="F534" s="248"/>
      <c r="G534" s="247"/>
      <c r="H534" s="245"/>
      <c r="I534" s="246"/>
      <c r="J534" s="247"/>
      <c r="K534" s="234"/>
      <c r="L534" s="234"/>
      <c r="M534" s="234"/>
      <c r="N534" s="234"/>
      <c r="O534" s="234"/>
      <c r="P534" s="234"/>
    </row>
    <row r="535" spans="1:16" x14ac:dyDescent="0.25">
      <c r="A535" s="242">
        <v>43292</v>
      </c>
      <c r="B535" s="243">
        <v>180169367</v>
      </c>
      <c r="C535" s="248">
        <v>2</v>
      </c>
      <c r="D535" s="247">
        <v>205100</v>
      </c>
      <c r="E535" s="245"/>
      <c r="F535" s="248"/>
      <c r="G535" s="247"/>
      <c r="H535" s="245"/>
      <c r="I535" s="246">
        <v>1520400</v>
      </c>
      <c r="J535" s="247" t="s">
        <v>17</v>
      </c>
      <c r="K535" s="234"/>
      <c r="L535" s="234"/>
      <c r="M535" s="234"/>
      <c r="N535" s="234"/>
      <c r="O535" s="234"/>
      <c r="P535" s="234"/>
    </row>
    <row r="536" spans="1:16" x14ac:dyDescent="0.25">
      <c r="A536" s="242">
        <v>43293</v>
      </c>
      <c r="B536" s="243">
        <v>180169396</v>
      </c>
      <c r="C536" s="248">
        <v>2</v>
      </c>
      <c r="D536" s="247">
        <v>152075</v>
      </c>
      <c r="E536" s="245">
        <v>180044261</v>
      </c>
      <c r="F536" s="248">
        <v>3</v>
      </c>
      <c r="G536" s="247">
        <v>393313</v>
      </c>
      <c r="H536" s="245"/>
      <c r="I536" s="246"/>
      <c r="J536" s="247"/>
      <c r="K536" s="234"/>
      <c r="L536" s="234"/>
      <c r="M536" s="234"/>
      <c r="N536" s="234"/>
      <c r="O536" s="234"/>
      <c r="P536" s="234"/>
    </row>
    <row r="537" spans="1:16" x14ac:dyDescent="0.25">
      <c r="A537" s="242">
        <v>43293</v>
      </c>
      <c r="B537" s="243">
        <v>180169422</v>
      </c>
      <c r="C537" s="248">
        <v>12</v>
      </c>
      <c r="D537" s="247">
        <v>1229113</v>
      </c>
      <c r="E537" s="245"/>
      <c r="F537" s="248"/>
      <c r="G537" s="247"/>
      <c r="H537" s="245"/>
      <c r="I537" s="246"/>
      <c r="J537" s="247"/>
      <c r="K537" s="234"/>
      <c r="L537" s="234"/>
      <c r="M537" s="234"/>
      <c r="N537" s="234"/>
      <c r="O537" s="234"/>
      <c r="P537" s="234"/>
    </row>
    <row r="538" spans="1:16" x14ac:dyDescent="0.25">
      <c r="A538" s="242">
        <v>43293</v>
      </c>
      <c r="B538" s="243">
        <v>180169452</v>
      </c>
      <c r="C538" s="248">
        <v>5</v>
      </c>
      <c r="D538" s="247">
        <v>490875</v>
      </c>
      <c r="E538" s="245"/>
      <c r="F538" s="248"/>
      <c r="G538" s="247"/>
      <c r="H538" s="245"/>
      <c r="I538" s="246"/>
      <c r="J538" s="247"/>
      <c r="K538" s="234"/>
      <c r="L538" s="234"/>
      <c r="M538" s="234"/>
      <c r="N538" s="234"/>
      <c r="O538" s="234"/>
      <c r="P538" s="234"/>
    </row>
    <row r="539" spans="1:16" x14ac:dyDescent="0.25">
      <c r="A539" s="242">
        <v>43293</v>
      </c>
      <c r="B539" s="243">
        <v>180169458</v>
      </c>
      <c r="C539" s="248">
        <v>3</v>
      </c>
      <c r="D539" s="247">
        <v>380625</v>
      </c>
      <c r="E539" s="245"/>
      <c r="F539" s="248"/>
      <c r="G539" s="247"/>
      <c r="H539" s="245"/>
      <c r="I539" s="246">
        <v>1859375</v>
      </c>
      <c r="J539" s="247" t="s">
        <v>17</v>
      </c>
      <c r="K539" s="234"/>
      <c r="L539" s="234"/>
      <c r="M539" s="234"/>
      <c r="N539" s="234"/>
      <c r="O539" s="234"/>
      <c r="P539" s="234"/>
    </row>
    <row r="540" spans="1:16" x14ac:dyDescent="0.25">
      <c r="A540" s="242">
        <v>43294</v>
      </c>
      <c r="B540" s="243">
        <v>180169526</v>
      </c>
      <c r="C540" s="248">
        <v>4</v>
      </c>
      <c r="D540" s="247">
        <v>351050</v>
      </c>
      <c r="E540" s="245">
        <v>180044278</v>
      </c>
      <c r="F540" s="248">
        <v>4</v>
      </c>
      <c r="G540" s="247">
        <v>475563</v>
      </c>
      <c r="H540" s="245"/>
      <c r="I540" s="246"/>
      <c r="J540" s="247"/>
      <c r="K540" s="234"/>
      <c r="L540" s="234"/>
      <c r="M540" s="234"/>
      <c r="N540" s="234"/>
      <c r="O540" s="234"/>
      <c r="P540" s="234"/>
    </row>
    <row r="541" spans="1:16" x14ac:dyDescent="0.25">
      <c r="A541" s="242">
        <v>43294</v>
      </c>
      <c r="B541" s="243">
        <v>180169562</v>
      </c>
      <c r="C541" s="248">
        <v>3</v>
      </c>
      <c r="D541" s="247">
        <v>404425</v>
      </c>
      <c r="E541" s="245"/>
      <c r="F541" s="248"/>
      <c r="G541" s="247"/>
      <c r="H541" s="245"/>
      <c r="I541" s="246">
        <v>279912</v>
      </c>
      <c r="J541" s="247" t="s">
        <v>17</v>
      </c>
      <c r="K541" s="234"/>
      <c r="L541" s="234"/>
      <c r="M541" s="234"/>
      <c r="N541" s="234"/>
      <c r="O541" s="234"/>
      <c r="P541" s="234"/>
    </row>
    <row r="542" spans="1:16" x14ac:dyDescent="0.25">
      <c r="A542" s="242">
        <v>43295</v>
      </c>
      <c r="B542" s="243">
        <v>180169651</v>
      </c>
      <c r="C542" s="248">
        <v>13</v>
      </c>
      <c r="D542" s="247">
        <v>1500800</v>
      </c>
      <c r="E542" s="245">
        <v>180044305</v>
      </c>
      <c r="F542" s="248">
        <v>9</v>
      </c>
      <c r="G542" s="247">
        <v>937650</v>
      </c>
      <c r="H542" s="245"/>
      <c r="I542" s="246"/>
      <c r="J542" s="247"/>
      <c r="K542" s="234"/>
      <c r="L542" s="234"/>
      <c r="M542" s="234"/>
      <c r="N542" s="234"/>
      <c r="O542" s="234"/>
      <c r="P542" s="234"/>
    </row>
    <row r="543" spans="1:16" x14ac:dyDescent="0.25">
      <c r="A543" s="242">
        <v>43295</v>
      </c>
      <c r="B543" s="243">
        <v>180169657</v>
      </c>
      <c r="C543" s="248">
        <v>1</v>
      </c>
      <c r="D543" s="247">
        <v>80238</v>
      </c>
      <c r="E543" s="245"/>
      <c r="F543" s="248"/>
      <c r="G543" s="247"/>
      <c r="H543" s="245"/>
      <c r="I543" s="246">
        <v>643388</v>
      </c>
      <c r="J543" s="247" t="s">
        <v>17</v>
      </c>
      <c r="K543" s="234"/>
      <c r="L543" s="234"/>
      <c r="M543" s="234"/>
      <c r="N543" s="234"/>
      <c r="O543" s="234"/>
      <c r="P543" s="234"/>
    </row>
    <row r="544" spans="1:16" x14ac:dyDescent="0.25">
      <c r="A544" s="242">
        <v>43297</v>
      </c>
      <c r="B544" s="243">
        <v>180169811</v>
      </c>
      <c r="C544" s="248">
        <v>11</v>
      </c>
      <c r="D544" s="247">
        <v>890400</v>
      </c>
      <c r="E544" s="245">
        <v>180044343</v>
      </c>
      <c r="F544" s="248">
        <v>5</v>
      </c>
      <c r="G544" s="247">
        <v>537250</v>
      </c>
      <c r="H544" s="245"/>
      <c r="I544" s="246"/>
      <c r="J544" s="247"/>
      <c r="K544" s="234"/>
      <c r="L544" s="234"/>
      <c r="M544" s="234"/>
      <c r="N544" s="234"/>
      <c r="O544" s="234"/>
      <c r="P544" s="234"/>
    </row>
    <row r="545" spans="1:16" x14ac:dyDescent="0.25">
      <c r="A545" s="242">
        <v>43297</v>
      </c>
      <c r="B545" s="243">
        <v>180169839</v>
      </c>
      <c r="C545" s="248">
        <v>4</v>
      </c>
      <c r="D545" s="247">
        <v>514763</v>
      </c>
      <c r="E545" s="245"/>
      <c r="F545" s="248"/>
      <c r="G545" s="247"/>
      <c r="H545" s="245"/>
      <c r="I545" s="246"/>
      <c r="J545" s="247"/>
      <c r="K545" s="234"/>
      <c r="L545" s="234"/>
      <c r="M545" s="234"/>
      <c r="N545" s="234"/>
      <c r="O545" s="234"/>
      <c r="P545" s="234"/>
    </row>
    <row r="546" spans="1:16" x14ac:dyDescent="0.25">
      <c r="A546" s="242">
        <v>43297</v>
      </c>
      <c r="B546" s="243">
        <v>180169840</v>
      </c>
      <c r="C546" s="248">
        <v>1</v>
      </c>
      <c r="D546" s="247">
        <v>46463</v>
      </c>
      <c r="E546" s="245"/>
      <c r="F546" s="248"/>
      <c r="G546" s="247"/>
      <c r="H546" s="245"/>
      <c r="I546" s="246">
        <v>914376</v>
      </c>
      <c r="J546" s="247" t="s">
        <v>17</v>
      </c>
      <c r="K546" s="234"/>
      <c r="L546" s="234"/>
      <c r="M546" s="234"/>
      <c r="N546" s="234"/>
      <c r="O546" s="234"/>
      <c r="P546" s="234"/>
    </row>
    <row r="547" spans="1:16" x14ac:dyDescent="0.25">
      <c r="A547" s="98">
        <v>43298</v>
      </c>
      <c r="B547" s="99">
        <v>180169899</v>
      </c>
      <c r="C547" s="100">
        <v>12</v>
      </c>
      <c r="D547" s="34">
        <v>1245475</v>
      </c>
      <c r="E547" s="101">
        <v>180044356</v>
      </c>
      <c r="F547" s="100">
        <v>2</v>
      </c>
      <c r="G547" s="34">
        <v>239663</v>
      </c>
      <c r="H547" s="101"/>
      <c r="I547" s="102"/>
      <c r="J547" s="34"/>
      <c r="K547" s="234"/>
      <c r="L547" s="234"/>
      <c r="M547" s="234"/>
      <c r="N547" s="234"/>
      <c r="O547" s="234"/>
      <c r="P547" s="234"/>
    </row>
    <row r="548" spans="1:16" x14ac:dyDescent="0.25">
      <c r="A548" s="98">
        <v>43298</v>
      </c>
      <c r="B548" s="99">
        <v>180169921</v>
      </c>
      <c r="C548" s="100">
        <v>1</v>
      </c>
      <c r="D548" s="34">
        <v>104300</v>
      </c>
      <c r="E548" s="101"/>
      <c r="F548" s="100"/>
      <c r="G548" s="34"/>
      <c r="H548" s="101"/>
      <c r="I548" s="102"/>
      <c r="J548" s="34"/>
      <c r="K548" s="234"/>
      <c r="L548" s="234"/>
      <c r="M548" s="234"/>
      <c r="N548" s="234"/>
      <c r="O548" s="234"/>
      <c r="P548" s="234"/>
    </row>
    <row r="549" spans="1:16" x14ac:dyDescent="0.25">
      <c r="A549" s="98">
        <v>43298</v>
      </c>
      <c r="B549" s="99">
        <v>180169927</v>
      </c>
      <c r="C549" s="100">
        <v>1</v>
      </c>
      <c r="D549" s="34">
        <v>108588</v>
      </c>
      <c r="E549" s="101"/>
      <c r="F549" s="100"/>
      <c r="G549" s="34"/>
      <c r="H549" s="101"/>
      <c r="I549" s="102"/>
      <c r="J549" s="34"/>
      <c r="K549" s="234"/>
      <c r="L549" s="234"/>
      <c r="M549" s="234"/>
      <c r="N549" s="234"/>
      <c r="O549" s="234"/>
      <c r="P549" s="234"/>
    </row>
    <row r="550" spans="1:16" x14ac:dyDescent="0.25">
      <c r="A550" s="98"/>
      <c r="B550" s="99"/>
      <c r="C550" s="100"/>
      <c r="D550" s="34"/>
      <c r="E550" s="101"/>
      <c r="F550" s="100"/>
      <c r="G550" s="34"/>
      <c r="H550" s="101"/>
      <c r="I550" s="102"/>
      <c r="J550" s="34"/>
      <c r="K550" s="234"/>
      <c r="L550" s="234"/>
      <c r="M550" s="234"/>
      <c r="N550" s="234"/>
      <c r="O550" s="234"/>
      <c r="P550" s="234"/>
    </row>
    <row r="551" spans="1:16" x14ac:dyDescent="0.25">
      <c r="A551" s="236"/>
      <c r="B551" s="235"/>
      <c r="C551" s="241"/>
      <c r="D551" s="34"/>
      <c r="E551" s="238"/>
      <c r="F551" s="241"/>
      <c r="G551" s="237"/>
      <c r="H551" s="238"/>
      <c r="I551" s="240"/>
      <c r="J551" s="237"/>
      <c r="K551" s="234"/>
      <c r="L551" s="234"/>
      <c r="M551" s="234"/>
      <c r="N551" s="234"/>
      <c r="O551" s="234"/>
      <c r="P551" s="234"/>
    </row>
    <row r="552" spans="1:16" x14ac:dyDescent="0.25">
      <c r="A552" s="236"/>
      <c r="B552" s="224" t="s">
        <v>11</v>
      </c>
      <c r="C552" s="233">
        <f>SUM(C7:C551)</f>
        <v>4093</v>
      </c>
      <c r="D552" s="225">
        <f>SUM(D7:D551)</f>
        <v>403337428</v>
      </c>
      <c r="E552" s="224" t="s">
        <v>11</v>
      </c>
      <c r="F552" s="233">
        <f>SUM(F7:F551)</f>
        <v>1021</v>
      </c>
      <c r="G552" s="225">
        <f>SUM(G7:G551)</f>
        <v>104934674</v>
      </c>
      <c r="H552" s="225">
        <f>SUM(H7:H551)</f>
        <v>0</v>
      </c>
      <c r="I552" s="233">
        <f>SUM(I7:I551)</f>
        <v>297184053</v>
      </c>
      <c r="J552" s="5"/>
      <c r="K552" s="234"/>
      <c r="L552" s="234"/>
      <c r="M552" s="234"/>
      <c r="N552" s="234"/>
      <c r="O552" s="234"/>
      <c r="P552" s="234"/>
    </row>
    <row r="553" spans="1:16" x14ac:dyDescent="0.25">
      <c r="A553" s="236"/>
      <c r="B553" s="224"/>
      <c r="C553" s="233"/>
      <c r="D553" s="225"/>
      <c r="E553" s="224"/>
      <c r="F553" s="233"/>
      <c r="G553" s="5"/>
      <c r="H553" s="235"/>
      <c r="I553" s="241"/>
      <c r="J553" s="5"/>
      <c r="K553" s="234"/>
      <c r="L553" s="234"/>
      <c r="M553" s="234"/>
      <c r="N553" s="234"/>
      <c r="O553" s="234"/>
      <c r="P553" s="234"/>
    </row>
    <row r="554" spans="1:16" x14ac:dyDescent="0.25">
      <c r="A554" s="236"/>
      <c r="B554" s="227"/>
      <c r="C554" s="241"/>
      <c r="D554" s="237"/>
      <c r="E554" s="224"/>
      <c r="F554" s="241"/>
      <c r="G554" s="326" t="s">
        <v>12</v>
      </c>
      <c r="H554" s="326"/>
      <c r="I554" s="240"/>
      <c r="J554" s="228">
        <f>SUM(D7:D551)</f>
        <v>403337428</v>
      </c>
      <c r="K554" s="234"/>
      <c r="L554" s="234"/>
      <c r="M554" s="234"/>
      <c r="N554" s="234"/>
      <c r="O554" s="234"/>
      <c r="P554" s="234"/>
    </row>
    <row r="555" spans="1:16" x14ac:dyDescent="0.25">
      <c r="A555" s="226"/>
      <c r="B555" s="235"/>
      <c r="C555" s="241"/>
      <c r="D555" s="237"/>
      <c r="E555" s="238"/>
      <c r="F555" s="241"/>
      <c r="G555" s="326" t="s">
        <v>13</v>
      </c>
      <c r="H555" s="326"/>
      <c r="I555" s="240"/>
      <c r="J555" s="228">
        <f>SUM(G7:G551)</f>
        <v>104934674</v>
      </c>
      <c r="K555" s="234"/>
      <c r="L555" s="234"/>
      <c r="M555" s="234"/>
      <c r="N555" s="234"/>
      <c r="O555" s="234"/>
      <c r="P555" s="234"/>
    </row>
    <row r="556" spans="1:16" x14ac:dyDescent="0.25">
      <c r="A556" s="236"/>
      <c r="B556" s="238"/>
      <c r="C556" s="241"/>
      <c r="D556" s="237"/>
      <c r="E556" s="238"/>
      <c r="F556" s="241"/>
      <c r="G556" s="326" t="s">
        <v>14</v>
      </c>
      <c r="H556" s="326"/>
      <c r="I556" s="41"/>
      <c r="J556" s="230">
        <f>J554-J555</f>
        <v>298402754</v>
      </c>
      <c r="K556" s="234"/>
      <c r="L556" s="234"/>
      <c r="M556" s="234"/>
      <c r="N556" s="234"/>
      <c r="O556" s="234"/>
      <c r="P556" s="234"/>
    </row>
    <row r="557" spans="1:16" x14ac:dyDescent="0.25">
      <c r="A557" s="229"/>
      <c r="B557" s="231"/>
      <c r="C557" s="241"/>
      <c r="D557" s="232"/>
      <c r="E557" s="238"/>
      <c r="F557" s="241"/>
      <c r="G557" s="326" t="s">
        <v>15</v>
      </c>
      <c r="H557" s="326"/>
      <c r="I557" s="240"/>
      <c r="J557" s="228">
        <f>SUM(H7:H551)</f>
        <v>0</v>
      </c>
      <c r="K557" s="234"/>
      <c r="L557" s="234"/>
      <c r="M557" s="234"/>
      <c r="N557" s="234"/>
      <c r="O557" s="234"/>
      <c r="P557" s="234"/>
    </row>
    <row r="558" spans="1:16" x14ac:dyDescent="0.25">
      <c r="A558" s="236"/>
      <c r="B558" s="231"/>
      <c r="C558" s="241"/>
      <c r="D558" s="232"/>
      <c r="E558" s="238"/>
      <c r="F558" s="241"/>
      <c r="G558" s="326" t="s">
        <v>16</v>
      </c>
      <c r="H558" s="326"/>
      <c r="I558" s="240"/>
      <c r="J558" s="228">
        <f>J556+J557</f>
        <v>298402754</v>
      </c>
      <c r="K558" s="234"/>
      <c r="L558" s="234"/>
      <c r="M558" s="234"/>
      <c r="N558" s="234"/>
      <c r="O558" s="234"/>
      <c r="P558" s="234"/>
    </row>
    <row r="559" spans="1:16" x14ac:dyDescent="0.25">
      <c r="A559" s="236"/>
      <c r="B559" s="231"/>
      <c r="C559" s="241"/>
      <c r="D559" s="232"/>
      <c r="E559" s="238"/>
      <c r="F559" s="241"/>
      <c r="G559" s="326" t="s">
        <v>5</v>
      </c>
      <c r="H559" s="326"/>
      <c r="I559" s="240"/>
      <c r="J559" s="228">
        <f>SUM(I7:I551)</f>
        <v>297184053</v>
      </c>
      <c r="K559" s="234"/>
      <c r="L559" s="234"/>
      <c r="M559" s="234"/>
      <c r="N559" s="234"/>
      <c r="O559" s="234"/>
      <c r="P559" s="234"/>
    </row>
    <row r="560" spans="1:16" x14ac:dyDescent="0.25">
      <c r="A560" s="236"/>
      <c r="B560" s="231"/>
      <c r="C560" s="241"/>
      <c r="D560" s="232"/>
      <c r="E560" s="238"/>
      <c r="F560" s="241"/>
      <c r="G560" s="326" t="s">
        <v>32</v>
      </c>
      <c r="H560" s="326"/>
      <c r="I560" s="241" t="str">
        <f>IF(J560&gt;0,"SALDO",IF(J560&lt;0,"PIUTANG",IF(J560=0,"LUNAS")))</f>
        <v>PIUTANG</v>
      </c>
      <c r="J560" s="228">
        <f>J559-J558</f>
        <v>-1218701</v>
      </c>
      <c r="K560" s="234"/>
      <c r="L560" s="234"/>
      <c r="M560" s="234"/>
      <c r="N560" s="234"/>
      <c r="O560" s="234"/>
      <c r="P560" s="234"/>
    </row>
    <row r="561" spans="1:16" x14ac:dyDescent="0.25">
      <c r="A561" s="236"/>
      <c r="K561" s="234"/>
      <c r="L561" s="234"/>
      <c r="M561" s="234"/>
      <c r="N561" s="234"/>
      <c r="O561" s="234"/>
      <c r="P561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60:H560"/>
    <mergeCell ref="G554:H554"/>
    <mergeCell ref="G555:H555"/>
    <mergeCell ref="G556:H556"/>
    <mergeCell ref="G557:H557"/>
    <mergeCell ref="G558:H558"/>
    <mergeCell ref="G559:H559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39"/>
  <sheetViews>
    <sheetView workbookViewId="0">
      <pane ySplit="7" topLeftCell="A111" activePane="bottomLeft" state="frozen"/>
      <selection pane="bottomLeft" activeCell="M117" sqref="M11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SUM(D95:D116)</f>
        <v>12306098</v>
      </c>
      <c r="M1" s="37">
        <v>12306088</v>
      </c>
      <c r="N1" s="37">
        <f>L1-M1</f>
        <v>10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J133*-1</f>
        <v>187838</v>
      </c>
      <c r="J2" s="20"/>
      <c r="L2" s="219">
        <f>SUM(H95:H116)</f>
        <v>404000</v>
      </c>
      <c r="M2" s="219">
        <v>379000</v>
      </c>
      <c r="N2" s="219">
        <f>L2-M2</f>
        <v>25000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12710098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43280</v>
      </c>
      <c r="B94" s="243"/>
      <c r="C94" s="248"/>
      <c r="D94" s="247"/>
      <c r="E94" s="245"/>
      <c r="F94" s="243"/>
      <c r="G94" s="247"/>
      <c r="H94" s="246"/>
      <c r="I94" s="246">
        <v>4663750</v>
      </c>
      <c r="J94" s="247" t="s">
        <v>17</v>
      </c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43281</v>
      </c>
      <c r="B95" s="243">
        <v>180168405</v>
      </c>
      <c r="C95" s="248">
        <v>1</v>
      </c>
      <c r="D95" s="247">
        <v>141838</v>
      </c>
      <c r="E95" s="245"/>
      <c r="F95" s="243"/>
      <c r="G95" s="247"/>
      <c r="H95" s="246">
        <v>14000</v>
      </c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43284</v>
      </c>
      <c r="B96" s="243">
        <v>180168602</v>
      </c>
      <c r="C96" s="248">
        <v>1</v>
      </c>
      <c r="D96" s="247">
        <v>141838</v>
      </c>
      <c r="E96" s="245"/>
      <c r="F96" s="243"/>
      <c r="G96" s="247"/>
      <c r="H96" s="246">
        <v>42000</v>
      </c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43284</v>
      </c>
      <c r="B97" s="243">
        <v>180168604</v>
      </c>
      <c r="C97" s="248">
        <v>1</v>
      </c>
      <c r="D97" s="247">
        <v>141838</v>
      </c>
      <c r="E97" s="245"/>
      <c r="F97" s="243"/>
      <c r="G97" s="247"/>
      <c r="H97" s="246">
        <v>20000</v>
      </c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43285</v>
      </c>
      <c r="B98" s="243">
        <v>180168700</v>
      </c>
      <c r="C98" s="248">
        <v>1</v>
      </c>
      <c r="D98" s="247">
        <v>141838</v>
      </c>
      <c r="E98" s="245"/>
      <c r="F98" s="243"/>
      <c r="G98" s="247"/>
      <c r="H98" s="246">
        <v>14000</v>
      </c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43285</v>
      </c>
      <c r="B99" s="243">
        <v>180168701</v>
      </c>
      <c r="C99" s="248">
        <v>1</v>
      </c>
      <c r="D99" s="247">
        <v>141838</v>
      </c>
      <c r="E99" s="245"/>
      <c r="F99" s="243"/>
      <c r="G99" s="247"/>
      <c r="H99" s="246">
        <v>20000</v>
      </c>
      <c r="I99" s="246"/>
      <c r="J99" s="247"/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43285</v>
      </c>
      <c r="B100" s="243">
        <v>180168703</v>
      </c>
      <c r="C100" s="248">
        <v>1</v>
      </c>
      <c r="D100" s="247">
        <v>141838</v>
      </c>
      <c r="E100" s="245"/>
      <c r="F100" s="243"/>
      <c r="G100" s="247"/>
      <c r="H100" s="246">
        <v>26000</v>
      </c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43285</v>
      </c>
      <c r="B101" s="243">
        <v>180168704</v>
      </c>
      <c r="C101" s="248">
        <v>1</v>
      </c>
      <c r="D101" s="247">
        <v>141838</v>
      </c>
      <c r="E101" s="245"/>
      <c r="F101" s="243"/>
      <c r="G101" s="247"/>
      <c r="H101" s="246">
        <v>7000</v>
      </c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43285</v>
      </c>
      <c r="B102" s="243">
        <v>180168705</v>
      </c>
      <c r="C102" s="248">
        <v>1</v>
      </c>
      <c r="D102" s="247">
        <v>141838</v>
      </c>
      <c r="E102" s="245"/>
      <c r="F102" s="243"/>
      <c r="G102" s="247"/>
      <c r="H102" s="246">
        <v>7000</v>
      </c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43286</v>
      </c>
      <c r="B103" s="243">
        <v>180168963</v>
      </c>
      <c r="C103" s="248">
        <v>1</v>
      </c>
      <c r="D103" s="247">
        <v>141838</v>
      </c>
      <c r="E103" s="245"/>
      <c r="F103" s="243"/>
      <c r="G103" s="247"/>
      <c r="H103" s="246">
        <v>14000</v>
      </c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43290</v>
      </c>
      <c r="B104" s="243">
        <v>180169114</v>
      </c>
      <c r="C104" s="248">
        <v>1</v>
      </c>
      <c r="D104" s="247">
        <v>141838</v>
      </c>
      <c r="E104" s="245"/>
      <c r="F104" s="243"/>
      <c r="G104" s="247"/>
      <c r="H104" s="246">
        <v>42000</v>
      </c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43290</v>
      </c>
      <c r="B105" s="243">
        <v>180169154</v>
      </c>
      <c r="C105" s="248">
        <v>1</v>
      </c>
      <c r="D105" s="247">
        <v>141838</v>
      </c>
      <c r="E105" s="245"/>
      <c r="F105" s="243"/>
      <c r="G105" s="247"/>
      <c r="H105" s="246">
        <v>21000</v>
      </c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43290</v>
      </c>
      <c r="B106" s="243">
        <v>180169155</v>
      </c>
      <c r="C106" s="248">
        <v>1</v>
      </c>
      <c r="D106" s="247">
        <v>141838</v>
      </c>
      <c r="E106" s="245"/>
      <c r="F106" s="243"/>
      <c r="G106" s="247"/>
      <c r="H106" s="246">
        <v>25000</v>
      </c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43291</v>
      </c>
      <c r="B107" s="243">
        <v>180169228</v>
      </c>
      <c r="C107" s="248">
        <v>1</v>
      </c>
      <c r="D107" s="247">
        <v>141838</v>
      </c>
      <c r="E107" s="245"/>
      <c r="F107" s="243"/>
      <c r="G107" s="247"/>
      <c r="H107" s="246">
        <v>10000</v>
      </c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43291</v>
      </c>
      <c r="B108" s="243">
        <v>180169229</v>
      </c>
      <c r="C108" s="248">
        <v>1</v>
      </c>
      <c r="D108" s="247">
        <v>141838</v>
      </c>
      <c r="E108" s="245"/>
      <c r="F108" s="243"/>
      <c r="G108" s="247"/>
      <c r="H108" s="246">
        <v>11000</v>
      </c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43291</v>
      </c>
      <c r="B109" s="243">
        <v>180169247</v>
      </c>
      <c r="C109" s="248">
        <v>200</v>
      </c>
      <c r="D109" s="247">
        <v>9327500</v>
      </c>
      <c r="E109" s="245"/>
      <c r="F109" s="243"/>
      <c r="G109" s="247"/>
      <c r="H109" s="246">
        <v>25000</v>
      </c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43292</v>
      </c>
      <c r="B110" s="243">
        <v>180169333</v>
      </c>
      <c r="C110" s="248">
        <v>1</v>
      </c>
      <c r="D110" s="247">
        <v>141838</v>
      </c>
      <c r="E110" s="245"/>
      <c r="F110" s="243"/>
      <c r="G110" s="247"/>
      <c r="H110" s="246">
        <v>10000</v>
      </c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43292</v>
      </c>
      <c r="B111" s="243">
        <v>180169334</v>
      </c>
      <c r="C111" s="248">
        <v>1</v>
      </c>
      <c r="D111" s="247">
        <v>141838</v>
      </c>
      <c r="E111" s="245"/>
      <c r="F111" s="243"/>
      <c r="G111" s="247"/>
      <c r="H111" s="246">
        <v>7000</v>
      </c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43292</v>
      </c>
      <c r="B112" s="243">
        <v>180169335</v>
      </c>
      <c r="C112" s="248">
        <v>1</v>
      </c>
      <c r="D112" s="247">
        <v>141838</v>
      </c>
      <c r="E112" s="245"/>
      <c r="F112" s="243"/>
      <c r="G112" s="247"/>
      <c r="H112" s="246">
        <v>14000</v>
      </c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43293</v>
      </c>
      <c r="B113" s="243">
        <v>180169410</v>
      </c>
      <c r="C113" s="248">
        <v>1</v>
      </c>
      <c r="D113" s="247">
        <v>141838</v>
      </c>
      <c r="E113" s="245"/>
      <c r="F113" s="243"/>
      <c r="G113" s="247"/>
      <c r="H113" s="246">
        <v>18000</v>
      </c>
      <c r="I113" s="246"/>
      <c r="J113" s="247"/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43293</v>
      </c>
      <c r="B114" s="243">
        <v>180169411</v>
      </c>
      <c r="C114" s="248">
        <v>1</v>
      </c>
      <c r="D114" s="247">
        <v>141838</v>
      </c>
      <c r="E114" s="245"/>
      <c r="F114" s="243"/>
      <c r="G114" s="247"/>
      <c r="H114" s="246">
        <v>14000</v>
      </c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43293</v>
      </c>
      <c r="B115" s="243">
        <v>180169412</v>
      </c>
      <c r="C115" s="248">
        <v>1</v>
      </c>
      <c r="D115" s="247">
        <v>141838</v>
      </c>
      <c r="E115" s="245"/>
      <c r="F115" s="243"/>
      <c r="G115" s="247"/>
      <c r="H115" s="246">
        <v>21000</v>
      </c>
      <c r="I115" s="246">
        <v>3378598</v>
      </c>
      <c r="J115" s="247" t="s">
        <v>17</v>
      </c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43295</v>
      </c>
      <c r="B116" s="243">
        <v>180169615</v>
      </c>
      <c r="C116" s="248">
        <v>1</v>
      </c>
      <c r="D116" s="247">
        <v>141838</v>
      </c>
      <c r="E116" s="245"/>
      <c r="F116" s="243"/>
      <c r="G116" s="247"/>
      <c r="H116" s="246">
        <v>22000</v>
      </c>
      <c r="I116" s="246">
        <v>4667750</v>
      </c>
      <c r="J116" s="247" t="s">
        <v>17</v>
      </c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98">
        <v>43297</v>
      </c>
      <c r="B117" s="99">
        <v>180169814</v>
      </c>
      <c r="C117" s="100">
        <v>1</v>
      </c>
      <c r="D117" s="34">
        <v>141838</v>
      </c>
      <c r="E117" s="101"/>
      <c r="F117" s="99"/>
      <c r="G117" s="34"/>
      <c r="H117" s="102">
        <v>46000</v>
      </c>
      <c r="I117" s="102"/>
      <c r="J117" s="34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36"/>
      <c r="B124" s="235"/>
      <c r="C124" s="241"/>
      <c r="D124" s="237"/>
      <c r="E124" s="238"/>
      <c r="F124" s="235"/>
      <c r="G124" s="237"/>
      <c r="H124" s="240"/>
      <c r="I124" s="240"/>
      <c r="J124" s="23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4"/>
      <c r="B125" s="8" t="s">
        <v>11</v>
      </c>
      <c r="C125" s="77">
        <f>SUM(C8:C124)</f>
        <v>594</v>
      </c>
      <c r="D125" s="9"/>
      <c r="E125" s="224" t="s">
        <v>11</v>
      </c>
      <c r="F125" s="224">
        <f>SUM(F8:F124)</f>
        <v>1</v>
      </c>
      <c r="G125" s="225">
        <f>SUM(G8:G124)</f>
        <v>98525</v>
      </c>
      <c r="H125" s="240"/>
      <c r="I125" s="240"/>
      <c r="J125" s="23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4"/>
      <c r="B126" s="8"/>
      <c r="C126" s="77"/>
      <c r="D126" s="9"/>
      <c r="E126" s="238"/>
      <c r="F126" s="235"/>
      <c r="G126" s="237"/>
      <c r="H126" s="240"/>
      <c r="I126" s="240"/>
      <c r="J126" s="23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10"/>
      <c r="B127" s="11"/>
      <c r="C127" s="40"/>
      <c r="D127" s="6"/>
      <c r="E127" s="8"/>
      <c r="F127" s="235"/>
      <c r="G127" s="326" t="s">
        <v>12</v>
      </c>
      <c r="H127" s="326"/>
      <c r="I127" s="39"/>
      <c r="J127" s="13">
        <f>SUM(D8:D124)</f>
        <v>45850747</v>
      </c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4"/>
      <c r="B128" s="3"/>
      <c r="C128" s="40"/>
      <c r="D128" s="6"/>
      <c r="E128" s="8"/>
      <c r="F128" s="235"/>
      <c r="G128" s="326" t="s">
        <v>13</v>
      </c>
      <c r="H128" s="326"/>
      <c r="I128" s="39"/>
      <c r="J128" s="13">
        <f>SUM(G8:G124)</f>
        <v>98525</v>
      </c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14"/>
      <c r="B129" s="7"/>
      <c r="C129" s="40"/>
      <c r="D129" s="6"/>
      <c r="E129" s="7"/>
      <c r="F129" s="235"/>
      <c r="G129" s="326" t="s">
        <v>14</v>
      </c>
      <c r="H129" s="326"/>
      <c r="I129" s="41"/>
      <c r="J129" s="15">
        <f>J127-J128</f>
        <v>45752222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4"/>
      <c r="B130" s="16"/>
      <c r="C130" s="40"/>
      <c r="D130" s="17"/>
      <c r="E130" s="7"/>
      <c r="F130" s="8"/>
      <c r="G130" s="326" t="s">
        <v>15</v>
      </c>
      <c r="H130" s="326"/>
      <c r="I130" s="39"/>
      <c r="J130" s="13">
        <f>SUM(H8:H126)</f>
        <v>2497500</v>
      </c>
      <c r="K130" s="219"/>
      <c r="L130" s="219"/>
      <c r="M130" s="219"/>
      <c r="N130" s="219"/>
      <c r="O130" s="219"/>
      <c r="P130" s="219"/>
    </row>
    <row r="131" spans="1:16" x14ac:dyDescent="0.25">
      <c r="A131" s="4"/>
      <c r="B131" s="16"/>
      <c r="C131" s="40"/>
      <c r="D131" s="17"/>
      <c r="E131" s="7"/>
      <c r="F131" s="8"/>
      <c r="G131" s="326" t="s">
        <v>16</v>
      </c>
      <c r="H131" s="326"/>
      <c r="I131" s="39"/>
      <c r="J131" s="13">
        <f>J129+J130</f>
        <v>48249722</v>
      </c>
    </row>
    <row r="132" spans="1:16" x14ac:dyDescent="0.25">
      <c r="A132" s="4"/>
      <c r="B132" s="16"/>
      <c r="C132" s="40"/>
      <c r="D132" s="17"/>
      <c r="E132" s="7"/>
      <c r="F132" s="3"/>
      <c r="G132" s="326" t="s">
        <v>5</v>
      </c>
      <c r="H132" s="326"/>
      <c r="I132" s="39"/>
      <c r="J132" s="13">
        <f>SUM(I8:I126)</f>
        <v>48061884</v>
      </c>
    </row>
    <row r="133" spans="1:16" x14ac:dyDescent="0.25">
      <c r="A133" s="4"/>
      <c r="B133" s="16"/>
      <c r="C133" s="40"/>
      <c r="D133" s="17"/>
      <c r="E133" s="7"/>
      <c r="F133" s="3"/>
      <c r="G133" s="326" t="s">
        <v>32</v>
      </c>
      <c r="H133" s="326"/>
      <c r="I133" s="40" t="str">
        <f>IF(J133&gt;0,"SALDO",IF(J133&lt;0,"PIUTANG",IF(J133=0,"LUNAS")))</f>
        <v>PIUTANG</v>
      </c>
      <c r="J133" s="13">
        <f>J132-J131</f>
        <v>-187838</v>
      </c>
    </row>
    <row r="134" spans="1:16" x14ac:dyDescent="0.25">
      <c r="F134" s="37"/>
      <c r="G134" s="37"/>
      <c r="J134" s="37"/>
    </row>
    <row r="135" spans="1:16" x14ac:dyDescent="0.25">
      <c r="C135" s="37"/>
      <c r="D135" s="37"/>
      <c r="F135" s="37"/>
      <c r="G135" s="37"/>
      <c r="J135" s="37"/>
      <c r="L135"/>
      <c r="M135"/>
      <c r="N135"/>
      <c r="O135"/>
      <c r="P135"/>
    </row>
    <row r="136" spans="1:16" x14ac:dyDescent="0.25">
      <c r="C136" s="37"/>
      <c r="D136" s="37"/>
      <c r="F136" s="37"/>
      <c r="G136" s="37"/>
      <c r="J136" s="37"/>
      <c r="L136"/>
      <c r="M136"/>
      <c r="N136"/>
      <c r="O136"/>
      <c r="P136"/>
    </row>
    <row r="137" spans="1:16" x14ac:dyDescent="0.25">
      <c r="C137" s="37"/>
      <c r="D137" s="37"/>
      <c r="F137" s="37"/>
      <c r="G137" s="37"/>
      <c r="J137" s="37"/>
      <c r="L137"/>
      <c r="M137"/>
      <c r="N137"/>
      <c r="O137"/>
      <c r="P137"/>
    </row>
    <row r="138" spans="1:16" x14ac:dyDescent="0.25">
      <c r="C138" s="37"/>
      <c r="D138" s="37"/>
      <c r="F138" s="37"/>
      <c r="G138" s="37"/>
      <c r="J138" s="37"/>
      <c r="L138"/>
      <c r="M138"/>
      <c r="N138"/>
      <c r="O138"/>
      <c r="P138"/>
    </row>
    <row r="139" spans="1:16" x14ac:dyDescent="0.25">
      <c r="C139" s="37"/>
      <c r="D139" s="37"/>
      <c r="L139"/>
      <c r="M139"/>
      <c r="N139"/>
      <c r="O139"/>
      <c r="P139"/>
    </row>
  </sheetData>
  <mergeCells count="15">
    <mergeCell ref="G133:H133"/>
    <mergeCell ref="G127:H127"/>
    <mergeCell ref="G128:H128"/>
    <mergeCell ref="G129:H129"/>
    <mergeCell ref="G130:H130"/>
    <mergeCell ref="G131:H131"/>
    <mergeCell ref="G132:H132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3"/>
  <sheetViews>
    <sheetView workbookViewId="0">
      <pane ySplit="7" topLeftCell="A44" activePane="bottomLeft" state="frozen"/>
      <selection pane="bottomLeft" activeCell="B53" sqref="B5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2752489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98">
        <v>43289</v>
      </c>
      <c r="B51" s="99">
        <v>180169041</v>
      </c>
      <c r="C51" s="100">
        <v>6</v>
      </c>
      <c r="D51" s="34">
        <v>535763</v>
      </c>
      <c r="E51" s="101"/>
      <c r="F51" s="99"/>
      <c r="G51" s="34"/>
      <c r="H51" s="102"/>
      <c r="I51" s="102"/>
      <c r="J51" s="34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98">
        <v>43293</v>
      </c>
      <c r="B52" s="99">
        <v>180169459</v>
      </c>
      <c r="C52" s="100">
        <v>2</v>
      </c>
      <c r="D52" s="34">
        <v>229075</v>
      </c>
      <c r="E52" s="101"/>
      <c r="F52" s="99"/>
      <c r="G52" s="34"/>
      <c r="H52" s="102"/>
      <c r="I52" s="102"/>
      <c r="J52" s="34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98">
        <v>43296</v>
      </c>
      <c r="B53" s="99">
        <v>180169720</v>
      </c>
      <c r="C53" s="100">
        <v>20</v>
      </c>
      <c r="D53" s="34">
        <v>1952213</v>
      </c>
      <c r="E53" s="101"/>
      <c r="F53" s="99"/>
      <c r="G53" s="34"/>
      <c r="H53" s="102"/>
      <c r="I53" s="102"/>
      <c r="J53" s="34"/>
      <c r="K53" s="138"/>
      <c r="L53" s="138"/>
      <c r="M53" s="138"/>
      <c r="N53" s="138"/>
      <c r="O53" s="138"/>
      <c r="P53" s="138"/>
      <c r="Q53" s="138"/>
    </row>
    <row r="54" spans="1:17" x14ac:dyDescent="0.25">
      <c r="A54" s="4"/>
      <c r="B54" s="3"/>
      <c r="C54" s="40"/>
      <c r="D54" s="6"/>
      <c r="E54" s="7"/>
      <c r="F54" s="3"/>
      <c r="G54" s="6"/>
      <c r="H54" s="39"/>
      <c r="I54" s="39"/>
      <c r="J54" s="6"/>
      <c r="M54" s="37"/>
    </row>
    <row r="55" spans="1:17" x14ac:dyDescent="0.25">
      <c r="A55" s="4"/>
      <c r="B55" s="8" t="s">
        <v>11</v>
      </c>
      <c r="C55" s="77">
        <f>SUM(C8:C54)</f>
        <v>316</v>
      </c>
      <c r="D55" s="9"/>
      <c r="E55" s="8" t="s">
        <v>11</v>
      </c>
      <c r="F55" s="8">
        <f>SUM(F8:F54)</f>
        <v>86</v>
      </c>
      <c r="G55" s="5"/>
      <c r="H55" s="40"/>
      <c r="I55" s="40"/>
      <c r="J55" s="5"/>
      <c r="M55" s="37"/>
    </row>
    <row r="56" spans="1:17" x14ac:dyDescent="0.25">
      <c r="A56" s="4"/>
      <c r="B56" s="8"/>
      <c r="C56" s="77"/>
      <c r="D56" s="9"/>
      <c r="E56" s="8"/>
      <c r="F56" s="8"/>
      <c r="G56" s="32"/>
      <c r="H56" s="52"/>
      <c r="I56" s="40"/>
      <c r="J56" s="5"/>
      <c r="M56" s="37"/>
    </row>
    <row r="57" spans="1:17" x14ac:dyDescent="0.25">
      <c r="A57" s="10"/>
      <c r="B57" s="11"/>
      <c r="C57" s="40"/>
      <c r="D57" s="6"/>
      <c r="E57" s="8"/>
      <c r="F57" s="3"/>
      <c r="G57" s="326" t="s">
        <v>12</v>
      </c>
      <c r="H57" s="326"/>
      <c r="I57" s="39"/>
      <c r="J57" s="13">
        <f>SUM(D8:D54)</f>
        <v>35756448</v>
      </c>
      <c r="M57" s="37"/>
    </row>
    <row r="58" spans="1:17" x14ac:dyDescent="0.25">
      <c r="A58" s="4"/>
      <c r="B58" s="3"/>
      <c r="C58" s="40"/>
      <c r="D58" s="6"/>
      <c r="E58" s="7"/>
      <c r="F58" s="3"/>
      <c r="G58" s="326" t="s">
        <v>13</v>
      </c>
      <c r="H58" s="326"/>
      <c r="I58" s="39"/>
      <c r="J58" s="13">
        <f>SUM(G8:G54)</f>
        <v>10232159</v>
      </c>
      <c r="M58" s="37"/>
    </row>
    <row r="59" spans="1:17" x14ac:dyDescent="0.25">
      <c r="A59" s="14"/>
      <c r="B59" s="7"/>
      <c r="C59" s="40"/>
      <c r="D59" s="6"/>
      <c r="E59" s="7"/>
      <c r="F59" s="3"/>
      <c r="G59" s="326" t="s">
        <v>14</v>
      </c>
      <c r="H59" s="326"/>
      <c r="I59" s="41"/>
      <c r="J59" s="15">
        <f>J57-J58</f>
        <v>25524289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26" t="s">
        <v>15</v>
      </c>
      <c r="H60" s="326"/>
      <c r="I60" s="39"/>
      <c r="J60" s="13">
        <f>SUM(H8:H55)</f>
        <v>0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26" t="s">
        <v>16</v>
      </c>
      <c r="H61" s="326"/>
      <c r="I61" s="39"/>
      <c r="J61" s="13">
        <f>J59+J60</f>
        <v>25524289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26" t="s">
        <v>5</v>
      </c>
      <c r="H62" s="326"/>
      <c r="I62" s="39"/>
      <c r="J62" s="13">
        <f>SUM(I8:I55)</f>
        <v>22771800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26" t="s">
        <v>32</v>
      </c>
      <c r="H63" s="326"/>
      <c r="I63" s="40" t="str">
        <f>IF(J63&gt;0,"SALDO",IF(J63&lt;0,"PIUTANG",IF(J63=0,"LUNAS")))</f>
        <v>PIUTANG</v>
      </c>
      <c r="J63" s="13">
        <f>J62-J61</f>
        <v>-2752489</v>
      </c>
      <c r="M63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242">
        <v>43224</v>
      </c>
      <c r="B18" s="243">
        <v>180162462</v>
      </c>
      <c r="C18" s="129">
        <v>56</v>
      </c>
      <c r="D18" s="247">
        <v>5447575</v>
      </c>
      <c r="E18" s="245">
        <v>180042533</v>
      </c>
      <c r="F18" s="243">
        <v>9</v>
      </c>
      <c r="G18" s="247">
        <v>952525</v>
      </c>
      <c r="H18" s="245"/>
      <c r="I18" s="246">
        <v>4495000</v>
      </c>
      <c r="J18" s="247" t="s">
        <v>17</v>
      </c>
      <c r="L18" s="239"/>
    </row>
    <row r="19" spans="1:12" s="234" customFormat="1" x14ac:dyDescent="0.25">
      <c r="A19" s="242">
        <v>43233</v>
      </c>
      <c r="B19" s="243">
        <v>180163541</v>
      </c>
      <c r="C19" s="129">
        <v>54</v>
      </c>
      <c r="D19" s="247">
        <v>5114988</v>
      </c>
      <c r="E19" s="245">
        <v>180042844</v>
      </c>
      <c r="F19" s="243">
        <v>4</v>
      </c>
      <c r="G19" s="247">
        <v>436188</v>
      </c>
      <c r="H19" s="245"/>
      <c r="I19" s="246">
        <v>4680000</v>
      </c>
      <c r="J19" s="247" t="s">
        <v>17</v>
      </c>
      <c r="L19" s="239"/>
    </row>
    <row r="20" spans="1:12" s="234" customFormat="1" x14ac:dyDescent="0.25">
      <c r="A20" s="242">
        <v>43245</v>
      </c>
      <c r="B20" s="243">
        <v>180165049</v>
      </c>
      <c r="C20" s="129">
        <v>45</v>
      </c>
      <c r="D20" s="247">
        <v>4478950</v>
      </c>
      <c r="E20" s="245">
        <v>180043255</v>
      </c>
      <c r="F20" s="243">
        <v>11</v>
      </c>
      <c r="G20" s="247">
        <v>1008438</v>
      </c>
      <c r="H20" s="245"/>
      <c r="I20" s="246">
        <v>3471000</v>
      </c>
      <c r="J20" s="247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6" t="s">
        <v>12</v>
      </c>
      <c r="H25" s="326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6" t="s">
        <v>13</v>
      </c>
      <c r="H26" s="326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6" t="s">
        <v>14</v>
      </c>
      <c r="H27" s="326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6" t="s">
        <v>15</v>
      </c>
      <c r="H28" s="326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6" t="s">
        <v>16</v>
      </c>
      <c r="H29" s="326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6" t="s">
        <v>5</v>
      </c>
      <c r="H30" s="326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6" t="s">
        <v>32</v>
      </c>
      <c r="H31" s="326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9" activePane="bottomLeft" state="frozen"/>
      <selection pane="bottomLeft" activeCell="E23" sqref="E2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6602575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242">
        <v>43224</v>
      </c>
      <c r="B17" s="243">
        <v>180162472</v>
      </c>
      <c r="C17" s="248">
        <v>89</v>
      </c>
      <c r="D17" s="247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43231</v>
      </c>
      <c r="B18" s="243"/>
      <c r="C18" s="248"/>
      <c r="D18" s="247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242">
        <v>43238</v>
      </c>
      <c r="B19" s="243"/>
      <c r="C19" s="248"/>
      <c r="D19" s="247"/>
      <c r="E19" s="245"/>
      <c r="F19" s="243"/>
      <c r="G19" s="247"/>
      <c r="H19" s="246"/>
      <c r="I19" s="246">
        <v>1900000</v>
      </c>
      <c r="J19" s="247" t="s">
        <v>17</v>
      </c>
    </row>
    <row r="20" spans="1:10" x14ac:dyDescent="0.25">
      <c r="A20" s="242">
        <v>43248</v>
      </c>
      <c r="B20" s="243"/>
      <c r="C20" s="248"/>
      <c r="D20" s="247"/>
      <c r="E20" s="245">
        <v>180043384</v>
      </c>
      <c r="F20" s="243">
        <v>20</v>
      </c>
      <c r="G20" s="247">
        <v>2143225</v>
      </c>
      <c r="H20" s="246"/>
      <c r="I20" s="246"/>
      <c r="J20" s="247"/>
    </row>
    <row r="21" spans="1:10" x14ac:dyDescent="0.25">
      <c r="A21" s="242">
        <v>43284</v>
      </c>
      <c r="B21" s="243">
        <v>180168665</v>
      </c>
      <c r="C21" s="248">
        <v>40</v>
      </c>
      <c r="D21" s="247">
        <v>4109613</v>
      </c>
      <c r="E21" s="245"/>
      <c r="F21" s="243"/>
      <c r="G21" s="247"/>
      <c r="H21" s="246"/>
      <c r="I21" s="246">
        <v>4057176</v>
      </c>
      <c r="J21" s="247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452</v>
      </c>
      <c r="D25" s="225"/>
      <c r="E25" s="224" t="s">
        <v>11</v>
      </c>
      <c r="F25" s="224">
        <f>SUM(F8:F24)</f>
        <v>68</v>
      </c>
      <c r="G25" s="225">
        <f>SUM(G8:G24)</f>
        <v>6854226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46713977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6854226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39859751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39859751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33257176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-6602575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E20" sqref="E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645877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242">
        <v>43256</v>
      </c>
      <c r="B18" s="243">
        <v>180166888</v>
      </c>
      <c r="C18" s="248">
        <v>49</v>
      </c>
      <c r="D18" s="247">
        <v>4933075</v>
      </c>
      <c r="E18" s="245">
        <v>180043678</v>
      </c>
      <c r="F18" s="243">
        <v>11</v>
      </c>
      <c r="G18" s="247">
        <v>1154650</v>
      </c>
      <c r="H18" s="246"/>
      <c r="I18" s="246">
        <v>3778000</v>
      </c>
      <c r="J18" s="247" t="s">
        <v>17</v>
      </c>
    </row>
    <row r="19" spans="1:10" x14ac:dyDescent="0.25">
      <c r="A19" s="242">
        <v>43287</v>
      </c>
      <c r="B19" s="243">
        <v>180168866</v>
      </c>
      <c r="C19" s="248">
        <v>32</v>
      </c>
      <c r="D19" s="247">
        <v>3065913</v>
      </c>
      <c r="E19" s="245">
        <v>180044161</v>
      </c>
      <c r="F19" s="243">
        <v>5</v>
      </c>
      <c r="G19" s="247">
        <v>494025</v>
      </c>
      <c r="H19" s="246"/>
      <c r="I19" s="246">
        <v>2572000</v>
      </c>
      <c r="J19" s="247" t="s">
        <v>17</v>
      </c>
    </row>
    <row r="20" spans="1:10" x14ac:dyDescent="0.25">
      <c r="A20" s="98">
        <v>43297</v>
      </c>
      <c r="B20" s="99">
        <v>180169797</v>
      </c>
      <c r="C20" s="100">
        <v>16</v>
      </c>
      <c r="D20" s="34">
        <v>1548488</v>
      </c>
      <c r="E20" s="101">
        <v>180044345</v>
      </c>
      <c r="F20" s="99">
        <v>9</v>
      </c>
      <c r="G20" s="34">
        <v>900288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397</v>
      </c>
      <c r="D25" s="225"/>
      <c r="E25" s="224" t="s">
        <v>11</v>
      </c>
      <c r="F25" s="224">
        <f>SUM(F8:F24)</f>
        <v>81</v>
      </c>
      <c r="G25" s="225">
        <f>SUM(G8:G24)</f>
        <v>8479014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40350891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8479014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31871877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31871877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31226000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-645877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2018-07-17T10:24:32Z</dcterms:modified>
</cp:coreProperties>
</file>