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Bandros!$L$265:$M$819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ST'!$A$5:$J$286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J827" i="58" l="1"/>
  <c r="J825" i="58"/>
  <c r="J823" i="58"/>
  <c r="J822" i="58"/>
  <c r="I820" i="58"/>
  <c r="H820" i="58"/>
  <c r="G820" i="58"/>
  <c r="F820" i="58"/>
  <c r="D820" i="58"/>
  <c r="C820" i="58"/>
  <c r="L666" i="58"/>
  <c r="L665" i="58"/>
  <c r="M2" i="58"/>
  <c r="M3" i="58" s="1"/>
  <c r="M1" i="58"/>
  <c r="L3" i="58"/>
  <c r="N3" i="58" s="1"/>
  <c r="J824" i="58" l="1"/>
  <c r="J826" i="58" s="1"/>
  <c r="J828" i="58" s="1"/>
  <c r="L2" i="35"/>
  <c r="L1" i="35"/>
  <c r="L2" i="2"/>
  <c r="L1" i="2"/>
  <c r="L2" i="54"/>
  <c r="L1" i="54"/>
  <c r="I828" i="58" l="1"/>
  <c r="I2" i="58"/>
  <c r="C8" i="15" s="1"/>
  <c r="L1" i="56"/>
  <c r="L2" i="12" l="1"/>
  <c r="L1" i="12"/>
  <c r="M66" i="57" l="1"/>
  <c r="M65" i="57"/>
  <c r="M67" i="57" s="1"/>
  <c r="L15" i="2" l="1"/>
  <c r="L16" i="2"/>
  <c r="L17" i="2"/>
  <c r="L2" i="53" l="1"/>
  <c r="L1" i="53"/>
  <c r="J171" i="57" l="1"/>
  <c r="J169" i="57"/>
  <c r="J167" i="57"/>
  <c r="J166" i="57"/>
  <c r="G164" i="57"/>
  <c r="F164" i="57"/>
  <c r="C164" i="57"/>
  <c r="J168" i="57" l="1"/>
  <c r="J170" i="57" s="1"/>
  <c r="J172" i="57" s="1"/>
  <c r="I172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67" i="53"/>
  <c r="G567" i="53"/>
  <c r="H567" i="53"/>
  <c r="F567" i="53"/>
  <c r="I42" i="30" l="1"/>
  <c r="I44" i="30"/>
  <c r="I37" i="18" l="1"/>
  <c r="I39" i="18"/>
  <c r="L3" i="12" l="1"/>
  <c r="B18" i="15" l="1"/>
  <c r="B14" i="15"/>
  <c r="J285" i="54" l="1"/>
  <c r="J283" i="54"/>
  <c r="J281" i="54"/>
  <c r="J280" i="54"/>
  <c r="I278" i="54"/>
  <c r="H278" i="54"/>
  <c r="G278" i="54"/>
  <c r="F278" i="54"/>
  <c r="D278" i="54"/>
  <c r="C278" i="54"/>
  <c r="J282" i="54" l="1"/>
  <c r="J284" i="54" s="1"/>
  <c r="J286" i="54" s="1"/>
  <c r="I2" i="54" s="1"/>
  <c r="C5" i="15" s="1"/>
  <c r="L3" i="54"/>
  <c r="I286" i="54" l="1"/>
  <c r="J128" i="35" l="1"/>
  <c r="J132" i="35"/>
  <c r="J130" i="35"/>
  <c r="J127" i="35"/>
  <c r="G125" i="35"/>
  <c r="F125" i="35"/>
  <c r="J129" i="35" l="1"/>
  <c r="J131" i="35" s="1"/>
  <c r="J133" i="35" s="1"/>
  <c r="J574" i="53" l="1"/>
  <c r="J570" i="53"/>
  <c r="J569" i="53"/>
  <c r="J571" i="53" l="1"/>
  <c r="L3" i="53" l="1"/>
  <c r="C567" i="53"/>
  <c r="D567" i="53"/>
  <c r="J572" i="53"/>
  <c r="J573" i="53" s="1"/>
  <c r="J575" i="53" l="1"/>
  <c r="I2" i="53" l="1"/>
  <c r="C7" i="15" s="1"/>
  <c r="I575" i="53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3" i="12"/>
  <c r="J61" i="12"/>
  <c r="J59" i="12"/>
  <c r="J58" i="12"/>
  <c r="F56" i="12"/>
  <c r="C5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60" i="12"/>
  <c r="J62" i="12" s="1"/>
  <c r="J64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4" i="12"/>
  <c r="I126" i="20"/>
  <c r="I52" i="18"/>
  <c r="I95" i="4"/>
  <c r="I31" i="32"/>
  <c r="I2" i="32"/>
  <c r="C19" i="15" s="1"/>
  <c r="I2" i="6"/>
  <c r="I2" i="17"/>
  <c r="I2" i="16"/>
  <c r="C15" i="15" s="1"/>
  <c r="I25" i="25"/>
  <c r="I13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charset val="1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3743428.00
Inficlo Bandros
TIKA KARTIKA SARI
0000
3,743,428.00
CR
161,989,818.68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charset val="1"/>
          </rPr>
          <t xml:space="preserve"> PEND
TRSF E-BANKING CR
2007/FTSCY/WS95011
1791738.00
Atlantis to INF
Rp.1.791.738
ABDUL RAHIM
0000
1,791,738.00
CR
163,836,919.68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<sst xmlns="http://schemas.openxmlformats.org/spreadsheetml/2006/main" count="1992" uniqueCount="202">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</sst>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3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86"/>
  <sheetViews>
    <sheetView zoomScale="85" zoomScaleNormal="85" workbookViewId="0">
      <pane ySplit="7" topLeftCell="A262" activePane="bottomLeft" state="frozen"/>
      <selection pane="bottomLeft" activeCell="B275" sqref="B275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5">
        <f>SUM(D255:D266)</f>
        <v>8093403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J286*-1</f>
        <v>4580451</v>
      </c>
      <c r="J2" s="218"/>
      <c r="L2" s="276">
        <f>SUM(G255:G266)</f>
        <v>962414</v>
      </c>
      <c r="M2" s="238"/>
      <c r="N2" s="238"/>
      <c r="O2" s="238"/>
    </row>
    <row r="3" spans="1:15" x14ac:dyDescent="0.25">
      <c r="A3" s="218" t="s">
        <v>117</v>
      </c>
      <c r="B3" s="218"/>
      <c r="C3" s="72" t="s">
        <v>116</v>
      </c>
      <c r="D3" s="218"/>
      <c r="E3" s="218"/>
      <c r="F3" s="310"/>
      <c r="G3" s="310"/>
      <c r="H3" s="310"/>
      <c r="I3" s="220"/>
      <c r="J3" s="218"/>
      <c r="L3" s="276">
        <f>L1-L2</f>
        <v>7130989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4"/>
      <c r="M5" s="238"/>
      <c r="N5" s="238"/>
      <c r="O5" s="238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1" t="s">
        <v>7</v>
      </c>
      <c r="C7" s="312" t="s">
        <v>8</v>
      </c>
      <c r="D7" s="312" t="s">
        <v>9</v>
      </c>
      <c r="E7" s="311" t="s">
        <v>10</v>
      </c>
      <c r="F7" s="313" t="s">
        <v>8</v>
      </c>
      <c r="G7" s="312" t="s">
        <v>9</v>
      </c>
      <c r="H7" s="330"/>
      <c r="I7" s="331"/>
      <c r="J7" s="332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10">
        <v>43297</v>
      </c>
      <c r="B267" s="115">
        <v>180169806</v>
      </c>
      <c r="C267" s="306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6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>
        <v>43298</v>
      </c>
      <c r="B269" s="115">
        <v>180169887</v>
      </c>
      <c r="C269" s="306">
        <v>19</v>
      </c>
      <c r="D269" s="117">
        <v>1826650</v>
      </c>
      <c r="E269" s="118">
        <v>180044363</v>
      </c>
      <c r="F269" s="120">
        <v>1</v>
      </c>
      <c r="G269" s="117">
        <v>122500</v>
      </c>
      <c r="H269" s="118"/>
      <c r="I269" s="213"/>
      <c r="J269" s="117"/>
    </row>
    <row r="270" spans="1:10" ht="15.75" customHeight="1" x14ac:dyDescent="0.25">
      <c r="A270" s="210">
        <v>43299</v>
      </c>
      <c r="B270" s="115">
        <v>180169963</v>
      </c>
      <c r="C270" s="306">
        <v>12</v>
      </c>
      <c r="D270" s="117">
        <v>1425375</v>
      </c>
      <c r="E270" s="118">
        <v>180044382</v>
      </c>
      <c r="F270" s="120">
        <v>2</v>
      </c>
      <c r="G270" s="117">
        <v>153475</v>
      </c>
      <c r="H270" s="118"/>
      <c r="I270" s="213"/>
      <c r="J270" s="117"/>
    </row>
    <row r="271" spans="1:10" ht="15.75" customHeight="1" x14ac:dyDescent="0.25">
      <c r="A271" s="210">
        <v>43299</v>
      </c>
      <c r="B271" s="115">
        <v>180170017</v>
      </c>
      <c r="C271" s="306">
        <v>3</v>
      </c>
      <c r="D271" s="117">
        <v>186200</v>
      </c>
      <c r="E271" s="118"/>
      <c r="F271" s="120"/>
      <c r="G271" s="117"/>
      <c r="H271" s="118"/>
      <c r="I271" s="213"/>
      <c r="J271" s="117"/>
    </row>
    <row r="272" spans="1:10" ht="15.75" customHeight="1" x14ac:dyDescent="0.25">
      <c r="A272" s="210">
        <v>43300</v>
      </c>
      <c r="B272" s="115">
        <v>180170067</v>
      </c>
      <c r="C272" s="306">
        <v>1</v>
      </c>
      <c r="D272" s="117">
        <v>131513</v>
      </c>
      <c r="E272" s="118">
        <v>180044402</v>
      </c>
      <c r="F272" s="120">
        <v>1</v>
      </c>
      <c r="G272" s="117">
        <v>118038</v>
      </c>
      <c r="H272" s="118"/>
      <c r="I272" s="213"/>
      <c r="J272" s="117"/>
    </row>
    <row r="273" spans="1:10" ht="15.75" customHeight="1" x14ac:dyDescent="0.25">
      <c r="A273" s="210">
        <v>43300</v>
      </c>
      <c r="B273" s="115">
        <v>180170099</v>
      </c>
      <c r="C273" s="306">
        <v>4</v>
      </c>
      <c r="D273" s="117">
        <v>441263</v>
      </c>
      <c r="E273" s="118"/>
      <c r="F273" s="120"/>
      <c r="G273" s="117"/>
      <c r="H273" s="118"/>
      <c r="I273" s="213"/>
      <c r="J273" s="117"/>
    </row>
    <row r="274" spans="1:10" ht="15.75" customHeight="1" x14ac:dyDescent="0.25">
      <c r="A274" s="210">
        <v>43301</v>
      </c>
      <c r="B274" s="115">
        <v>180170140</v>
      </c>
      <c r="C274" s="306">
        <v>3</v>
      </c>
      <c r="D274" s="117">
        <v>364438</v>
      </c>
      <c r="E274" s="118">
        <v>180044411</v>
      </c>
      <c r="F274" s="120">
        <v>1</v>
      </c>
      <c r="G274" s="117">
        <v>93013</v>
      </c>
      <c r="H274" s="118"/>
      <c r="I274" s="213"/>
      <c r="J274" s="117"/>
    </row>
    <row r="275" spans="1:10" ht="15.75" customHeight="1" x14ac:dyDescent="0.25">
      <c r="A275" s="210">
        <v>43301</v>
      </c>
      <c r="B275" s="115">
        <v>180170175</v>
      </c>
      <c r="C275" s="306">
        <v>1</v>
      </c>
      <c r="D275" s="117">
        <v>77613</v>
      </c>
      <c r="E275" s="118"/>
      <c r="F275" s="120"/>
      <c r="G275" s="117"/>
      <c r="H275" s="118"/>
      <c r="I275" s="213"/>
      <c r="J275" s="117"/>
    </row>
    <row r="276" spans="1:10" ht="15.75" customHeight="1" x14ac:dyDescent="0.25">
      <c r="A276" s="210"/>
      <c r="B276" s="115"/>
      <c r="C276" s="306"/>
      <c r="D276" s="117"/>
      <c r="E276" s="118"/>
      <c r="F276" s="120"/>
      <c r="G276" s="117"/>
      <c r="H276" s="118"/>
      <c r="I276" s="213"/>
      <c r="J276" s="117"/>
    </row>
    <row r="277" spans="1:10" x14ac:dyDescent="0.25">
      <c r="A277" s="235"/>
      <c r="B277" s="234"/>
      <c r="C277" s="12"/>
      <c r="D277" s="236"/>
      <c r="E277" s="237"/>
      <c r="F277" s="240"/>
      <c r="G277" s="236"/>
      <c r="H277" s="237"/>
      <c r="I277" s="239"/>
      <c r="J277" s="236"/>
    </row>
    <row r="278" spans="1:10" x14ac:dyDescent="0.25">
      <c r="A278" s="235"/>
      <c r="B278" s="223" t="s">
        <v>11</v>
      </c>
      <c r="C278" s="229">
        <f>SUM(C8:C277)</f>
        <v>3197</v>
      </c>
      <c r="D278" s="224">
        <f>SUM(D8:D277)</f>
        <v>334746802</v>
      </c>
      <c r="E278" s="223" t="s">
        <v>11</v>
      </c>
      <c r="F278" s="232">
        <f>SUM(F8:F277)</f>
        <v>439</v>
      </c>
      <c r="G278" s="224">
        <f>SUM(G8:G277)</f>
        <v>48516327</v>
      </c>
      <c r="H278" s="232">
        <f>SUM(H8:H277)</f>
        <v>0</v>
      </c>
      <c r="I278" s="232">
        <f>SUM(I8:I277)</f>
        <v>281650024</v>
      </c>
      <c r="J278" s="5"/>
    </row>
    <row r="279" spans="1:10" x14ac:dyDescent="0.25">
      <c r="A279" s="235"/>
      <c r="B279" s="223"/>
      <c r="C279" s="229"/>
      <c r="D279" s="224"/>
      <c r="E279" s="223"/>
      <c r="F279" s="232"/>
      <c r="G279" s="224"/>
      <c r="H279" s="232"/>
      <c r="I279" s="232"/>
      <c r="J279" s="5"/>
    </row>
    <row r="280" spans="1:10" x14ac:dyDescent="0.25">
      <c r="A280" s="225"/>
      <c r="B280" s="226"/>
      <c r="C280" s="12"/>
      <c r="D280" s="236"/>
      <c r="E280" s="223"/>
      <c r="F280" s="240"/>
      <c r="G280" s="333" t="s">
        <v>12</v>
      </c>
      <c r="H280" s="333"/>
      <c r="I280" s="239"/>
      <c r="J280" s="227">
        <f>SUM(D8:D277)</f>
        <v>334746802</v>
      </c>
    </row>
    <row r="281" spans="1:10" x14ac:dyDescent="0.25">
      <c r="A281" s="235"/>
      <c r="B281" s="234"/>
      <c r="C281" s="12"/>
      <c r="D281" s="236"/>
      <c r="E281" s="237"/>
      <c r="F281" s="240"/>
      <c r="G281" s="333" t="s">
        <v>13</v>
      </c>
      <c r="H281" s="333"/>
      <c r="I281" s="239"/>
      <c r="J281" s="227">
        <f>SUM(G8:G277)</f>
        <v>48516327</v>
      </c>
    </row>
    <row r="282" spans="1:10" x14ac:dyDescent="0.25">
      <c r="A282" s="228"/>
      <c r="B282" s="237"/>
      <c r="C282" s="12"/>
      <c r="D282" s="236"/>
      <c r="E282" s="237"/>
      <c r="F282" s="240"/>
      <c r="G282" s="333" t="s">
        <v>14</v>
      </c>
      <c r="H282" s="333"/>
      <c r="I282" s="41"/>
      <c r="J282" s="229">
        <f>J280-J281</f>
        <v>286230475</v>
      </c>
    </row>
    <row r="283" spans="1:10" x14ac:dyDescent="0.25">
      <c r="A283" s="235"/>
      <c r="B283" s="230"/>
      <c r="C283" s="12"/>
      <c r="D283" s="231"/>
      <c r="E283" s="237"/>
      <c r="F283" s="240"/>
      <c r="G283" s="333" t="s">
        <v>15</v>
      </c>
      <c r="H283" s="333"/>
      <c r="I283" s="239"/>
      <c r="J283" s="227">
        <f>SUM(H8:H277)</f>
        <v>0</v>
      </c>
    </row>
    <row r="284" spans="1:10" x14ac:dyDescent="0.25">
      <c r="A284" s="235"/>
      <c r="B284" s="230"/>
      <c r="C284" s="12"/>
      <c r="D284" s="231"/>
      <c r="E284" s="237"/>
      <c r="F284" s="240"/>
      <c r="G284" s="333" t="s">
        <v>16</v>
      </c>
      <c r="H284" s="333"/>
      <c r="I284" s="239"/>
      <c r="J284" s="227">
        <f>J282+J283</f>
        <v>286230475</v>
      </c>
    </row>
    <row r="285" spans="1:10" x14ac:dyDescent="0.25">
      <c r="A285" s="235"/>
      <c r="B285" s="230"/>
      <c r="C285" s="12"/>
      <c r="D285" s="231"/>
      <c r="E285" s="237"/>
      <c r="F285" s="240"/>
      <c r="G285" s="333" t="s">
        <v>5</v>
      </c>
      <c r="H285" s="333"/>
      <c r="I285" s="239"/>
      <c r="J285" s="227">
        <f>SUM(I8:I277)</f>
        <v>281650024</v>
      </c>
    </row>
    <row r="286" spans="1:10" x14ac:dyDescent="0.25">
      <c r="A286" s="235"/>
      <c r="B286" s="230"/>
      <c r="C286" s="12"/>
      <c r="D286" s="231"/>
      <c r="E286" s="237"/>
      <c r="F286" s="240"/>
      <c r="G286" s="333" t="s">
        <v>32</v>
      </c>
      <c r="H286" s="333"/>
      <c r="I286" s="240" t="str">
        <f>IF(J286&gt;0,"SALDO",IF(J286&lt;0,"PIUTANG",IF(J286=0,"LUNAS")))</f>
        <v>PIUTANG</v>
      </c>
      <c r="J286" s="227">
        <f>J285-J284</f>
        <v>-4580451</v>
      </c>
    </row>
  </sheetData>
  <mergeCells count="15">
    <mergeCell ref="G286:H286"/>
    <mergeCell ref="G280:H280"/>
    <mergeCell ref="G281:H281"/>
    <mergeCell ref="G282:H282"/>
    <mergeCell ref="G283:H283"/>
    <mergeCell ref="G284:H284"/>
    <mergeCell ref="G285:H28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8"/>
  <sheetViews>
    <sheetView zoomScale="85" zoomScaleNormal="85" workbookViewId="0">
      <pane ySplit="7" topLeftCell="A151" activePane="bottomLeft" state="frozen"/>
      <selection pane="bottomLeft" activeCell="B161" sqref="B16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193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1" t="s">
        <v>94</v>
      </c>
      <c r="D2" s="218"/>
      <c r="E2" s="218"/>
      <c r="F2" s="327" t="s">
        <v>21</v>
      </c>
      <c r="G2" s="327"/>
      <c r="H2" s="327"/>
      <c r="I2" s="220">
        <f>J172*-1</f>
        <v>1953434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8" t="s">
        <v>119</v>
      </c>
      <c r="G3" s="318"/>
      <c r="H3" s="318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0" x14ac:dyDescent="0.25">
      <c r="A7" s="348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5"/>
      <c r="I7" s="353"/>
      <c r="J7" s="343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98">
        <v>43295</v>
      </c>
      <c r="B155" s="99">
        <v>180169673</v>
      </c>
      <c r="C155" s="100">
        <v>1</v>
      </c>
      <c r="D155" s="34">
        <v>80063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43297</v>
      </c>
      <c r="B156" s="99">
        <v>180169807</v>
      </c>
      <c r="C156" s="100">
        <v>4</v>
      </c>
      <c r="D156" s="34">
        <v>434438</v>
      </c>
      <c r="E156" s="101"/>
      <c r="F156" s="99"/>
      <c r="G156" s="34"/>
      <c r="H156" s="102"/>
      <c r="I156" s="102"/>
      <c r="J156" s="34"/>
    </row>
    <row r="157" spans="1:10" x14ac:dyDescent="0.25">
      <c r="A157" s="98">
        <v>43298</v>
      </c>
      <c r="B157" s="99">
        <v>180169880</v>
      </c>
      <c r="C157" s="100">
        <v>3</v>
      </c>
      <c r="D157" s="34">
        <v>231438</v>
      </c>
      <c r="E157" s="101"/>
      <c r="F157" s="99"/>
      <c r="G157" s="34"/>
      <c r="H157" s="102"/>
      <c r="I157" s="102"/>
      <c r="J157" s="34"/>
    </row>
    <row r="158" spans="1:10" x14ac:dyDescent="0.25">
      <c r="A158" s="98">
        <v>43299</v>
      </c>
      <c r="B158" s="99">
        <v>180169965</v>
      </c>
      <c r="C158" s="100">
        <v>5</v>
      </c>
      <c r="D158" s="34">
        <v>453688</v>
      </c>
      <c r="E158" s="101"/>
      <c r="F158" s="99"/>
      <c r="G158" s="34"/>
      <c r="H158" s="102"/>
      <c r="I158" s="102"/>
      <c r="J158" s="34"/>
    </row>
    <row r="159" spans="1:10" x14ac:dyDescent="0.25">
      <c r="A159" s="98">
        <v>43300</v>
      </c>
      <c r="B159" s="99">
        <v>180170063</v>
      </c>
      <c r="C159" s="100">
        <v>5</v>
      </c>
      <c r="D159" s="34">
        <v>496563</v>
      </c>
      <c r="E159" s="101"/>
      <c r="F159" s="99"/>
      <c r="G159" s="34"/>
      <c r="H159" s="102"/>
      <c r="I159" s="102"/>
      <c r="J159" s="34"/>
    </row>
    <row r="160" spans="1:10" x14ac:dyDescent="0.25">
      <c r="A160" s="98">
        <v>43300</v>
      </c>
      <c r="B160" s="99">
        <v>180170096</v>
      </c>
      <c r="C160" s="100">
        <v>1</v>
      </c>
      <c r="D160" s="34">
        <v>130025</v>
      </c>
      <c r="E160" s="101"/>
      <c r="F160" s="99"/>
      <c r="G160" s="34"/>
      <c r="H160" s="102"/>
      <c r="I160" s="102"/>
      <c r="J160" s="34"/>
    </row>
    <row r="161" spans="1:16" x14ac:dyDescent="0.25">
      <c r="A161" s="98">
        <v>43301</v>
      </c>
      <c r="B161" s="99">
        <v>180170172</v>
      </c>
      <c r="C161" s="100">
        <v>1</v>
      </c>
      <c r="D161" s="34">
        <v>127225</v>
      </c>
      <c r="E161" s="101"/>
      <c r="F161" s="99"/>
      <c r="G161" s="34"/>
      <c r="H161" s="102"/>
      <c r="I161" s="102"/>
      <c r="J161" s="34"/>
    </row>
    <row r="162" spans="1:16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6" x14ac:dyDescent="0.25">
      <c r="A163" s="235"/>
      <c r="B163" s="234"/>
      <c r="C163" s="240"/>
      <c r="D163" s="236"/>
      <c r="E163" s="237"/>
      <c r="F163" s="234"/>
      <c r="G163" s="236"/>
      <c r="H163" s="239"/>
      <c r="I163" s="239"/>
      <c r="J163" s="236"/>
    </row>
    <row r="164" spans="1:16" x14ac:dyDescent="0.25">
      <c r="A164" s="235"/>
      <c r="B164" s="223" t="s">
        <v>11</v>
      </c>
      <c r="C164" s="232">
        <f>SUM(C8:C163)</f>
        <v>1255</v>
      </c>
      <c r="D164" s="224"/>
      <c r="E164" s="223" t="s">
        <v>11</v>
      </c>
      <c r="F164" s="223">
        <f>SUM(F8:F163)</f>
        <v>155</v>
      </c>
      <c r="G164" s="224">
        <f>SUM(G8:G163)</f>
        <v>17046752</v>
      </c>
      <c r="H164" s="239"/>
      <c r="I164" s="239"/>
      <c r="J164" s="236"/>
    </row>
    <row r="165" spans="1:16" x14ac:dyDescent="0.25">
      <c r="A165" s="235"/>
      <c r="B165" s="223"/>
      <c r="C165" s="232"/>
      <c r="D165" s="224"/>
      <c r="E165" s="237"/>
      <c r="F165" s="234"/>
      <c r="G165" s="236"/>
      <c r="H165" s="239"/>
      <c r="I165" s="239"/>
      <c r="J165" s="236"/>
    </row>
    <row r="166" spans="1:16" x14ac:dyDescent="0.25">
      <c r="A166" s="225"/>
      <c r="B166" s="226"/>
      <c r="C166" s="240"/>
      <c r="D166" s="236"/>
      <c r="E166" s="223"/>
      <c r="F166" s="234"/>
      <c r="G166" s="333" t="s">
        <v>12</v>
      </c>
      <c r="H166" s="333"/>
      <c r="I166" s="239"/>
      <c r="J166" s="227">
        <f>SUM(D8:D163)</f>
        <v>121368758</v>
      </c>
    </row>
    <row r="167" spans="1:16" x14ac:dyDescent="0.25">
      <c r="A167" s="235"/>
      <c r="B167" s="234"/>
      <c r="C167" s="240"/>
      <c r="D167" s="236"/>
      <c r="E167" s="223"/>
      <c r="F167" s="234"/>
      <c r="G167" s="333" t="s">
        <v>13</v>
      </c>
      <c r="H167" s="333"/>
      <c r="I167" s="239"/>
      <c r="J167" s="227">
        <f>SUM(G8:G163)</f>
        <v>17046752</v>
      </c>
    </row>
    <row r="168" spans="1:16" x14ac:dyDescent="0.25">
      <c r="A168" s="228"/>
      <c r="B168" s="237"/>
      <c r="C168" s="240"/>
      <c r="D168" s="236"/>
      <c r="E168" s="237"/>
      <c r="F168" s="234"/>
      <c r="G168" s="333" t="s">
        <v>14</v>
      </c>
      <c r="H168" s="333"/>
      <c r="I168" s="41"/>
      <c r="J168" s="229">
        <f>J166-J167</f>
        <v>104322006</v>
      </c>
    </row>
    <row r="169" spans="1:16" x14ac:dyDescent="0.25">
      <c r="A169" s="235"/>
      <c r="B169" s="230"/>
      <c r="C169" s="240"/>
      <c r="D169" s="231"/>
      <c r="E169" s="237"/>
      <c r="F169" s="223"/>
      <c r="G169" s="333" t="s">
        <v>15</v>
      </c>
      <c r="H169" s="333"/>
      <c r="I169" s="239"/>
      <c r="J169" s="227">
        <f>SUM(H8:H165)</f>
        <v>375000</v>
      </c>
    </row>
    <row r="170" spans="1:16" x14ac:dyDescent="0.25">
      <c r="A170" s="235"/>
      <c r="B170" s="230"/>
      <c r="C170" s="240"/>
      <c r="D170" s="231"/>
      <c r="E170" s="237"/>
      <c r="F170" s="223"/>
      <c r="G170" s="333" t="s">
        <v>16</v>
      </c>
      <c r="H170" s="333"/>
      <c r="I170" s="239"/>
      <c r="J170" s="227">
        <f>J168+J169</f>
        <v>104697006</v>
      </c>
    </row>
    <row r="171" spans="1:16" x14ac:dyDescent="0.25">
      <c r="A171" s="235"/>
      <c r="B171" s="230"/>
      <c r="C171" s="240"/>
      <c r="D171" s="231"/>
      <c r="E171" s="237"/>
      <c r="F171" s="234"/>
      <c r="G171" s="333" t="s">
        <v>5</v>
      </c>
      <c r="H171" s="333"/>
      <c r="I171" s="239"/>
      <c r="J171" s="227">
        <f>SUM(I8:I165)</f>
        <v>102743572</v>
      </c>
    </row>
    <row r="172" spans="1:16" x14ac:dyDescent="0.25">
      <c r="A172" s="235"/>
      <c r="B172" s="230"/>
      <c r="C172" s="240"/>
      <c r="D172" s="231"/>
      <c r="E172" s="237"/>
      <c r="F172" s="234"/>
      <c r="G172" s="333" t="s">
        <v>32</v>
      </c>
      <c r="H172" s="333"/>
      <c r="I172" s="240" t="str">
        <f>IF(J172&gt;0,"SALDO",IF(J172&lt;0,"PIUTANG",IF(J172=0,"LUNAS")))</f>
        <v>PIUTANG</v>
      </c>
      <c r="J172" s="227">
        <f>J171-J170</f>
        <v>-1953434</v>
      </c>
    </row>
    <row r="173" spans="1:16" x14ac:dyDescent="0.25">
      <c r="F173" s="219"/>
      <c r="G173" s="219"/>
      <c r="J173" s="219"/>
    </row>
    <row r="174" spans="1:16" x14ac:dyDescent="0.25">
      <c r="C174" s="219"/>
      <c r="D174" s="219"/>
      <c r="F174" s="219"/>
      <c r="G174" s="219"/>
      <c r="J174" s="219"/>
      <c r="L174" s="233"/>
      <c r="M174" s="233"/>
      <c r="N174" s="233"/>
      <c r="O174" s="233"/>
      <c r="P174" s="233"/>
    </row>
    <row r="175" spans="1:16" x14ac:dyDescent="0.25">
      <c r="C175" s="219"/>
      <c r="D175" s="219"/>
      <c r="F175" s="219"/>
      <c r="G175" s="219"/>
      <c r="J175" s="219"/>
      <c r="L175" s="233"/>
      <c r="M175" s="233"/>
      <c r="N175" s="233"/>
      <c r="O175" s="233"/>
      <c r="P175" s="233"/>
    </row>
    <row r="176" spans="1:16" x14ac:dyDescent="0.25">
      <c r="C176" s="219"/>
      <c r="D176" s="219"/>
      <c r="F176" s="219"/>
      <c r="G176" s="219"/>
      <c r="J176" s="219"/>
      <c r="L176" s="233"/>
      <c r="M176" s="233"/>
      <c r="N176" s="233"/>
      <c r="O176" s="233"/>
      <c r="P176" s="233"/>
    </row>
    <row r="177" spans="3:16" x14ac:dyDescent="0.25">
      <c r="C177" s="219"/>
      <c r="D177" s="219"/>
      <c r="F177" s="219"/>
      <c r="G177" s="219"/>
      <c r="J177" s="219"/>
      <c r="L177" s="233"/>
      <c r="M177" s="233"/>
      <c r="N177" s="233"/>
      <c r="O177" s="233"/>
      <c r="P177" s="233"/>
    </row>
    <row r="178" spans="3:16" x14ac:dyDescent="0.25">
      <c r="C178" s="219"/>
      <c r="D178" s="219"/>
      <c r="L178" s="233"/>
      <c r="M178" s="233"/>
      <c r="N178" s="233"/>
      <c r="O178" s="233"/>
      <c r="P17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2:H172"/>
    <mergeCell ref="G166:H166"/>
    <mergeCell ref="G167:H167"/>
    <mergeCell ref="G168:H168"/>
    <mergeCell ref="G169:H169"/>
    <mergeCell ref="G170:H170"/>
    <mergeCell ref="G171:H17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3" customFormat="1" x14ac:dyDescent="0.25">
      <c r="A3" s="218" t="s">
        <v>117</v>
      </c>
      <c r="B3" s="218"/>
      <c r="C3" s="28" t="s">
        <v>184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5"/>
      <c r="I7" s="353"/>
      <c r="J7" s="343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176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177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178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3" t="s">
        <v>12</v>
      </c>
      <c r="H46" s="33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3" t="s">
        <v>13</v>
      </c>
      <c r="H47" s="33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3" t="s">
        <v>14</v>
      </c>
      <c r="H48" s="33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3" t="s">
        <v>15</v>
      </c>
      <c r="H49" s="33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3" t="s">
        <v>16</v>
      </c>
      <c r="H50" s="33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3" t="s">
        <v>5</v>
      </c>
      <c r="H51" s="33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3" t="s">
        <v>32</v>
      </c>
      <c r="H52" s="33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3" customFormat="1" x14ac:dyDescent="0.25">
      <c r="A3" s="218" t="s">
        <v>117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6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152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3" t="s">
        <v>12</v>
      </c>
      <c r="H69" s="33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3" t="s">
        <v>13</v>
      </c>
      <c r="H70" s="33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3" t="s">
        <v>14</v>
      </c>
      <c r="H71" s="33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3" t="s">
        <v>15</v>
      </c>
      <c r="H72" s="33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3" t="s">
        <v>16</v>
      </c>
      <c r="H73" s="33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3" t="s">
        <v>5</v>
      </c>
      <c r="H74" s="33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3" t="s">
        <v>32</v>
      </c>
      <c r="H75" s="33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6" t="s">
        <v>21</v>
      </c>
      <c r="H1" s="356"/>
      <c r="I1" s="356"/>
      <c r="J1" s="254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6" t="s">
        <v>110</v>
      </c>
      <c r="H2" s="356"/>
      <c r="I2" s="356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112</v>
      </c>
      <c r="D3" s="57"/>
      <c r="E3" s="20"/>
      <c r="G3" s="356" t="s">
        <v>111</v>
      </c>
      <c r="H3" s="356"/>
      <c r="I3" s="356"/>
      <c r="J3" s="21">
        <f>J1-J2</f>
        <v>5929850</v>
      </c>
      <c r="M3" s="219"/>
    </row>
    <row r="4" spans="1:13" s="233" customFormat="1" x14ac:dyDescent="0.25">
      <c r="A4" s="72" t="s">
        <v>117</v>
      </c>
      <c r="B4" s="72"/>
      <c r="C4" s="57" t="s">
        <v>129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9"/>
      <c r="I7" s="353"/>
      <c r="J7" s="343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73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73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73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73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73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73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73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73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73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73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73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73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73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73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73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73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73</v>
      </c>
      <c r="L33" s="233" t="s">
        <v>167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73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73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73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3" t="s">
        <v>12</v>
      </c>
      <c r="H44" s="33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3" t="s">
        <v>13</v>
      </c>
      <c r="H45" s="33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3" t="s">
        <v>14</v>
      </c>
      <c r="H46" s="33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3" t="s">
        <v>15</v>
      </c>
      <c r="H47" s="33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3" t="s">
        <v>16</v>
      </c>
      <c r="H48" s="33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3" t="s">
        <v>5</v>
      </c>
      <c r="H49" s="33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3" t="s">
        <v>32</v>
      </c>
      <c r="H50" s="33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3" customFormat="1" x14ac:dyDescent="0.25">
      <c r="A3" s="218" t="s">
        <v>117</v>
      </c>
      <c r="B3" s="218"/>
      <c r="C3" s="28" t="s">
        <v>185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9"/>
      <c r="I7" s="353"/>
      <c r="J7" s="343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84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84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84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100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84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100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84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84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84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84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179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84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180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3" t="s">
        <v>12</v>
      </c>
      <c r="H49" s="33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3" t="s">
        <v>13</v>
      </c>
      <c r="H50" s="33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3" t="s">
        <v>14</v>
      </c>
      <c r="H51" s="33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3" t="s">
        <v>15</v>
      </c>
      <c r="H52" s="33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3" t="s">
        <v>16</v>
      </c>
      <c r="H53" s="33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3" t="s">
        <v>5</v>
      </c>
      <c r="H54" s="33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3" t="s">
        <v>32</v>
      </c>
      <c r="H55" s="33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117</v>
      </c>
      <c r="B3" s="218"/>
      <c r="C3" s="28" t="s">
        <v>171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2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9"/>
      <c r="I7" s="353"/>
      <c r="J7" s="343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3" t="s">
        <v>12</v>
      </c>
      <c r="H120" s="33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3" t="s">
        <v>13</v>
      </c>
      <c r="H121" s="33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3" t="s">
        <v>14</v>
      </c>
      <c r="H122" s="33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3" t="s">
        <v>15</v>
      </c>
      <c r="H123" s="33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3" t="s">
        <v>16</v>
      </c>
      <c r="H124" s="33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3" t="s">
        <v>5</v>
      </c>
      <c r="H125" s="33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3" t="s">
        <v>32</v>
      </c>
      <c r="H126" s="33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0" sqref="E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144</v>
      </c>
      <c r="C4" s="270" t="s">
        <v>145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43297</v>
      </c>
      <c r="C5" s="281">
        <f>'Taufik ST'!I2</f>
        <v>4580451</v>
      </c>
      <c r="E5" s="289" t="s">
        <v>154</v>
      </c>
    </row>
    <row r="6" spans="1:5" s="267" customFormat="1" ht="18.75" customHeight="1" x14ac:dyDescent="0.25">
      <c r="A6" s="185" t="s">
        <v>66</v>
      </c>
      <c r="B6" s="184">
        <v>43290</v>
      </c>
      <c r="C6" s="281">
        <f>'Indra Fashion'!I2</f>
        <v>1321837</v>
      </c>
      <c r="E6" s="289" t="s">
        <v>155</v>
      </c>
    </row>
    <row r="7" spans="1:5" s="267" customFormat="1" ht="18.75" customHeight="1" x14ac:dyDescent="0.25">
      <c r="A7" s="185" t="s">
        <v>67</v>
      </c>
      <c r="B7" s="184">
        <v>43298</v>
      </c>
      <c r="C7" s="281">
        <f>Atlantis!I2</f>
        <v>498751</v>
      </c>
      <c r="E7" s="289" t="s">
        <v>153</v>
      </c>
    </row>
    <row r="8" spans="1:5" s="267" customFormat="1" ht="18.75" customHeight="1" x14ac:dyDescent="0.25">
      <c r="A8" s="185" t="s">
        <v>51</v>
      </c>
      <c r="B8" s="184">
        <v>43298</v>
      </c>
      <c r="C8" s="281">
        <f>Bandros!I2</f>
        <v>4156076</v>
      </c>
      <c r="E8" s="289" t="s">
        <v>156</v>
      </c>
    </row>
    <row r="9" spans="1:5" s="267" customFormat="1" ht="18.75" customHeight="1" x14ac:dyDescent="0.25">
      <c r="A9" s="185" t="s">
        <v>189</v>
      </c>
      <c r="B9" s="184">
        <v>43292</v>
      </c>
      <c r="C9" s="281">
        <f>'Bentang Fashion'!I2</f>
        <v>1602575</v>
      </c>
      <c r="E9" s="289" t="s">
        <v>190</v>
      </c>
    </row>
    <row r="10" spans="1:5" s="267" customFormat="1" ht="18.75" customHeight="1" x14ac:dyDescent="0.25">
      <c r="A10" s="185" t="s">
        <v>192</v>
      </c>
      <c r="B10" s="184">
        <v>43287</v>
      </c>
      <c r="C10" s="281">
        <f>Azalea!I2</f>
        <v>-2123</v>
      </c>
      <c r="E10" s="289" t="s">
        <v>195</v>
      </c>
    </row>
    <row r="11" spans="1:5" s="267" customFormat="1" ht="18.75" customHeight="1" x14ac:dyDescent="0.25">
      <c r="A11" s="185" t="s">
        <v>194</v>
      </c>
      <c r="B11" s="184">
        <v>43284</v>
      </c>
      <c r="C11" s="281">
        <f>ESP!I2</f>
        <v>1953434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157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249025</v>
      </c>
      <c r="E13" s="289" t="s">
        <v>159</v>
      </c>
    </row>
    <row r="14" spans="1:5" s="267" customFormat="1" ht="18.75" customHeight="1" x14ac:dyDescent="0.25">
      <c r="A14" s="185" t="s">
        <v>146</v>
      </c>
      <c r="B14" s="184">
        <f>Imas!A29</f>
        <v>42667</v>
      </c>
      <c r="C14" s="281">
        <f>Imas!I2</f>
        <v>3266276</v>
      </c>
      <c r="E14" s="289" t="s">
        <v>160</v>
      </c>
    </row>
    <row r="15" spans="1:5" s="267" customFormat="1" ht="18.75" customHeight="1" x14ac:dyDescent="0.25">
      <c r="A15" s="185" t="s">
        <v>147</v>
      </c>
      <c r="B15" s="184">
        <f>Sofya!A60</f>
        <v>42891</v>
      </c>
      <c r="C15" s="281">
        <f>Sofya!I2</f>
        <v>419663</v>
      </c>
      <c r="E15" s="289" t="s">
        <v>160</v>
      </c>
    </row>
    <row r="16" spans="1:5" s="267" customFormat="1" ht="18.75" customHeight="1" x14ac:dyDescent="0.25">
      <c r="A16" s="185" t="s">
        <v>70</v>
      </c>
      <c r="B16" s="184">
        <v>42767</v>
      </c>
      <c r="C16" s="281">
        <f>Jarkasih!J3</f>
        <v>5929850</v>
      </c>
      <c r="E16" s="289" t="s">
        <v>158</v>
      </c>
    </row>
    <row r="17" spans="1:5" s="267" customFormat="1" ht="18.75" customHeight="1" x14ac:dyDescent="0.25">
      <c r="A17" s="185" t="s">
        <v>148</v>
      </c>
      <c r="B17" s="184" t="s">
        <v>40</v>
      </c>
      <c r="C17" s="281">
        <v>0</v>
      </c>
      <c r="E17" s="289" t="s">
        <v>161</v>
      </c>
    </row>
    <row r="18" spans="1:5" s="267" customFormat="1" ht="18.75" customHeight="1" x14ac:dyDescent="0.25">
      <c r="A18" s="185" t="s">
        <v>76</v>
      </c>
      <c r="B18" s="184">
        <f>Bambang!A43</f>
        <v>42876</v>
      </c>
      <c r="C18" s="281">
        <f>Bambang!I2</f>
        <v>258363.5</v>
      </c>
      <c r="E18" s="289" t="s">
        <v>162</v>
      </c>
    </row>
    <row r="19" spans="1:5" s="267" customFormat="1" ht="18.75" customHeight="1" x14ac:dyDescent="0.25">
      <c r="A19" s="185" t="s">
        <v>77</v>
      </c>
      <c r="B19" s="184">
        <v>43195</v>
      </c>
      <c r="C19" s="281">
        <f>'Agus A'!I2</f>
        <v>-350</v>
      </c>
      <c r="E19" s="289" t="s">
        <v>160</v>
      </c>
    </row>
    <row r="20" spans="1:5" s="267" customFormat="1" ht="18.75" customHeight="1" x14ac:dyDescent="0.25">
      <c r="A20" s="185" t="s">
        <v>89</v>
      </c>
      <c r="B20" s="184">
        <v>43297</v>
      </c>
      <c r="C20" s="281">
        <f>AnipAssunah!I2</f>
        <v>980028</v>
      </c>
      <c r="E20" s="289" t="s">
        <v>163</v>
      </c>
    </row>
    <row r="21" spans="1:5" s="267" customFormat="1" ht="18.75" customHeight="1" x14ac:dyDescent="0.25">
      <c r="A21" s="185" t="s">
        <v>169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360" t="s">
        <v>11</v>
      </c>
      <c r="B23" s="361"/>
      <c r="C23" s="358">
        <f>SUM(C5:C22)</f>
        <v>25213856.5</v>
      </c>
    </row>
    <row r="24" spans="1:5" s="267" customFormat="1" ht="15" customHeight="1" x14ac:dyDescent="0.25">
      <c r="A24" s="362"/>
      <c r="B24" s="363"/>
      <c r="C24" s="359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5" t="s">
        <v>22</v>
      </c>
      <c r="G1" s="365"/>
      <c r="H1" s="365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5" t="s">
        <v>21</v>
      </c>
      <c r="G2" s="365"/>
      <c r="H2" s="365"/>
      <c r="I2" s="135">
        <f>J95*-1</f>
        <v>-182</v>
      </c>
      <c r="J2" s="134"/>
    </row>
    <row r="3" spans="1:13" s="233" customFormat="1" x14ac:dyDescent="0.25">
      <c r="A3" s="131" t="s">
        <v>117</v>
      </c>
      <c r="B3" s="131"/>
      <c r="C3" s="132" t="s">
        <v>182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3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9" t="s">
        <v>4</v>
      </c>
      <c r="I6" s="371" t="s">
        <v>5</v>
      </c>
      <c r="J6" s="372" t="s">
        <v>6</v>
      </c>
    </row>
    <row r="7" spans="1:13" x14ac:dyDescent="0.25">
      <c r="A7" s="367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70"/>
      <c r="I7" s="371"/>
      <c r="J7" s="372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107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107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85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108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107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107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85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85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84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84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101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101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103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101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106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101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101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101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101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101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151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84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84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100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100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88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84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84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84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100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84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84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4" t="s">
        <v>12</v>
      </c>
      <c r="H89" s="364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4" t="s">
        <v>13</v>
      </c>
      <c r="H90" s="364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4" t="s">
        <v>14</v>
      </c>
      <c r="H91" s="364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4" t="s">
        <v>15</v>
      </c>
      <c r="H92" s="364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4" t="s">
        <v>16</v>
      </c>
      <c r="H93" s="364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4" t="s">
        <v>5</v>
      </c>
      <c r="H94" s="364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4" t="s">
        <v>32</v>
      </c>
      <c r="H95" s="364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168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5" x14ac:dyDescent="0.25">
      <c r="A6" s="348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5"/>
      <c r="I6" s="353"/>
      <c r="J6" s="343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170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175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33" t="s">
        <v>12</v>
      </c>
      <c r="H121" s="33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33" t="s">
        <v>13</v>
      </c>
      <c r="H122" s="33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33" t="s">
        <v>14</v>
      </c>
      <c r="H123" s="33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33" t="s">
        <v>15</v>
      </c>
      <c r="H124" s="33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33" t="s">
        <v>16</v>
      </c>
      <c r="H125" s="33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33" t="s">
        <v>5</v>
      </c>
      <c r="H126" s="33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33" t="s">
        <v>32</v>
      </c>
      <c r="H127" s="33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3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3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3" t="s">
        <v>12</v>
      </c>
      <c r="H31" s="333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3" t="s">
        <v>13</v>
      </c>
      <c r="H32" s="333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3" t="s">
        <v>14</v>
      </c>
      <c r="H33" s="333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3" t="s">
        <v>15</v>
      </c>
      <c r="H34" s="333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3" t="s">
        <v>16</v>
      </c>
      <c r="H35" s="333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3" t="s">
        <v>5</v>
      </c>
      <c r="H36" s="333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3" t="s">
        <v>32</v>
      </c>
      <c r="H37" s="333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9" activePane="bottomLeft" state="frozen"/>
      <selection pane="bottomLeft" activeCell="B153" sqref="B15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7">
        <f>SUM(D146:D150)</f>
        <v>1557589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J163*-1</f>
        <v>1321837</v>
      </c>
      <c r="J2" s="20"/>
      <c r="L2" s="277">
        <f>SUM(G146:G150)</f>
        <v>652575</v>
      </c>
    </row>
    <row r="3" spans="1:18" s="233" customFormat="1" x14ac:dyDescent="0.25">
      <c r="A3" s="218" t="s">
        <v>117</v>
      </c>
      <c r="B3" s="218"/>
      <c r="C3" s="221" t="s">
        <v>181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905014</v>
      </c>
      <c r="M3" s="219"/>
      <c r="N3" s="219">
        <f>I2-L3</f>
        <v>416823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4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1" t="s">
        <v>5</v>
      </c>
      <c r="J6" s="332" t="s">
        <v>6</v>
      </c>
    </row>
    <row r="7" spans="1:18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31"/>
      <c r="J7" s="332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186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186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2">
        <v>43290</v>
      </c>
      <c r="B146" s="234">
        <v>180169171</v>
      </c>
      <c r="C146" s="240">
        <v>5</v>
      </c>
      <c r="D146" s="236">
        <v>579075</v>
      </c>
      <c r="E146" s="237">
        <v>180044224</v>
      </c>
      <c r="F146" s="240">
        <v>1</v>
      </c>
      <c r="G146" s="236">
        <v>179725</v>
      </c>
      <c r="H146" s="239"/>
      <c r="I146" s="239"/>
      <c r="J146" s="23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2">
        <v>43291</v>
      </c>
      <c r="B147" s="234">
        <v>180169255</v>
      </c>
      <c r="C147" s="240">
        <v>1</v>
      </c>
      <c r="D147" s="236">
        <v>104388</v>
      </c>
      <c r="E147" s="237">
        <v>180044239</v>
      </c>
      <c r="F147" s="240">
        <v>2</v>
      </c>
      <c r="G147" s="236">
        <v>160825</v>
      </c>
      <c r="H147" s="239"/>
      <c r="I147" s="239"/>
      <c r="J147" s="23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2">
        <v>43292</v>
      </c>
      <c r="B148" s="234">
        <v>180169383</v>
      </c>
      <c r="C148" s="240">
        <v>4</v>
      </c>
      <c r="D148" s="236">
        <v>369950</v>
      </c>
      <c r="E148" s="237">
        <v>180044257</v>
      </c>
      <c r="F148" s="240">
        <v>2</v>
      </c>
      <c r="G148" s="236">
        <v>191450</v>
      </c>
      <c r="H148" s="239"/>
      <c r="I148" s="239"/>
      <c r="J148" s="23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2">
        <v>43293</v>
      </c>
      <c r="B149" s="234">
        <v>180169473</v>
      </c>
      <c r="C149" s="240">
        <v>4</v>
      </c>
      <c r="D149" s="236">
        <v>298113</v>
      </c>
      <c r="E149" s="237"/>
      <c r="F149" s="240"/>
      <c r="G149" s="236"/>
      <c r="H149" s="239"/>
      <c r="I149" s="239"/>
      <c r="J149" s="23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2">
        <v>43294</v>
      </c>
      <c r="B150" s="234">
        <v>180169570</v>
      </c>
      <c r="C150" s="240">
        <v>2</v>
      </c>
      <c r="D150" s="236">
        <v>206063</v>
      </c>
      <c r="E150" s="237">
        <v>180044297</v>
      </c>
      <c r="F150" s="240">
        <v>1</v>
      </c>
      <c r="G150" s="236">
        <v>120575</v>
      </c>
      <c r="H150" s="239"/>
      <c r="I150" s="239"/>
      <c r="J150" s="236"/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911</v>
      </c>
      <c r="D155" s="9">
        <f>SUM(D8:D154)</f>
        <v>98844059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33" t="s">
        <v>12</v>
      </c>
      <c r="H157" s="333"/>
      <c r="I157" s="39"/>
      <c r="J157" s="13">
        <f>SUM(D8:D154)</f>
        <v>98844059</v>
      </c>
    </row>
    <row r="158" spans="1:18" x14ac:dyDescent="0.25">
      <c r="A158" s="162"/>
      <c r="B158" s="3"/>
      <c r="C158" s="40"/>
      <c r="D158" s="6"/>
      <c r="E158" s="7"/>
      <c r="F158" s="40"/>
      <c r="G158" s="333" t="s">
        <v>13</v>
      </c>
      <c r="H158" s="333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33" t="s">
        <v>14</v>
      </c>
      <c r="H159" s="333"/>
      <c r="I159" s="41"/>
      <c r="J159" s="15">
        <f>J157-J158</f>
        <v>81023323</v>
      </c>
    </row>
    <row r="160" spans="1:18" x14ac:dyDescent="0.25">
      <c r="A160" s="162"/>
      <c r="B160" s="16"/>
      <c r="C160" s="40"/>
      <c r="D160" s="17"/>
      <c r="E160" s="7"/>
      <c r="F160" s="40"/>
      <c r="G160" s="333" t="s">
        <v>15</v>
      </c>
      <c r="H160" s="333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33" t="s">
        <v>16</v>
      </c>
      <c r="H161" s="333"/>
      <c r="I161" s="39"/>
      <c r="J161" s="13">
        <f>J159+J160</f>
        <v>81023323</v>
      </c>
    </row>
    <row r="162" spans="1:10" x14ac:dyDescent="0.25">
      <c r="A162" s="162"/>
      <c r="B162" s="16"/>
      <c r="C162" s="40"/>
      <c r="D162" s="17"/>
      <c r="E162" s="7"/>
      <c r="F162" s="40"/>
      <c r="G162" s="333" t="s">
        <v>5</v>
      </c>
      <c r="H162" s="333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33" t="s">
        <v>32</v>
      </c>
      <c r="H163" s="333"/>
      <c r="I163" s="40" t="str">
        <f>IF(J163&gt;0,"SALDO",IF(J163&lt;0,"PIUTANG",IF(J163=0,"LUNAS")))</f>
        <v>PIUTANG</v>
      </c>
      <c r="J163" s="13">
        <f>J162-J161</f>
        <v>-1321837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2:H162"/>
    <mergeCell ref="G163:H163"/>
    <mergeCell ref="G157:H157"/>
    <mergeCell ref="G158:H158"/>
    <mergeCell ref="G159:H159"/>
    <mergeCell ref="G160:H160"/>
    <mergeCell ref="G161:H16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0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0" x14ac:dyDescent="0.25">
      <c r="A6" s="348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5"/>
      <c r="I6" s="353"/>
      <c r="J6" s="343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4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5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4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5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4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5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4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5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4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5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4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5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4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5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4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5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4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5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4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5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3" t="s">
        <v>12</v>
      </c>
      <c r="H53" s="33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3" t="s">
        <v>13</v>
      </c>
      <c r="H54" s="33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3" t="s">
        <v>14</v>
      </c>
      <c r="H55" s="33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3" t="s">
        <v>15</v>
      </c>
      <c r="H56" s="33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3" t="s">
        <v>16</v>
      </c>
      <c r="H57" s="33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3" t="s">
        <v>5</v>
      </c>
      <c r="H58" s="33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3" t="s">
        <v>32</v>
      </c>
      <c r="H59" s="33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8"/>
    </row>
    <row r="3" spans="1:12" s="233" customFormat="1" x14ac:dyDescent="0.25">
      <c r="A3" s="218" t="s">
        <v>117</v>
      </c>
      <c r="B3" s="218"/>
      <c r="C3" s="197" t="s">
        <v>135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238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  <c r="L6" s="238"/>
    </row>
    <row r="7" spans="1:12" x14ac:dyDescent="0.25">
      <c r="A7" s="348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5"/>
      <c r="I7" s="353"/>
      <c r="J7" s="343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84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84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84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97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84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97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88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84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100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84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100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88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88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84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84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84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84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79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100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100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100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100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3" t="s">
        <v>12</v>
      </c>
      <c r="H53" s="33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3" t="s">
        <v>13</v>
      </c>
      <c r="H54" s="33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3" t="s">
        <v>14</v>
      </c>
      <c r="H55" s="33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3" t="s">
        <v>15</v>
      </c>
      <c r="H56" s="33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3" t="s">
        <v>16</v>
      </c>
      <c r="H57" s="33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3" t="s">
        <v>5</v>
      </c>
      <c r="H58" s="33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3" t="s">
        <v>32</v>
      </c>
      <c r="H59" s="33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164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30"/>
      <c r="I7" s="373"/>
      <c r="J7" s="332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100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100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100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100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100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100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100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100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165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3" customFormat="1" x14ac:dyDescent="0.25">
      <c r="A3" s="218" t="s">
        <v>117</v>
      </c>
      <c r="B3" s="218"/>
      <c r="C3" s="221" t="s">
        <v>118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4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3" t="s">
        <v>12</v>
      </c>
      <c r="H32" s="33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3" t="s">
        <v>13</v>
      </c>
      <c r="H33" s="33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3" t="s">
        <v>14</v>
      </c>
      <c r="H34" s="33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3" t="s">
        <v>15</v>
      </c>
      <c r="H35" s="33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3" t="s">
        <v>16</v>
      </c>
      <c r="H36" s="33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3" t="s">
        <v>5</v>
      </c>
      <c r="H37" s="33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3" t="s">
        <v>32</v>
      </c>
      <c r="H38" s="33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117</v>
      </c>
      <c r="B3" s="218"/>
      <c r="C3" s="221" t="s">
        <v>131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9"/>
      <c r="I7" s="353"/>
      <c r="J7" s="343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100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102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84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100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100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100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100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100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100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100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100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100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100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100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79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79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100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100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84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84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100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165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165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165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165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165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165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100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165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165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165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165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165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165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165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172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172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172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173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3" t="s">
        <v>12</v>
      </c>
      <c r="H73" s="33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3" t="s">
        <v>13</v>
      </c>
      <c r="H74" s="33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3" t="s">
        <v>14</v>
      </c>
      <c r="H75" s="33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3" t="s">
        <v>15</v>
      </c>
      <c r="H76" s="33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3" t="s">
        <v>16</v>
      </c>
      <c r="H77" s="33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3" t="s">
        <v>5</v>
      </c>
      <c r="H78" s="33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3" t="s">
        <v>32</v>
      </c>
      <c r="H79" s="33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122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121</v>
      </c>
      <c r="G2" s="327"/>
      <c r="H2" s="327"/>
      <c r="I2" s="21">
        <f>J25*-1</f>
        <v>57975</v>
      </c>
    </row>
    <row r="3" spans="1:15" s="233" customFormat="1" x14ac:dyDescent="0.25">
      <c r="A3" s="218" t="s">
        <v>117</v>
      </c>
      <c r="B3" s="22"/>
      <c r="C3" s="221" t="s">
        <v>120</v>
      </c>
      <c r="D3" s="218"/>
      <c r="E3" s="22"/>
      <c r="F3" s="265" t="s">
        <v>119</v>
      </c>
      <c r="G3" s="265"/>
      <c r="H3" s="265" t="s">
        <v>123</v>
      </c>
      <c r="I3" s="21" t="s">
        <v>124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80" t="s">
        <v>12</v>
      </c>
      <c r="H19" s="3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80" t="s">
        <v>13</v>
      </c>
      <c r="H20" s="3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80" t="s">
        <v>14</v>
      </c>
      <c r="H21" s="3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80" t="s">
        <v>15</v>
      </c>
      <c r="H22" s="3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80" t="s">
        <v>16</v>
      </c>
      <c r="H23" s="3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80" t="s">
        <v>5</v>
      </c>
      <c r="H24" s="3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80" t="s">
        <v>32</v>
      </c>
      <c r="H25" s="3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3" customFormat="1" x14ac:dyDescent="0.25">
      <c r="A3" s="218" t="s">
        <v>117</v>
      </c>
      <c r="B3" s="218"/>
      <c r="C3" s="28" t="s">
        <v>125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166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3" t="s">
        <v>12</v>
      </c>
      <c r="H53" s="33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3" t="s">
        <v>13</v>
      </c>
      <c r="H54" s="33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3" t="s">
        <v>14</v>
      </c>
      <c r="H55" s="33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3" t="s">
        <v>15</v>
      </c>
      <c r="H56" s="33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3" t="s">
        <v>16</v>
      </c>
      <c r="H57" s="33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3" t="s">
        <v>5</v>
      </c>
      <c r="H58" s="33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3" t="s">
        <v>32</v>
      </c>
      <c r="H59" s="33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3" customFormat="1" x14ac:dyDescent="0.25">
      <c r="A3" s="218" t="s">
        <v>117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9"/>
      <c r="I7" s="353"/>
      <c r="J7" s="343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113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1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117</v>
      </c>
      <c r="B3" s="218"/>
      <c r="C3" s="221" t="s">
        <v>142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39"/>
      <c r="I7" s="353"/>
      <c r="J7" s="343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33" t="s">
        <v>12</v>
      </c>
      <c r="H35" s="33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33" t="s">
        <v>13</v>
      </c>
      <c r="H36" s="33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33" t="s">
        <v>14</v>
      </c>
      <c r="H37" s="33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33" t="s">
        <v>15</v>
      </c>
      <c r="H38" s="33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33" t="s">
        <v>16</v>
      </c>
      <c r="H39" s="33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33" t="s">
        <v>5</v>
      </c>
      <c r="H40" s="33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33" t="s">
        <v>32</v>
      </c>
      <c r="H41" s="33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139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3" customFormat="1" x14ac:dyDescent="0.25">
      <c r="A3" s="218" t="s">
        <v>117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7" x14ac:dyDescent="0.25">
      <c r="A7" s="348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9"/>
      <c r="I7" s="353"/>
      <c r="J7" s="343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73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73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100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102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28"/>
  <sheetViews>
    <sheetView workbookViewId="0">
      <pane ySplit="7" topLeftCell="A805" activePane="bottomLeft" state="frozen"/>
      <selection pane="bottomLeft" activeCell="J812" sqref="J812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196</v>
      </c>
      <c r="D1" s="218"/>
      <c r="E1" s="22"/>
      <c r="F1" s="72" t="s">
        <v>197</v>
      </c>
      <c r="G1" s="72"/>
      <c r="H1" s="72" t="s">
        <v>198</v>
      </c>
      <c r="I1" s="42" t="s">
        <v>27</v>
      </c>
      <c r="J1" s="218"/>
      <c r="L1" s="219">
        <f>SUM(D800:D807)</f>
        <v>4347878</v>
      </c>
      <c r="M1" s="219">
        <f>SUM(D765:D771)</f>
        <v>4335803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199</v>
      </c>
      <c r="G2" s="72"/>
      <c r="H2" s="72" t="s">
        <v>198</v>
      </c>
      <c r="I2" s="220">
        <f>J828*-1</f>
        <v>4156076</v>
      </c>
      <c r="J2" s="218"/>
      <c r="L2" s="219">
        <f>SUM(G800:G807)</f>
        <v>604450</v>
      </c>
      <c r="M2" s="219">
        <f>SUM(G765:G771)</f>
        <v>690550</v>
      </c>
    </row>
    <row r="3" spans="1:18" x14ac:dyDescent="0.25">
      <c r="A3" s="218" t="s">
        <v>117</v>
      </c>
      <c r="B3" s="218"/>
      <c r="C3" s="221" t="s">
        <v>200</v>
      </c>
      <c r="D3" s="218"/>
      <c r="E3" s="22"/>
      <c r="F3" s="322" t="s">
        <v>119</v>
      </c>
      <c r="G3" s="322"/>
      <c r="H3" s="322" t="s">
        <v>198</v>
      </c>
      <c r="I3" s="278" t="s">
        <v>201</v>
      </c>
      <c r="J3" s="218"/>
      <c r="L3" s="219">
        <f>L1-L2</f>
        <v>3743428</v>
      </c>
      <c r="M3" s="219">
        <f>M1-M2</f>
        <v>3645253</v>
      </c>
      <c r="N3" s="219">
        <f>L3+M3</f>
        <v>7388681</v>
      </c>
    </row>
    <row r="4" spans="1:18" x14ac:dyDescent="0.25">
      <c r="L4" s="233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8" t="s">
        <v>4</v>
      </c>
      <c r="I6" s="340" t="s">
        <v>5</v>
      </c>
      <c r="J6" s="342" t="s">
        <v>6</v>
      </c>
    </row>
    <row r="7" spans="1:18" x14ac:dyDescent="0.25">
      <c r="A7" s="329"/>
      <c r="B7" s="323" t="s">
        <v>7</v>
      </c>
      <c r="C7" s="325" t="s">
        <v>8</v>
      </c>
      <c r="D7" s="324" t="s">
        <v>9</v>
      </c>
      <c r="E7" s="323" t="s">
        <v>10</v>
      </c>
      <c r="F7" s="325" t="s">
        <v>8</v>
      </c>
      <c r="G7" s="324" t="s">
        <v>9</v>
      </c>
      <c r="H7" s="339"/>
      <c r="I7" s="341"/>
      <c r="J7" s="343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98">
        <v>43301</v>
      </c>
      <c r="B808" s="99">
        <v>180170114</v>
      </c>
      <c r="C808" s="100">
        <v>13</v>
      </c>
      <c r="D808" s="34">
        <v>1379000</v>
      </c>
      <c r="E808" s="99">
        <v>180044413</v>
      </c>
      <c r="F808" s="100">
        <v>2</v>
      </c>
      <c r="G808" s="34">
        <v>199063</v>
      </c>
      <c r="H808" s="102"/>
      <c r="I808" s="102"/>
      <c r="J808" s="34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98">
        <v>43301</v>
      </c>
      <c r="B809" s="99">
        <v>180170127</v>
      </c>
      <c r="C809" s="100">
        <v>1</v>
      </c>
      <c r="D809" s="34">
        <v>121975</v>
      </c>
      <c r="E809" s="99"/>
      <c r="F809" s="100"/>
      <c r="G809" s="34"/>
      <c r="H809" s="102"/>
      <c r="I809" s="102"/>
      <c r="J809" s="34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98">
        <v>43301</v>
      </c>
      <c r="B810" s="99">
        <v>180170128</v>
      </c>
      <c r="C810" s="100">
        <v>10</v>
      </c>
      <c r="D810" s="34">
        <v>1160250</v>
      </c>
      <c r="E810" s="99"/>
      <c r="F810" s="100"/>
      <c r="G810" s="34"/>
      <c r="H810" s="102"/>
      <c r="I810" s="102"/>
      <c r="J810" s="34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98">
        <v>43301</v>
      </c>
      <c r="B811" s="99">
        <v>180170138</v>
      </c>
      <c r="C811" s="100">
        <v>7</v>
      </c>
      <c r="D811" s="34">
        <v>735613</v>
      </c>
      <c r="E811" s="99"/>
      <c r="F811" s="100"/>
      <c r="G811" s="34"/>
      <c r="H811" s="102"/>
      <c r="I811" s="102"/>
      <c r="J811" s="34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98">
        <v>43301</v>
      </c>
      <c r="B812" s="99">
        <v>180170144</v>
      </c>
      <c r="C812" s="100">
        <v>3</v>
      </c>
      <c r="D812" s="34">
        <v>276938</v>
      </c>
      <c r="E812" s="99"/>
      <c r="F812" s="100"/>
      <c r="G812" s="34"/>
      <c r="H812" s="102"/>
      <c r="I812" s="102"/>
      <c r="J812" s="34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98">
        <v>43301</v>
      </c>
      <c r="B813" s="99">
        <v>180170156</v>
      </c>
      <c r="C813" s="100">
        <v>3</v>
      </c>
      <c r="D813" s="34">
        <v>489213</v>
      </c>
      <c r="E813" s="99"/>
      <c r="F813" s="100"/>
      <c r="G813" s="34"/>
      <c r="H813" s="102"/>
      <c r="I813" s="102"/>
      <c r="J813" s="34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98">
        <v>43301</v>
      </c>
      <c r="B814" s="99">
        <v>180170169</v>
      </c>
      <c r="C814" s="100">
        <v>2</v>
      </c>
      <c r="D814" s="34">
        <v>192150</v>
      </c>
      <c r="E814" s="99"/>
      <c r="F814" s="100"/>
      <c r="G814" s="34"/>
      <c r="H814" s="102"/>
      <c r="I814" s="102"/>
      <c r="J814" s="34"/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98"/>
      <c r="B815" s="99"/>
      <c r="C815" s="100"/>
      <c r="D815" s="34"/>
      <c r="E815" s="99"/>
      <c r="F815" s="100"/>
      <c r="G815" s="34"/>
      <c r="H815" s="102"/>
      <c r="I815" s="102"/>
      <c r="J815" s="34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98"/>
      <c r="B816" s="99"/>
      <c r="C816" s="100"/>
      <c r="D816" s="34"/>
      <c r="E816" s="99"/>
      <c r="F816" s="100"/>
      <c r="G816" s="34"/>
      <c r="H816" s="102"/>
      <c r="I816" s="102"/>
      <c r="J816" s="34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98"/>
      <c r="B817" s="99"/>
      <c r="C817" s="100"/>
      <c r="D817" s="34"/>
      <c r="E817" s="99"/>
      <c r="F817" s="100"/>
      <c r="G817" s="34"/>
      <c r="H817" s="102"/>
      <c r="I817" s="102"/>
      <c r="J817" s="34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98"/>
      <c r="B818" s="99"/>
      <c r="C818" s="100"/>
      <c r="D818" s="34"/>
      <c r="E818" s="99"/>
      <c r="F818" s="100"/>
      <c r="G818" s="34"/>
      <c r="H818" s="102"/>
      <c r="I818" s="102"/>
      <c r="J818" s="34"/>
      <c r="K818" s="138"/>
      <c r="L818" s="138"/>
      <c r="M818" s="138"/>
      <c r="N818" s="138"/>
      <c r="O818" s="138"/>
      <c r="P818" s="138"/>
      <c r="Q818" s="138"/>
      <c r="R818" s="138"/>
    </row>
    <row r="819" spans="1:18" x14ac:dyDescent="0.25">
      <c r="A819" s="235"/>
      <c r="B819" s="234"/>
      <c r="C819" s="240"/>
      <c r="D819" s="236"/>
      <c r="E819" s="234"/>
      <c r="F819" s="240"/>
      <c r="G819" s="236"/>
      <c r="H819" s="239"/>
      <c r="I819" s="239"/>
      <c r="J819" s="236"/>
    </row>
    <row r="820" spans="1:18" s="218" customFormat="1" x14ac:dyDescent="0.25">
      <c r="A820" s="226"/>
      <c r="B820" s="223" t="s">
        <v>11</v>
      </c>
      <c r="C820" s="232">
        <f>SUM(C8:C819)</f>
        <v>9763</v>
      </c>
      <c r="D820" s="224">
        <f>SUM(D8:D819)</f>
        <v>1056289182</v>
      </c>
      <c r="E820" s="223" t="s">
        <v>11</v>
      </c>
      <c r="F820" s="232">
        <f>SUM(F8:F819)</f>
        <v>1020</v>
      </c>
      <c r="G820" s="224">
        <f>SUM(G8:G819)</f>
        <v>111438986</v>
      </c>
      <c r="H820" s="232">
        <f>SUM(H8:H819)</f>
        <v>0</v>
      </c>
      <c r="I820" s="232">
        <f>SUM(I8:I819)</f>
        <v>940694120</v>
      </c>
      <c r="J820" s="224"/>
      <c r="K820" s="220"/>
      <c r="L820" s="220"/>
      <c r="M820" s="220"/>
      <c r="N820" s="220"/>
      <c r="O820" s="220"/>
      <c r="P820" s="220"/>
      <c r="Q820" s="220"/>
      <c r="R820" s="220"/>
    </row>
    <row r="821" spans="1:18" s="218" customFormat="1" x14ac:dyDescent="0.25">
      <c r="A821" s="226"/>
      <c r="B821" s="223"/>
      <c r="C821" s="232"/>
      <c r="D821" s="224"/>
      <c r="E821" s="223"/>
      <c r="F821" s="232"/>
      <c r="G821" s="224"/>
      <c r="H821" s="232"/>
      <c r="I821" s="232"/>
      <c r="J821" s="224"/>
      <c r="K821" s="220"/>
      <c r="M821" s="220"/>
      <c r="N821" s="220"/>
      <c r="O821" s="220"/>
      <c r="P821" s="220"/>
      <c r="Q821" s="220"/>
      <c r="R821" s="220"/>
    </row>
    <row r="822" spans="1:18" x14ac:dyDescent="0.25">
      <c r="A822" s="225"/>
      <c r="B822" s="226"/>
      <c r="C822" s="240"/>
      <c r="D822" s="236"/>
      <c r="E822" s="223"/>
      <c r="F822" s="240"/>
      <c r="G822" s="336" t="s">
        <v>12</v>
      </c>
      <c r="H822" s="337"/>
      <c r="I822" s="236"/>
      <c r="J822" s="227">
        <f>SUM(D8:D819)</f>
        <v>1056289182</v>
      </c>
      <c r="P822" s="220"/>
      <c r="Q822" s="220"/>
      <c r="R822" s="233"/>
    </row>
    <row r="823" spans="1:18" x14ac:dyDescent="0.25">
      <c r="A823" s="235"/>
      <c r="B823" s="234"/>
      <c r="C823" s="240"/>
      <c r="D823" s="236"/>
      <c r="E823" s="234"/>
      <c r="F823" s="240"/>
      <c r="G823" s="336" t="s">
        <v>13</v>
      </c>
      <c r="H823" s="337"/>
      <c r="I823" s="237"/>
      <c r="J823" s="227">
        <f>SUM(G8:G819)</f>
        <v>111438986</v>
      </c>
      <c r="R823" s="233"/>
    </row>
    <row r="824" spans="1:18" x14ac:dyDescent="0.25">
      <c r="A824" s="228"/>
      <c r="B824" s="237"/>
      <c r="C824" s="240"/>
      <c r="D824" s="236"/>
      <c r="E824" s="234"/>
      <c r="F824" s="240"/>
      <c r="G824" s="336" t="s">
        <v>14</v>
      </c>
      <c r="H824" s="337"/>
      <c r="I824" s="229"/>
      <c r="J824" s="229">
        <f>J822-J823</f>
        <v>944850196</v>
      </c>
      <c r="L824" s="220"/>
      <c r="R824" s="233"/>
    </row>
    <row r="825" spans="1:18" x14ac:dyDescent="0.25">
      <c r="A825" s="235"/>
      <c r="B825" s="230"/>
      <c r="C825" s="240"/>
      <c r="D825" s="231"/>
      <c r="E825" s="234"/>
      <c r="F825" s="240"/>
      <c r="G825" s="336" t="s">
        <v>15</v>
      </c>
      <c r="H825" s="337"/>
      <c r="I825" s="237"/>
      <c r="J825" s="227">
        <f>SUM(H8:H819)</f>
        <v>0</v>
      </c>
      <c r="R825" s="233"/>
    </row>
    <row r="826" spans="1:18" x14ac:dyDescent="0.25">
      <c r="A826" s="235"/>
      <c r="B826" s="230"/>
      <c r="C826" s="240"/>
      <c r="D826" s="231"/>
      <c r="E826" s="234"/>
      <c r="F826" s="240"/>
      <c r="G826" s="336" t="s">
        <v>16</v>
      </c>
      <c r="H826" s="337"/>
      <c r="I826" s="237"/>
      <c r="J826" s="227">
        <f>J824+J825</f>
        <v>944850196</v>
      </c>
      <c r="R826" s="233"/>
    </row>
    <row r="827" spans="1:18" x14ac:dyDescent="0.25">
      <c r="A827" s="235"/>
      <c r="B827" s="230"/>
      <c r="C827" s="240"/>
      <c r="D827" s="231"/>
      <c r="E827" s="234"/>
      <c r="F827" s="240"/>
      <c r="G827" s="336" t="s">
        <v>5</v>
      </c>
      <c r="H827" s="337"/>
      <c r="I827" s="237"/>
      <c r="J827" s="227">
        <f>SUM(I8:I819)</f>
        <v>940694120</v>
      </c>
      <c r="R827" s="233"/>
    </row>
    <row r="828" spans="1:18" x14ac:dyDescent="0.25">
      <c r="A828" s="235"/>
      <c r="B828" s="230"/>
      <c r="C828" s="240"/>
      <c r="D828" s="231"/>
      <c r="E828" s="234"/>
      <c r="F828" s="240"/>
      <c r="G828" s="336" t="s">
        <v>32</v>
      </c>
      <c r="H828" s="337"/>
      <c r="I828" s="234" t="str">
        <f>IF(J828&gt;0,"SALDO",IF(J828&lt;0,"PIUTANG",IF(J828=0,"LUNAS")))</f>
        <v>PIUTANG</v>
      </c>
      <c r="J828" s="227">
        <f>J827-J826</f>
        <v>-4156076</v>
      </c>
      <c r="R828" s="233"/>
    </row>
  </sheetData>
  <mergeCells count="13">
    <mergeCell ref="A5:J5"/>
    <mergeCell ref="A6:A7"/>
    <mergeCell ref="B6:G6"/>
    <mergeCell ref="H6:H7"/>
    <mergeCell ref="I6:I7"/>
    <mergeCell ref="J6:J7"/>
    <mergeCell ref="G828:H828"/>
    <mergeCell ref="G822:H822"/>
    <mergeCell ref="G823:H823"/>
    <mergeCell ref="G824:H824"/>
    <mergeCell ref="G825:H825"/>
    <mergeCell ref="G826:H826"/>
    <mergeCell ref="G827:H82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109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1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3" customFormat="1" x14ac:dyDescent="0.25">
      <c r="A3" s="218" t="s">
        <v>117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9"/>
      <c r="I7" s="353"/>
      <c r="J7" s="343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100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100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100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80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100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33" t="s">
        <v>12</v>
      </c>
      <c r="H35" s="33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33" t="s">
        <v>13</v>
      </c>
      <c r="H36" s="33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33" t="s">
        <v>14</v>
      </c>
      <c r="H37" s="33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33" t="s">
        <v>15</v>
      </c>
      <c r="H38" s="33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33" t="s">
        <v>16</v>
      </c>
      <c r="H39" s="33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33" t="s">
        <v>5</v>
      </c>
      <c r="H40" s="33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33" t="s">
        <v>32</v>
      </c>
      <c r="H41" s="33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104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3" customFormat="1" x14ac:dyDescent="0.25">
      <c r="A3" s="218" t="s">
        <v>117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9"/>
      <c r="I7" s="353"/>
      <c r="J7" s="343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105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100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117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6" x14ac:dyDescent="0.25">
      <c r="A7" s="348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9"/>
      <c r="I7" s="353"/>
      <c r="J7" s="343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151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3" t="s">
        <v>12</v>
      </c>
      <c r="H158" s="33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3" t="s">
        <v>13</v>
      </c>
      <c r="H159" s="33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3" t="s">
        <v>14</v>
      </c>
      <c r="H160" s="33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3" t="s">
        <v>15</v>
      </c>
      <c r="H161" s="33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3" t="s">
        <v>16</v>
      </c>
      <c r="H162" s="33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3" t="s">
        <v>5</v>
      </c>
      <c r="H163" s="33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3" t="s">
        <v>32</v>
      </c>
      <c r="H164" s="33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114</v>
      </c>
      <c r="D1" s="218"/>
      <c r="E1" s="218"/>
      <c r="F1" s="327" t="s">
        <v>22</v>
      </c>
      <c r="G1" s="327"/>
      <c r="H1" s="327"/>
      <c r="I1" s="218" t="s">
        <v>115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143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0"/>
      <c r="I7" s="373"/>
      <c r="J7" s="332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149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117</v>
      </c>
      <c r="B3" s="218"/>
      <c r="C3" s="221" t="s">
        <v>126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74"/>
      <c r="M5" s="18"/>
      <c r="O5" s="18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  <c r="L6" s="174"/>
    </row>
    <row r="7" spans="1:15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9"/>
      <c r="I7" s="353"/>
      <c r="J7" s="343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93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3" t="s">
        <v>12</v>
      </c>
      <c r="H57" s="33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3" t="s">
        <v>13</v>
      </c>
      <c r="H58" s="33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3" t="s">
        <v>14</v>
      </c>
      <c r="H59" s="33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3" t="s">
        <v>15</v>
      </c>
      <c r="H60" s="33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3" t="s">
        <v>16</v>
      </c>
      <c r="H61" s="33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3" t="s">
        <v>5</v>
      </c>
      <c r="H62" s="33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3" t="s">
        <v>32</v>
      </c>
      <c r="H63" s="33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3" customFormat="1" x14ac:dyDescent="0.25">
      <c r="A3" s="218" t="s">
        <v>117</v>
      </c>
      <c r="B3" s="218"/>
      <c r="C3" s="57" t="s">
        <v>127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1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1" x14ac:dyDescent="0.25">
      <c r="A7" s="348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3" t="s">
        <v>12</v>
      </c>
      <c r="H116" s="33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3" t="s">
        <v>13</v>
      </c>
      <c r="H117" s="33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3" t="s">
        <v>14</v>
      </c>
      <c r="H118" s="33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3" t="s">
        <v>15</v>
      </c>
      <c r="H119" s="33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3" t="s">
        <v>16</v>
      </c>
      <c r="H120" s="33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3" t="s">
        <v>5</v>
      </c>
      <c r="H121" s="33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3" t="s">
        <v>32</v>
      </c>
      <c r="H122" s="33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0"/>
      <c r="I7" s="373"/>
      <c r="J7" s="332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1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80" t="s">
        <v>12</v>
      </c>
      <c r="H66" s="3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80" t="s">
        <v>13</v>
      </c>
      <c r="H67" s="3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80" t="s">
        <v>14</v>
      </c>
      <c r="H68" s="3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80" t="s">
        <v>15</v>
      </c>
      <c r="H69" s="3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80" t="s">
        <v>16</v>
      </c>
      <c r="H70" s="3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80" t="s">
        <v>5</v>
      </c>
      <c r="H71" s="3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80" t="s">
        <v>32</v>
      </c>
      <c r="H72" s="3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5" x14ac:dyDescent="0.25">
      <c r="A6" s="34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5"/>
      <c r="I6" s="353"/>
      <c r="J6" s="343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3" t="s">
        <v>12</v>
      </c>
      <c r="H34" s="33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3" t="s">
        <v>13</v>
      </c>
      <c r="H35" s="33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3" t="s">
        <v>14</v>
      </c>
      <c r="H36" s="33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3" t="s">
        <v>15</v>
      </c>
      <c r="H37" s="33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3" t="s">
        <v>16</v>
      </c>
      <c r="H38" s="33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3" t="s">
        <v>5</v>
      </c>
      <c r="H39" s="33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3" t="s">
        <v>32</v>
      </c>
      <c r="H40" s="33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1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80" t="s">
        <v>12</v>
      </c>
      <c r="H65" s="3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80" t="s">
        <v>13</v>
      </c>
      <c r="H66" s="3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80" t="s">
        <v>14</v>
      </c>
      <c r="H67" s="3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80" t="s">
        <v>15</v>
      </c>
      <c r="H68" s="3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80" t="s">
        <v>16</v>
      </c>
      <c r="H69" s="3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80" t="s">
        <v>5</v>
      </c>
      <c r="H70" s="3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80" t="s">
        <v>32</v>
      </c>
      <c r="H71" s="3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76"/>
  <sheetViews>
    <sheetView zoomScaleNormal="100" workbookViewId="0">
      <pane ySplit="6" topLeftCell="A556" activePane="bottomLeft" state="frozen"/>
      <selection pane="bottomLeft" activeCell="I560" sqref="I560"/>
    </sheetView>
  </sheetViews>
  <sheetFormatPr defaultRowHeight="15" x14ac:dyDescent="0.25"/>
  <cols>
    <col min="1" max="1" width="9.140625" style="233" customWidth="1"/>
    <col min="2" max="2" width="11.85546875" style="233" bestFit="1" customWidth="1"/>
    <col min="3" max="3" width="7.7109375" style="222" customWidth="1"/>
    <col min="4" max="4" width="14.28515625" style="233" customWidth="1"/>
    <col min="5" max="5" width="10.28515625" style="233" customWidth="1"/>
    <col min="6" max="6" width="7" style="222" bestFit="1" customWidth="1"/>
    <col min="7" max="7" width="12.85546875" style="233" customWidth="1"/>
    <col min="8" max="8" width="11.7109375" style="233" customWidth="1"/>
    <col min="9" max="9" width="15.28515625" style="219" customWidth="1"/>
    <col min="10" max="10" width="16.7109375" style="233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3"/>
  </cols>
  <sheetData>
    <row r="1" spans="1:16" x14ac:dyDescent="0.25">
      <c r="A1" s="218" t="s">
        <v>0</v>
      </c>
      <c r="B1" s="218"/>
      <c r="C1" s="221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J575*-1</f>
        <v>498751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4"/>
      <c r="B4" s="345"/>
      <c r="C4" s="345"/>
      <c r="D4" s="345"/>
      <c r="E4" s="345"/>
      <c r="F4" s="345"/>
      <c r="G4" s="345"/>
      <c r="H4" s="345"/>
      <c r="I4" s="345"/>
      <c r="J4" s="346"/>
    </row>
    <row r="5" spans="1:16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38" t="s">
        <v>4</v>
      </c>
      <c r="I5" s="352" t="s">
        <v>5</v>
      </c>
      <c r="J5" s="342" t="s">
        <v>6</v>
      </c>
    </row>
    <row r="6" spans="1:16" x14ac:dyDescent="0.25">
      <c r="A6" s="348"/>
      <c r="B6" s="307" t="s">
        <v>7</v>
      </c>
      <c r="C6" s="309" t="s">
        <v>8</v>
      </c>
      <c r="D6" s="308" t="s">
        <v>9</v>
      </c>
      <c r="E6" s="307" t="s">
        <v>10</v>
      </c>
      <c r="F6" s="309" t="s">
        <v>8</v>
      </c>
      <c r="G6" s="308" t="s">
        <v>9</v>
      </c>
      <c r="H6" s="339"/>
      <c r="I6" s="353"/>
      <c r="J6" s="343"/>
    </row>
    <row r="7" spans="1:16" x14ac:dyDescent="0.25">
      <c r="A7" s="241">
        <v>43126</v>
      </c>
      <c r="B7" s="242">
        <v>180152392</v>
      </c>
      <c r="C7" s="247">
        <v>4</v>
      </c>
      <c r="D7" s="246">
        <v>300650</v>
      </c>
      <c r="E7" s="244">
        <v>180040057</v>
      </c>
      <c r="F7" s="247">
        <v>3</v>
      </c>
      <c r="G7" s="246">
        <v>285950</v>
      </c>
      <c r="H7" s="244"/>
      <c r="I7" s="245"/>
      <c r="J7" s="246"/>
      <c r="K7" s="233"/>
      <c r="L7" s="233"/>
      <c r="M7" s="233"/>
      <c r="N7" s="233"/>
      <c r="O7" s="233"/>
      <c r="P7" s="233"/>
    </row>
    <row r="8" spans="1:16" x14ac:dyDescent="0.25">
      <c r="A8" s="241">
        <v>43126</v>
      </c>
      <c r="B8" s="242">
        <v>180152407</v>
      </c>
      <c r="C8" s="247">
        <v>4</v>
      </c>
      <c r="D8" s="246">
        <v>405213</v>
      </c>
      <c r="E8" s="244"/>
      <c r="F8" s="247"/>
      <c r="G8" s="246"/>
      <c r="H8" s="244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43126</v>
      </c>
      <c r="B9" s="242">
        <v>180152415</v>
      </c>
      <c r="C9" s="247">
        <v>4</v>
      </c>
      <c r="D9" s="246">
        <v>286038</v>
      </c>
      <c r="E9" s="244"/>
      <c r="F9" s="247"/>
      <c r="G9" s="246"/>
      <c r="H9" s="244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43126</v>
      </c>
      <c r="B10" s="242">
        <v>180152442</v>
      </c>
      <c r="C10" s="247">
        <v>1</v>
      </c>
      <c r="D10" s="246">
        <v>102900</v>
      </c>
      <c r="E10" s="244"/>
      <c r="F10" s="247"/>
      <c r="G10" s="246"/>
      <c r="H10" s="244"/>
      <c r="I10" s="245">
        <v>808851</v>
      </c>
      <c r="J10" s="246" t="s">
        <v>17</v>
      </c>
      <c r="K10" s="233"/>
      <c r="L10" s="233"/>
      <c r="M10" s="233"/>
      <c r="N10" s="233"/>
      <c r="O10" s="233"/>
      <c r="P10" s="233"/>
    </row>
    <row r="11" spans="1:16" x14ac:dyDescent="0.25">
      <c r="A11" s="241">
        <v>43127</v>
      </c>
      <c r="B11" s="242">
        <v>180152473</v>
      </c>
      <c r="C11" s="247">
        <v>2</v>
      </c>
      <c r="D11" s="246">
        <v>133700</v>
      </c>
      <c r="E11" s="244">
        <v>180040072</v>
      </c>
      <c r="F11" s="247">
        <v>4</v>
      </c>
      <c r="G11" s="246">
        <v>465325</v>
      </c>
      <c r="H11" s="244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43127</v>
      </c>
      <c r="B12" s="242">
        <v>180152497</v>
      </c>
      <c r="C12" s="247">
        <v>3</v>
      </c>
      <c r="D12" s="246">
        <v>283500</v>
      </c>
      <c r="E12" s="244"/>
      <c r="F12" s="247"/>
      <c r="G12" s="246"/>
      <c r="H12" s="244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43127</v>
      </c>
      <c r="B13" s="242">
        <v>180152498</v>
      </c>
      <c r="C13" s="247">
        <v>2</v>
      </c>
      <c r="D13" s="246">
        <v>88550</v>
      </c>
      <c r="E13" s="244"/>
      <c r="F13" s="247"/>
      <c r="G13" s="246"/>
      <c r="H13" s="244"/>
      <c r="I13" s="245">
        <v>40425</v>
      </c>
      <c r="J13" s="246" t="s">
        <v>17</v>
      </c>
      <c r="K13" s="233"/>
      <c r="L13" s="233"/>
      <c r="M13" s="233"/>
      <c r="N13" s="233"/>
      <c r="O13" s="233"/>
      <c r="P13" s="233"/>
    </row>
    <row r="14" spans="1:16" x14ac:dyDescent="0.25">
      <c r="A14" s="241">
        <v>43129</v>
      </c>
      <c r="B14" s="242">
        <v>180152595</v>
      </c>
      <c r="C14" s="247">
        <v>15</v>
      </c>
      <c r="D14" s="246">
        <v>953138</v>
      </c>
      <c r="E14" s="244">
        <v>180040107</v>
      </c>
      <c r="F14" s="247">
        <v>5</v>
      </c>
      <c r="G14" s="246">
        <v>537688</v>
      </c>
      <c r="H14" s="244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43129</v>
      </c>
      <c r="B15" s="242">
        <v>180152607</v>
      </c>
      <c r="C15" s="247">
        <v>11</v>
      </c>
      <c r="D15" s="246">
        <v>1313375</v>
      </c>
      <c r="E15" s="244"/>
      <c r="F15" s="247"/>
      <c r="G15" s="246"/>
      <c r="H15" s="244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43129</v>
      </c>
      <c r="B16" s="242">
        <v>180152616</v>
      </c>
      <c r="C16" s="247">
        <v>2</v>
      </c>
      <c r="D16" s="246">
        <v>181038</v>
      </c>
      <c r="E16" s="244"/>
      <c r="F16" s="247"/>
      <c r="G16" s="246"/>
      <c r="H16" s="244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43129</v>
      </c>
      <c r="B17" s="242">
        <v>180152644</v>
      </c>
      <c r="C17" s="247">
        <v>3</v>
      </c>
      <c r="D17" s="246">
        <v>238000</v>
      </c>
      <c r="E17" s="244"/>
      <c r="F17" s="247"/>
      <c r="G17" s="246"/>
      <c r="H17" s="244"/>
      <c r="I17" s="245">
        <v>2147863</v>
      </c>
      <c r="J17" s="246" t="s">
        <v>17</v>
      </c>
      <c r="K17" s="233"/>
      <c r="L17" s="233"/>
      <c r="M17" s="233"/>
      <c r="N17" s="233"/>
      <c r="O17" s="233"/>
      <c r="P17" s="233"/>
    </row>
    <row r="18" spans="1:16" x14ac:dyDescent="0.25">
      <c r="A18" s="241">
        <v>43130</v>
      </c>
      <c r="B18" s="242">
        <v>180152667</v>
      </c>
      <c r="C18" s="247">
        <v>6</v>
      </c>
      <c r="D18" s="246">
        <v>481425</v>
      </c>
      <c r="E18" s="244">
        <v>180040116</v>
      </c>
      <c r="F18" s="247">
        <v>4</v>
      </c>
      <c r="G18" s="246">
        <v>345975</v>
      </c>
      <c r="H18" s="244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43130</v>
      </c>
      <c r="B19" s="242">
        <v>180152684</v>
      </c>
      <c r="C19" s="247">
        <v>9</v>
      </c>
      <c r="D19" s="246">
        <v>835275</v>
      </c>
      <c r="E19" s="244"/>
      <c r="F19" s="247"/>
      <c r="G19" s="246"/>
      <c r="H19" s="244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43130</v>
      </c>
      <c r="B20" s="242">
        <v>180152690</v>
      </c>
      <c r="C20" s="247">
        <v>4</v>
      </c>
      <c r="D20" s="246">
        <v>385175</v>
      </c>
      <c r="E20" s="244"/>
      <c r="F20" s="247"/>
      <c r="G20" s="246"/>
      <c r="H20" s="244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43130</v>
      </c>
      <c r="B21" s="242">
        <v>180152723</v>
      </c>
      <c r="C21" s="247">
        <v>3</v>
      </c>
      <c r="D21" s="246">
        <v>131425</v>
      </c>
      <c r="E21" s="244"/>
      <c r="F21" s="247"/>
      <c r="G21" s="246"/>
      <c r="H21" s="244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43130</v>
      </c>
      <c r="B22" s="242">
        <v>180152725</v>
      </c>
      <c r="C22" s="247">
        <v>3</v>
      </c>
      <c r="D22" s="246">
        <v>325150</v>
      </c>
      <c r="E22" s="244"/>
      <c r="F22" s="247"/>
      <c r="G22" s="246"/>
      <c r="H22" s="244"/>
      <c r="I22" s="245">
        <v>1812475</v>
      </c>
      <c r="J22" s="246" t="s">
        <v>17</v>
      </c>
      <c r="K22" s="233"/>
      <c r="L22" s="233"/>
      <c r="M22" s="233"/>
      <c r="N22" s="233"/>
      <c r="O22" s="233"/>
      <c r="P22" s="233"/>
    </row>
    <row r="23" spans="1:16" x14ac:dyDescent="0.25">
      <c r="A23" s="241">
        <v>43131</v>
      </c>
      <c r="B23" s="242">
        <v>180152741</v>
      </c>
      <c r="C23" s="247">
        <v>13</v>
      </c>
      <c r="D23" s="246">
        <v>988050</v>
      </c>
      <c r="E23" s="244">
        <v>180040129</v>
      </c>
      <c r="F23" s="247">
        <v>9</v>
      </c>
      <c r="G23" s="246">
        <v>928113</v>
      </c>
      <c r="H23" s="244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43131</v>
      </c>
      <c r="B24" s="242">
        <v>180152743</v>
      </c>
      <c r="C24" s="247">
        <v>1</v>
      </c>
      <c r="D24" s="246">
        <v>91963</v>
      </c>
      <c r="E24" s="244"/>
      <c r="F24" s="247"/>
      <c r="G24" s="246"/>
      <c r="H24" s="244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43131</v>
      </c>
      <c r="B25" s="242">
        <v>180152764</v>
      </c>
      <c r="C25" s="247">
        <v>5</v>
      </c>
      <c r="D25" s="246">
        <v>527713</v>
      </c>
      <c r="E25" s="244"/>
      <c r="F25" s="247"/>
      <c r="G25" s="246"/>
      <c r="H25" s="244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43131</v>
      </c>
      <c r="B26" s="242">
        <v>180152770</v>
      </c>
      <c r="C26" s="247">
        <v>3</v>
      </c>
      <c r="D26" s="246">
        <v>236688</v>
      </c>
      <c r="E26" s="244"/>
      <c r="F26" s="247"/>
      <c r="G26" s="246"/>
      <c r="H26" s="244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43131</v>
      </c>
      <c r="B27" s="242">
        <v>180152792</v>
      </c>
      <c r="C27" s="247">
        <v>1</v>
      </c>
      <c r="D27" s="246">
        <v>91963</v>
      </c>
      <c r="E27" s="244"/>
      <c r="F27" s="247"/>
      <c r="G27" s="246"/>
      <c r="H27" s="244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43131</v>
      </c>
      <c r="B28" s="242">
        <v>180152797</v>
      </c>
      <c r="C28" s="247">
        <v>3</v>
      </c>
      <c r="D28" s="246">
        <v>466988</v>
      </c>
      <c r="E28" s="244"/>
      <c r="F28" s="247"/>
      <c r="G28" s="246"/>
      <c r="H28" s="244"/>
      <c r="I28" s="245"/>
      <c r="J28" s="246"/>
      <c r="K28" s="233"/>
      <c r="L28" s="233"/>
      <c r="M28" s="233"/>
      <c r="N28" s="233"/>
      <c r="O28" s="233"/>
      <c r="P28" s="233"/>
    </row>
    <row r="29" spans="1:16" x14ac:dyDescent="0.25">
      <c r="A29" s="241">
        <v>43131</v>
      </c>
      <c r="B29" s="242">
        <v>180152798</v>
      </c>
      <c r="C29" s="247">
        <v>2</v>
      </c>
      <c r="D29" s="246">
        <v>185675</v>
      </c>
      <c r="E29" s="244"/>
      <c r="F29" s="247"/>
      <c r="G29" s="246"/>
      <c r="H29" s="244"/>
      <c r="I29" s="245">
        <v>1660927</v>
      </c>
      <c r="J29" s="246" t="s">
        <v>17</v>
      </c>
      <c r="K29" s="233"/>
      <c r="L29" s="233"/>
      <c r="M29" s="233"/>
      <c r="N29" s="233"/>
      <c r="O29" s="233"/>
      <c r="P29" s="233"/>
    </row>
    <row r="30" spans="1:16" x14ac:dyDescent="0.25">
      <c r="A30" s="241">
        <v>43132</v>
      </c>
      <c r="B30" s="242">
        <v>180152814</v>
      </c>
      <c r="C30" s="247">
        <v>9</v>
      </c>
      <c r="D30" s="246">
        <v>868350</v>
      </c>
      <c r="E30" s="244">
        <v>180040141</v>
      </c>
      <c r="F30" s="247">
        <v>2</v>
      </c>
      <c r="G30" s="246">
        <v>195738</v>
      </c>
      <c r="H30" s="244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43132</v>
      </c>
      <c r="B31" s="242">
        <v>180152817</v>
      </c>
      <c r="C31" s="247">
        <v>12</v>
      </c>
      <c r="D31" s="246">
        <v>826788</v>
      </c>
      <c r="E31" s="244"/>
      <c r="F31" s="247"/>
      <c r="G31" s="246"/>
      <c r="H31" s="244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43132</v>
      </c>
      <c r="B32" s="242">
        <v>180152840</v>
      </c>
      <c r="C32" s="247">
        <v>4</v>
      </c>
      <c r="D32" s="246">
        <v>378525</v>
      </c>
      <c r="E32" s="244"/>
      <c r="F32" s="247"/>
      <c r="G32" s="246"/>
      <c r="H32" s="244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43132</v>
      </c>
      <c r="B33" s="242">
        <v>180152865</v>
      </c>
      <c r="C33" s="247">
        <v>2</v>
      </c>
      <c r="D33" s="246">
        <v>134225</v>
      </c>
      <c r="E33" s="244"/>
      <c r="F33" s="247"/>
      <c r="G33" s="246"/>
      <c r="H33" s="244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43132</v>
      </c>
      <c r="B34" s="242">
        <v>180152871</v>
      </c>
      <c r="C34" s="247">
        <v>3</v>
      </c>
      <c r="D34" s="246">
        <v>350175</v>
      </c>
      <c r="E34" s="244"/>
      <c r="F34" s="247"/>
      <c r="G34" s="246"/>
      <c r="H34" s="244"/>
      <c r="I34" s="245">
        <v>2362325</v>
      </c>
      <c r="J34" s="246" t="s">
        <v>17</v>
      </c>
      <c r="K34" s="233"/>
      <c r="L34" s="233"/>
      <c r="M34" s="233"/>
      <c r="N34" s="233"/>
      <c r="O34" s="233"/>
      <c r="P34" s="233"/>
    </row>
    <row r="35" spans="1:16" x14ac:dyDescent="0.25">
      <c r="A35" s="241">
        <v>43133</v>
      </c>
      <c r="B35" s="242">
        <v>180152888</v>
      </c>
      <c r="C35" s="247">
        <v>12</v>
      </c>
      <c r="D35" s="246">
        <v>879025</v>
      </c>
      <c r="E35" s="244">
        <v>180040159</v>
      </c>
      <c r="F35" s="247">
        <v>2</v>
      </c>
      <c r="G35" s="246">
        <v>219100</v>
      </c>
      <c r="H35" s="244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43133</v>
      </c>
      <c r="B36" s="242">
        <v>180152914</v>
      </c>
      <c r="C36" s="247">
        <v>7</v>
      </c>
      <c r="D36" s="246">
        <v>667888</v>
      </c>
      <c r="E36" s="244"/>
      <c r="F36" s="247"/>
      <c r="G36" s="246"/>
      <c r="H36" s="244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43133</v>
      </c>
      <c r="B37" s="242">
        <v>180152927</v>
      </c>
      <c r="C37" s="247">
        <v>5</v>
      </c>
      <c r="D37" s="246">
        <v>403725</v>
      </c>
      <c r="E37" s="244"/>
      <c r="F37" s="247"/>
      <c r="G37" s="246"/>
      <c r="H37" s="244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43133</v>
      </c>
      <c r="B38" s="242">
        <v>180152937</v>
      </c>
      <c r="C38" s="247">
        <v>4</v>
      </c>
      <c r="D38" s="246">
        <v>343613</v>
      </c>
      <c r="E38" s="244"/>
      <c r="F38" s="247"/>
      <c r="G38" s="246"/>
      <c r="H38" s="244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43133</v>
      </c>
      <c r="B39" s="242">
        <v>180152946</v>
      </c>
      <c r="C39" s="247">
        <v>1</v>
      </c>
      <c r="D39" s="246">
        <v>112000</v>
      </c>
      <c r="E39" s="244"/>
      <c r="F39" s="247"/>
      <c r="G39" s="246"/>
      <c r="H39" s="244"/>
      <c r="I39" s="245">
        <v>2187151</v>
      </c>
      <c r="J39" s="246" t="s">
        <v>17</v>
      </c>
      <c r="K39" s="233"/>
      <c r="L39" s="233"/>
      <c r="M39" s="233"/>
      <c r="N39" s="233"/>
      <c r="O39" s="233"/>
      <c r="P39" s="233"/>
    </row>
    <row r="40" spans="1:16" x14ac:dyDescent="0.25">
      <c r="A40" s="241">
        <v>43134</v>
      </c>
      <c r="B40" s="242">
        <v>180152889</v>
      </c>
      <c r="C40" s="247">
        <v>12</v>
      </c>
      <c r="D40" s="246">
        <v>676200</v>
      </c>
      <c r="E40" s="244">
        <v>180040171</v>
      </c>
      <c r="F40" s="247">
        <v>6</v>
      </c>
      <c r="G40" s="246">
        <v>788725</v>
      </c>
      <c r="H40" s="244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43134</v>
      </c>
      <c r="B41" s="242">
        <v>180152998</v>
      </c>
      <c r="C41" s="247">
        <v>1</v>
      </c>
      <c r="D41" s="246">
        <v>98613</v>
      </c>
      <c r="E41" s="244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43134</v>
      </c>
      <c r="B42" s="242">
        <v>180153021</v>
      </c>
      <c r="C42" s="247">
        <v>11</v>
      </c>
      <c r="D42" s="246">
        <v>1009225</v>
      </c>
      <c r="E42" s="244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43134</v>
      </c>
      <c r="B43" s="242">
        <v>180153038</v>
      </c>
      <c r="C43" s="247">
        <v>1</v>
      </c>
      <c r="D43" s="246">
        <v>105963</v>
      </c>
      <c r="E43" s="244"/>
      <c r="F43" s="247"/>
      <c r="G43" s="246"/>
      <c r="H43" s="244"/>
      <c r="I43" s="245">
        <v>1101276</v>
      </c>
      <c r="J43" s="246" t="s">
        <v>17</v>
      </c>
      <c r="K43" s="233"/>
      <c r="L43" s="233"/>
      <c r="M43" s="233"/>
      <c r="N43" s="233"/>
      <c r="O43" s="233"/>
      <c r="P43" s="233"/>
    </row>
    <row r="44" spans="1:16" x14ac:dyDescent="0.25">
      <c r="A44" s="241">
        <v>43136</v>
      </c>
      <c r="B44" s="242">
        <v>180153129</v>
      </c>
      <c r="C44" s="247">
        <v>11</v>
      </c>
      <c r="D44" s="246">
        <v>1022613</v>
      </c>
      <c r="E44" s="244">
        <v>180040200</v>
      </c>
      <c r="F44" s="247">
        <v>4</v>
      </c>
      <c r="G44" s="246">
        <v>374150</v>
      </c>
      <c r="H44" s="244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43136</v>
      </c>
      <c r="B45" s="242">
        <v>180153147</v>
      </c>
      <c r="C45" s="247">
        <v>23</v>
      </c>
      <c r="D45" s="246">
        <v>2483600</v>
      </c>
      <c r="E45" s="244"/>
      <c r="F45" s="247"/>
      <c r="G45" s="246"/>
      <c r="H45" s="244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43136</v>
      </c>
      <c r="B46" s="242">
        <v>180153164</v>
      </c>
      <c r="C46" s="247">
        <v>2</v>
      </c>
      <c r="D46" s="246">
        <v>202738</v>
      </c>
      <c r="E46" s="244"/>
      <c r="F46" s="247"/>
      <c r="G46" s="246"/>
      <c r="H46" s="244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43136</v>
      </c>
      <c r="B47" s="242">
        <v>180153193</v>
      </c>
      <c r="C47" s="247">
        <v>2</v>
      </c>
      <c r="D47" s="246">
        <v>194163</v>
      </c>
      <c r="E47" s="244"/>
      <c r="F47" s="247"/>
      <c r="G47" s="246"/>
      <c r="H47" s="244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43136</v>
      </c>
      <c r="B48" s="242">
        <v>180153194</v>
      </c>
      <c r="C48" s="247">
        <v>2</v>
      </c>
      <c r="D48" s="246">
        <v>259963</v>
      </c>
      <c r="E48" s="244"/>
      <c r="F48" s="247"/>
      <c r="G48" s="246"/>
      <c r="H48" s="244"/>
      <c r="I48" s="245">
        <v>3788927</v>
      </c>
      <c r="J48" s="246" t="s">
        <v>17</v>
      </c>
      <c r="K48" s="233"/>
      <c r="L48" s="233"/>
      <c r="M48" s="233"/>
      <c r="N48" s="233"/>
      <c r="O48" s="233"/>
      <c r="P48" s="233"/>
    </row>
    <row r="49" spans="1:16" x14ac:dyDescent="0.25">
      <c r="A49" s="241">
        <v>43137</v>
      </c>
      <c r="B49" s="242">
        <v>180153219</v>
      </c>
      <c r="C49" s="247">
        <v>7</v>
      </c>
      <c r="D49" s="246">
        <v>407750</v>
      </c>
      <c r="E49" s="244">
        <v>180040217</v>
      </c>
      <c r="F49" s="247">
        <v>3</v>
      </c>
      <c r="G49" s="246">
        <v>406525</v>
      </c>
      <c r="H49" s="244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43137</v>
      </c>
      <c r="B50" s="242">
        <v>180153246</v>
      </c>
      <c r="C50" s="247">
        <v>12</v>
      </c>
      <c r="D50" s="246">
        <v>1030838</v>
      </c>
      <c r="E50" s="244"/>
      <c r="F50" s="247"/>
      <c r="G50" s="246"/>
      <c r="H50" s="244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43137</v>
      </c>
      <c r="B51" s="242">
        <v>180153253</v>
      </c>
      <c r="C51" s="247">
        <v>3</v>
      </c>
      <c r="D51" s="246">
        <v>259613</v>
      </c>
      <c r="E51" s="244"/>
      <c r="F51" s="247"/>
      <c r="G51" s="246"/>
      <c r="H51" s="244"/>
      <c r="I51" s="245"/>
      <c r="J51" s="246"/>
      <c r="K51" s="233"/>
      <c r="L51" s="233"/>
      <c r="M51" s="233"/>
      <c r="N51" s="233"/>
      <c r="O51" s="233"/>
      <c r="P51" s="233"/>
    </row>
    <row r="52" spans="1:16" x14ac:dyDescent="0.25">
      <c r="A52" s="241">
        <v>43137</v>
      </c>
      <c r="B52" s="242">
        <v>180153287</v>
      </c>
      <c r="C52" s="247">
        <v>1</v>
      </c>
      <c r="D52" s="246">
        <v>44275</v>
      </c>
      <c r="E52" s="244"/>
      <c r="F52" s="247"/>
      <c r="G52" s="246"/>
      <c r="H52" s="244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43137</v>
      </c>
      <c r="B53" s="242">
        <v>180153289</v>
      </c>
      <c r="C53" s="247">
        <v>4</v>
      </c>
      <c r="D53" s="246">
        <v>262500</v>
      </c>
      <c r="E53" s="244"/>
      <c r="F53" s="247"/>
      <c r="G53" s="246"/>
      <c r="H53" s="244"/>
      <c r="I53" s="245">
        <v>1598451</v>
      </c>
      <c r="J53" s="246" t="s">
        <v>17</v>
      </c>
      <c r="K53" s="233"/>
      <c r="L53" s="233"/>
      <c r="M53" s="233"/>
      <c r="N53" s="233"/>
      <c r="O53" s="233"/>
      <c r="P53" s="233"/>
    </row>
    <row r="54" spans="1:16" x14ac:dyDescent="0.25">
      <c r="A54" s="241">
        <v>43138</v>
      </c>
      <c r="B54" s="242">
        <v>180153311</v>
      </c>
      <c r="C54" s="247">
        <v>6</v>
      </c>
      <c r="D54" s="246">
        <v>424988</v>
      </c>
      <c r="E54" s="244">
        <v>180040231</v>
      </c>
      <c r="F54" s="247">
        <v>3</v>
      </c>
      <c r="G54" s="246">
        <v>222600</v>
      </c>
      <c r="H54" s="244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43138</v>
      </c>
      <c r="B55" s="242">
        <v>180153343</v>
      </c>
      <c r="C55" s="247">
        <v>8</v>
      </c>
      <c r="D55" s="246">
        <v>803775</v>
      </c>
      <c r="E55" s="244"/>
      <c r="F55" s="247"/>
      <c r="G55" s="246"/>
      <c r="H55" s="244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43138</v>
      </c>
      <c r="B56" s="242">
        <v>180153372</v>
      </c>
      <c r="C56" s="247">
        <v>1</v>
      </c>
      <c r="D56" s="246">
        <v>91963</v>
      </c>
      <c r="E56" s="244"/>
      <c r="F56" s="247"/>
      <c r="G56" s="246"/>
      <c r="H56" s="244"/>
      <c r="I56" s="245">
        <v>1098126</v>
      </c>
      <c r="J56" s="246" t="s">
        <v>17</v>
      </c>
      <c r="K56" s="233"/>
      <c r="L56" s="233"/>
      <c r="M56" s="233"/>
      <c r="N56" s="233"/>
      <c r="O56" s="233"/>
      <c r="P56" s="233"/>
    </row>
    <row r="57" spans="1:16" x14ac:dyDescent="0.25">
      <c r="A57" s="241">
        <v>43139</v>
      </c>
      <c r="B57" s="242">
        <v>180153394</v>
      </c>
      <c r="C57" s="247">
        <v>6</v>
      </c>
      <c r="D57" s="246">
        <v>429888</v>
      </c>
      <c r="E57" s="244">
        <v>180040249</v>
      </c>
      <c r="F57" s="247">
        <v>3</v>
      </c>
      <c r="G57" s="246">
        <v>319375</v>
      </c>
      <c r="H57" s="244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43139</v>
      </c>
      <c r="B58" s="242">
        <v>180153417</v>
      </c>
      <c r="C58" s="247">
        <v>9</v>
      </c>
      <c r="D58" s="246">
        <v>892938</v>
      </c>
      <c r="E58" s="244"/>
      <c r="F58" s="247"/>
      <c r="G58" s="246"/>
      <c r="H58" s="244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43139</v>
      </c>
      <c r="B59" s="242">
        <v>180153425</v>
      </c>
      <c r="C59" s="247">
        <v>3</v>
      </c>
      <c r="D59" s="246">
        <v>220763</v>
      </c>
      <c r="E59" s="244"/>
      <c r="F59" s="247"/>
      <c r="G59" s="246"/>
      <c r="H59" s="244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43139</v>
      </c>
      <c r="B60" s="242">
        <v>180153454</v>
      </c>
      <c r="C60" s="247">
        <v>3</v>
      </c>
      <c r="D60" s="246">
        <v>265738</v>
      </c>
      <c r="E60" s="244"/>
      <c r="F60" s="247"/>
      <c r="G60" s="246"/>
      <c r="H60" s="244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43139</v>
      </c>
      <c r="B61" s="242">
        <v>180153459</v>
      </c>
      <c r="C61" s="247">
        <v>2</v>
      </c>
      <c r="D61" s="246">
        <v>128713</v>
      </c>
      <c r="E61" s="244"/>
      <c r="F61" s="247"/>
      <c r="G61" s="246"/>
      <c r="H61" s="244"/>
      <c r="I61" s="245">
        <v>1618665</v>
      </c>
      <c r="J61" s="246" t="s">
        <v>17</v>
      </c>
      <c r="K61" s="233"/>
      <c r="L61" s="233"/>
      <c r="M61" s="233"/>
      <c r="N61" s="233"/>
      <c r="O61" s="233"/>
      <c r="P61" s="233"/>
    </row>
    <row r="62" spans="1:16" x14ac:dyDescent="0.25">
      <c r="A62" s="241">
        <v>43140</v>
      </c>
      <c r="B62" s="242">
        <v>180153492</v>
      </c>
      <c r="C62" s="247">
        <v>8</v>
      </c>
      <c r="D62" s="246">
        <v>720913</v>
      </c>
      <c r="E62" s="244">
        <v>180040269</v>
      </c>
      <c r="F62" s="247">
        <v>3</v>
      </c>
      <c r="G62" s="246">
        <v>334513</v>
      </c>
      <c r="H62" s="244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43140</v>
      </c>
      <c r="B63" s="242">
        <v>180153506</v>
      </c>
      <c r="C63" s="247">
        <v>2</v>
      </c>
      <c r="D63" s="246">
        <v>92138</v>
      </c>
      <c r="E63" s="244"/>
      <c r="F63" s="247"/>
      <c r="G63" s="246"/>
      <c r="H63" s="244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43140</v>
      </c>
      <c r="B64" s="242">
        <v>180153508</v>
      </c>
      <c r="C64" s="247">
        <v>4</v>
      </c>
      <c r="D64" s="246">
        <v>364438</v>
      </c>
      <c r="E64" s="244"/>
      <c r="F64" s="247"/>
      <c r="G64" s="246"/>
      <c r="H64" s="244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43140</v>
      </c>
      <c r="B65" s="242">
        <v>180153540</v>
      </c>
      <c r="C65" s="247">
        <v>1</v>
      </c>
      <c r="D65" s="246">
        <v>108063</v>
      </c>
      <c r="E65" s="244"/>
      <c r="F65" s="247"/>
      <c r="G65" s="246"/>
      <c r="H65" s="244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43140</v>
      </c>
      <c r="B66" s="242">
        <v>180153545</v>
      </c>
      <c r="C66" s="247">
        <v>4</v>
      </c>
      <c r="D66" s="246">
        <v>379050</v>
      </c>
      <c r="E66" s="244"/>
      <c r="F66" s="247"/>
      <c r="G66" s="246"/>
      <c r="H66" s="244"/>
      <c r="I66" s="245">
        <v>1330089</v>
      </c>
      <c r="J66" s="246" t="s">
        <v>17</v>
      </c>
      <c r="K66" s="233"/>
      <c r="L66" s="233"/>
      <c r="M66" s="233"/>
      <c r="N66" s="233"/>
      <c r="O66" s="233"/>
      <c r="P66" s="233"/>
    </row>
    <row r="67" spans="1:16" x14ac:dyDescent="0.25">
      <c r="A67" s="241">
        <v>43141</v>
      </c>
      <c r="B67" s="242">
        <v>180153595</v>
      </c>
      <c r="C67" s="247">
        <v>7</v>
      </c>
      <c r="D67" s="246">
        <v>645050</v>
      </c>
      <c r="E67" s="244">
        <v>180040294</v>
      </c>
      <c r="F67" s="247">
        <v>3</v>
      </c>
      <c r="G67" s="246">
        <v>317800</v>
      </c>
      <c r="H67" s="244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43141</v>
      </c>
      <c r="B68" s="242">
        <v>180153641</v>
      </c>
      <c r="C68" s="247">
        <v>2</v>
      </c>
      <c r="D68" s="246">
        <v>125300</v>
      </c>
      <c r="E68" s="244"/>
      <c r="F68" s="247"/>
      <c r="G68" s="246"/>
      <c r="H68" s="244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43141</v>
      </c>
      <c r="B69" s="242">
        <v>180153645</v>
      </c>
      <c r="C69" s="247">
        <v>7</v>
      </c>
      <c r="D69" s="246">
        <v>836938</v>
      </c>
      <c r="E69" s="244"/>
      <c r="F69" s="247"/>
      <c r="G69" s="246"/>
      <c r="H69" s="244"/>
      <c r="I69" s="245">
        <v>1289488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43143</v>
      </c>
      <c r="B70" s="242">
        <v>180153754</v>
      </c>
      <c r="C70" s="247">
        <v>14</v>
      </c>
      <c r="D70" s="246">
        <v>1413038</v>
      </c>
      <c r="E70" s="244">
        <v>180040336</v>
      </c>
      <c r="F70" s="247">
        <v>5</v>
      </c>
      <c r="G70" s="246">
        <v>520013</v>
      </c>
      <c r="H70" s="244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43143</v>
      </c>
      <c r="B71" s="242">
        <v>180153772</v>
      </c>
      <c r="C71" s="247">
        <v>10</v>
      </c>
      <c r="D71" s="246">
        <v>993475</v>
      </c>
      <c r="E71" s="244"/>
      <c r="F71" s="247"/>
      <c r="G71" s="246"/>
      <c r="H71" s="244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43143</v>
      </c>
      <c r="B72" s="242">
        <v>180153779</v>
      </c>
      <c r="C72" s="247">
        <v>9</v>
      </c>
      <c r="D72" s="246">
        <v>955588</v>
      </c>
      <c r="E72" s="244"/>
      <c r="F72" s="247"/>
      <c r="G72" s="246"/>
      <c r="H72" s="244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43143</v>
      </c>
      <c r="B73" s="242">
        <v>180153805</v>
      </c>
      <c r="C73" s="247">
        <v>2</v>
      </c>
      <c r="D73" s="246">
        <v>268100</v>
      </c>
      <c r="E73" s="244"/>
      <c r="F73" s="247"/>
      <c r="G73" s="246"/>
      <c r="H73" s="244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43143</v>
      </c>
      <c r="B74" s="242">
        <v>180153813</v>
      </c>
      <c r="C74" s="247">
        <v>3</v>
      </c>
      <c r="D74" s="246">
        <v>193813</v>
      </c>
      <c r="E74" s="244"/>
      <c r="F74" s="247"/>
      <c r="G74" s="246"/>
      <c r="H74" s="244"/>
      <c r="I74" s="245">
        <v>3304001</v>
      </c>
      <c r="J74" s="246" t="s">
        <v>17</v>
      </c>
      <c r="K74" s="233"/>
      <c r="L74" s="233"/>
      <c r="M74" s="233"/>
      <c r="N74" s="233"/>
      <c r="O74" s="233"/>
      <c r="P74" s="233"/>
    </row>
    <row r="75" spans="1:16" x14ac:dyDescent="0.25">
      <c r="A75" s="241">
        <v>43144</v>
      </c>
      <c r="B75" s="242">
        <v>180153846</v>
      </c>
      <c r="C75" s="247">
        <v>5</v>
      </c>
      <c r="D75" s="246">
        <v>409238</v>
      </c>
      <c r="E75" s="244">
        <v>180040360</v>
      </c>
      <c r="F75" s="247">
        <v>5</v>
      </c>
      <c r="G75" s="246">
        <v>501200</v>
      </c>
      <c r="H75" s="244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43144</v>
      </c>
      <c r="B76" s="242">
        <v>180153877</v>
      </c>
      <c r="C76" s="247">
        <v>10</v>
      </c>
      <c r="D76" s="246">
        <v>791000</v>
      </c>
      <c r="E76" s="244"/>
      <c r="F76" s="247"/>
      <c r="G76" s="246"/>
      <c r="H76" s="244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43144</v>
      </c>
      <c r="B77" s="242">
        <v>180153882</v>
      </c>
      <c r="C77" s="247">
        <v>4</v>
      </c>
      <c r="D77" s="246">
        <v>394188</v>
      </c>
      <c r="E77" s="244"/>
      <c r="F77" s="247"/>
      <c r="G77" s="246"/>
      <c r="H77" s="244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43144</v>
      </c>
      <c r="B78" s="242">
        <v>180153918</v>
      </c>
      <c r="C78" s="247">
        <v>3</v>
      </c>
      <c r="D78" s="246">
        <v>368900</v>
      </c>
      <c r="E78" s="244"/>
      <c r="F78" s="247"/>
      <c r="G78" s="246"/>
      <c r="H78" s="244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43144</v>
      </c>
      <c r="B79" s="242">
        <v>180153923</v>
      </c>
      <c r="C79" s="247">
        <v>6</v>
      </c>
      <c r="D79" s="246">
        <v>577588</v>
      </c>
      <c r="E79" s="244"/>
      <c r="F79" s="247"/>
      <c r="G79" s="246"/>
      <c r="H79" s="244"/>
      <c r="I79" s="245">
        <v>2039714</v>
      </c>
      <c r="J79" s="246" t="s">
        <v>17</v>
      </c>
      <c r="K79" s="233"/>
      <c r="L79" s="233"/>
      <c r="M79" s="233"/>
      <c r="N79" s="233"/>
      <c r="O79" s="233"/>
      <c r="P79" s="233"/>
    </row>
    <row r="80" spans="1:16" x14ac:dyDescent="0.25">
      <c r="A80" s="241">
        <v>43145</v>
      </c>
      <c r="B80" s="242">
        <v>180153949</v>
      </c>
      <c r="C80" s="247">
        <v>3</v>
      </c>
      <c r="D80" s="246">
        <v>313950</v>
      </c>
      <c r="E80" s="244">
        <v>180040390</v>
      </c>
      <c r="F80" s="247">
        <v>4</v>
      </c>
      <c r="G80" s="246">
        <v>358488</v>
      </c>
      <c r="H80" s="244"/>
      <c r="I80" s="245"/>
      <c r="J80" s="246"/>
      <c r="K80" s="233"/>
      <c r="L80" s="233"/>
      <c r="M80" s="233"/>
      <c r="N80" s="233"/>
      <c r="O80" s="233"/>
      <c r="P80" s="233"/>
    </row>
    <row r="81" spans="1:16" x14ac:dyDescent="0.25">
      <c r="A81" s="241">
        <v>43145</v>
      </c>
      <c r="B81" s="242">
        <v>180153966</v>
      </c>
      <c r="C81" s="247">
        <v>9</v>
      </c>
      <c r="D81" s="246">
        <v>893200</v>
      </c>
      <c r="E81" s="244"/>
      <c r="F81" s="247"/>
      <c r="G81" s="246"/>
      <c r="H81" s="244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43145</v>
      </c>
      <c r="B82" s="242">
        <v>180153984</v>
      </c>
      <c r="C82" s="247">
        <v>3</v>
      </c>
      <c r="D82" s="246">
        <v>289625</v>
      </c>
      <c r="E82" s="244"/>
      <c r="F82" s="247"/>
      <c r="G82" s="246"/>
      <c r="H82" s="244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43145</v>
      </c>
      <c r="B83" s="242">
        <v>180154020</v>
      </c>
      <c r="C83" s="247">
        <v>1</v>
      </c>
      <c r="D83" s="246">
        <v>83563</v>
      </c>
      <c r="E83" s="244"/>
      <c r="F83" s="247"/>
      <c r="G83" s="246"/>
      <c r="H83" s="244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43145</v>
      </c>
      <c r="B84" s="242">
        <v>180154024</v>
      </c>
      <c r="C84" s="247">
        <v>12</v>
      </c>
      <c r="D84" s="246">
        <v>1288438</v>
      </c>
      <c r="E84" s="244"/>
      <c r="F84" s="247"/>
      <c r="G84" s="246"/>
      <c r="H84" s="244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43145</v>
      </c>
      <c r="B85" s="242">
        <v>180154034</v>
      </c>
      <c r="C85" s="247">
        <v>1</v>
      </c>
      <c r="D85" s="246">
        <v>90563</v>
      </c>
      <c r="E85" s="244"/>
      <c r="F85" s="247"/>
      <c r="G85" s="246"/>
      <c r="H85" s="244"/>
      <c r="I85" s="245">
        <v>2600851</v>
      </c>
      <c r="J85" s="246" t="s">
        <v>17</v>
      </c>
      <c r="K85" s="233"/>
      <c r="L85" s="233"/>
      <c r="M85" s="233"/>
      <c r="N85" s="233"/>
      <c r="O85" s="233"/>
      <c r="P85" s="233"/>
    </row>
    <row r="86" spans="1:16" x14ac:dyDescent="0.25">
      <c r="A86" s="241">
        <v>43146</v>
      </c>
      <c r="B86" s="242">
        <v>180154054</v>
      </c>
      <c r="C86" s="247">
        <v>6</v>
      </c>
      <c r="D86" s="246">
        <v>626063</v>
      </c>
      <c r="E86" s="244">
        <v>180040410</v>
      </c>
      <c r="F86" s="247">
        <v>3</v>
      </c>
      <c r="G86" s="246">
        <v>420088</v>
      </c>
      <c r="H86" s="244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43146</v>
      </c>
      <c r="B87" s="242">
        <v>180154069</v>
      </c>
      <c r="C87" s="247">
        <v>5</v>
      </c>
      <c r="D87" s="246">
        <v>485800</v>
      </c>
      <c r="E87" s="244"/>
      <c r="F87" s="247"/>
      <c r="G87" s="246"/>
      <c r="H87" s="244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43146</v>
      </c>
      <c r="B88" s="242">
        <v>180154073</v>
      </c>
      <c r="C88" s="247">
        <v>7</v>
      </c>
      <c r="D88" s="246">
        <v>681100</v>
      </c>
      <c r="E88" s="244"/>
      <c r="F88" s="247"/>
      <c r="G88" s="246"/>
      <c r="H88" s="244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43146</v>
      </c>
      <c r="B89" s="242">
        <v>180154097</v>
      </c>
      <c r="C89" s="247">
        <v>5</v>
      </c>
      <c r="D89" s="246">
        <v>651350</v>
      </c>
      <c r="E89" s="244"/>
      <c r="F89" s="247"/>
      <c r="G89" s="246"/>
      <c r="H89" s="244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43146</v>
      </c>
      <c r="B90" s="242">
        <v>180154110</v>
      </c>
      <c r="C90" s="247">
        <v>1</v>
      </c>
      <c r="D90" s="246">
        <v>145775</v>
      </c>
      <c r="E90" s="244"/>
      <c r="F90" s="247"/>
      <c r="G90" s="246"/>
      <c r="H90" s="244"/>
      <c r="I90" s="245">
        <v>2170000</v>
      </c>
      <c r="J90" s="246" t="s">
        <v>17</v>
      </c>
      <c r="K90" s="233"/>
      <c r="L90" s="233"/>
      <c r="M90" s="233"/>
      <c r="N90" s="233"/>
      <c r="O90" s="233"/>
      <c r="P90" s="233"/>
    </row>
    <row r="91" spans="1:16" x14ac:dyDescent="0.25">
      <c r="A91" s="241">
        <v>43147</v>
      </c>
      <c r="B91" s="242">
        <v>180154140</v>
      </c>
      <c r="C91" s="247">
        <v>3</v>
      </c>
      <c r="D91" s="246">
        <v>203088</v>
      </c>
      <c r="E91" s="244">
        <v>180040423</v>
      </c>
      <c r="F91" s="247">
        <v>5</v>
      </c>
      <c r="G91" s="246">
        <v>622650</v>
      </c>
      <c r="H91" s="244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43147</v>
      </c>
      <c r="B92" s="242">
        <v>180154164</v>
      </c>
      <c r="C92" s="247">
        <v>13</v>
      </c>
      <c r="D92" s="246">
        <v>1284238</v>
      </c>
      <c r="E92" s="244"/>
      <c r="F92" s="247"/>
      <c r="G92" s="246"/>
      <c r="H92" s="244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43147</v>
      </c>
      <c r="B93" s="242">
        <v>180154172</v>
      </c>
      <c r="C93" s="247">
        <v>2</v>
      </c>
      <c r="D93" s="246">
        <v>141225</v>
      </c>
      <c r="E93" s="244"/>
      <c r="F93" s="247"/>
      <c r="G93" s="246"/>
      <c r="H93" s="244"/>
      <c r="I93" s="245">
        <v>1005901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241">
        <v>43148</v>
      </c>
      <c r="B94" s="242">
        <v>180154237</v>
      </c>
      <c r="C94" s="247">
        <v>3</v>
      </c>
      <c r="D94" s="246">
        <v>264775</v>
      </c>
      <c r="E94" s="244">
        <v>180040445</v>
      </c>
      <c r="F94" s="247">
        <v>11</v>
      </c>
      <c r="G94" s="246">
        <v>1131025</v>
      </c>
      <c r="H94" s="244"/>
      <c r="I94" s="245"/>
      <c r="J94" s="246"/>
      <c r="K94" s="233"/>
      <c r="L94" s="233"/>
      <c r="M94" s="233"/>
      <c r="N94" s="233"/>
      <c r="O94" s="233"/>
      <c r="P94" s="233"/>
    </row>
    <row r="95" spans="1:16" x14ac:dyDescent="0.25">
      <c r="A95" s="241">
        <v>43148</v>
      </c>
      <c r="B95" s="242">
        <v>180154256</v>
      </c>
      <c r="C95" s="247">
        <v>14</v>
      </c>
      <c r="D95" s="246">
        <v>1366225</v>
      </c>
      <c r="E95" s="244"/>
      <c r="F95" s="247"/>
      <c r="G95" s="246"/>
      <c r="H95" s="244"/>
      <c r="I95" s="245"/>
      <c r="J95" s="246"/>
      <c r="K95" s="233"/>
      <c r="L95" s="233"/>
      <c r="M95" s="233"/>
      <c r="N95" s="233"/>
      <c r="O95" s="233"/>
      <c r="P95" s="233"/>
    </row>
    <row r="96" spans="1:16" x14ac:dyDescent="0.25">
      <c r="A96" s="241">
        <v>43148</v>
      </c>
      <c r="B96" s="242">
        <v>180154274</v>
      </c>
      <c r="C96" s="247">
        <v>6</v>
      </c>
      <c r="D96" s="246">
        <v>586338</v>
      </c>
      <c r="E96" s="244"/>
      <c r="F96" s="247"/>
      <c r="G96" s="246"/>
      <c r="H96" s="244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43148</v>
      </c>
      <c r="B97" s="242">
        <v>180154285</v>
      </c>
      <c r="C97" s="247">
        <v>2</v>
      </c>
      <c r="D97" s="246">
        <v>190663</v>
      </c>
      <c r="E97" s="244"/>
      <c r="F97" s="247"/>
      <c r="G97" s="246"/>
      <c r="H97" s="244"/>
      <c r="I97" s="245">
        <v>1276976</v>
      </c>
      <c r="J97" s="246" t="s">
        <v>17</v>
      </c>
      <c r="K97" s="233"/>
      <c r="L97" s="233"/>
      <c r="M97" s="233"/>
      <c r="N97" s="233"/>
      <c r="O97" s="233"/>
      <c r="P97" s="233"/>
    </row>
    <row r="98" spans="1:16" x14ac:dyDescent="0.25">
      <c r="A98" s="241">
        <v>43150</v>
      </c>
      <c r="B98" s="242">
        <v>180154372</v>
      </c>
      <c r="C98" s="247">
        <v>7</v>
      </c>
      <c r="D98" s="246">
        <v>499800</v>
      </c>
      <c r="E98" s="244">
        <v>180040480</v>
      </c>
      <c r="F98" s="247">
        <v>5</v>
      </c>
      <c r="G98" s="246">
        <v>483088</v>
      </c>
      <c r="H98" s="244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43150</v>
      </c>
      <c r="B99" s="242">
        <v>180154402</v>
      </c>
      <c r="C99" s="247">
        <v>12</v>
      </c>
      <c r="D99" s="246">
        <v>1216688</v>
      </c>
      <c r="E99" s="244"/>
      <c r="F99" s="247"/>
      <c r="G99" s="246"/>
      <c r="H99" s="244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43150</v>
      </c>
      <c r="B100" s="242">
        <v>180154405</v>
      </c>
      <c r="C100" s="247">
        <v>2</v>
      </c>
      <c r="D100" s="246">
        <v>170450</v>
      </c>
      <c r="E100" s="244"/>
      <c r="F100" s="247"/>
      <c r="G100" s="246"/>
      <c r="H100" s="244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43150</v>
      </c>
      <c r="B101" s="242">
        <v>180154449</v>
      </c>
      <c r="C101" s="247">
        <v>4</v>
      </c>
      <c r="D101" s="246">
        <v>381238</v>
      </c>
      <c r="E101" s="244"/>
      <c r="F101" s="247"/>
      <c r="G101" s="246"/>
      <c r="H101" s="244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43150</v>
      </c>
      <c r="B102" s="242">
        <v>180154451</v>
      </c>
      <c r="C102" s="247">
        <v>4</v>
      </c>
      <c r="D102" s="246">
        <v>307388</v>
      </c>
      <c r="E102" s="244"/>
      <c r="F102" s="247"/>
      <c r="G102" s="246"/>
      <c r="H102" s="244"/>
      <c r="I102" s="245">
        <v>2092476</v>
      </c>
      <c r="J102" s="246" t="s">
        <v>17</v>
      </c>
      <c r="K102" s="233"/>
      <c r="L102" s="233"/>
      <c r="M102" s="233"/>
      <c r="N102" s="233"/>
      <c r="O102" s="233"/>
      <c r="P102" s="233"/>
    </row>
    <row r="103" spans="1:16" x14ac:dyDescent="0.25">
      <c r="A103" s="241">
        <v>43151</v>
      </c>
      <c r="B103" s="242">
        <v>180154479</v>
      </c>
      <c r="C103" s="247">
        <v>2</v>
      </c>
      <c r="D103" s="246">
        <v>190575</v>
      </c>
      <c r="E103" s="244">
        <v>180040505</v>
      </c>
      <c r="F103" s="247">
        <v>14</v>
      </c>
      <c r="G103" s="246">
        <v>1458625</v>
      </c>
      <c r="H103" s="244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43151</v>
      </c>
      <c r="B104" s="242">
        <v>180154501</v>
      </c>
      <c r="C104" s="247">
        <v>28</v>
      </c>
      <c r="D104" s="246">
        <v>2775413</v>
      </c>
      <c r="E104" s="244"/>
      <c r="F104" s="247"/>
      <c r="G104" s="246"/>
      <c r="H104" s="244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43151</v>
      </c>
      <c r="B105" s="242">
        <v>180154528</v>
      </c>
      <c r="C105" s="247">
        <v>1</v>
      </c>
      <c r="D105" s="246">
        <v>144288</v>
      </c>
      <c r="E105" s="244"/>
      <c r="F105" s="247"/>
      <c r="G105" s="246"/>
      <c r="H105" s="244"/>
      <c r="I105" s="245">
        <v>1651651</v>
      </c>
      <c r="J105" s="246" t="s">
        <v>17</v>
      </c>
      <c r="K105" s="233"/>
      <c r="L105" s="233"/>
      <c r="M105" s="233"/>
      <c r="N105" s="233"/>
      <c r="O105" s="233"/>
      <c r="P105" s="233"/>
    </row>
    <row r="106" spans="1:16" x14ac:dyDescent="0.25">
      <c r="A106" s="241">
        <v>43152</v>
      </c>
      <c r="B106" s="242">
        <v>180154566</v>
      </c>
      <c r="C106" s="247">
        <v>3</v>
      </c>
      <c r="D106" s="246">
        <v>242113</v>
      </c>
      <c r="E106" s="244">
        <v>180040527</v>
      </c>
      <c r="F106" s="247">
        <v>9</v>
      </c>
      <c r="G106" s="246">
        <v>834313</v>
      </c>
      <c r="H106" s="244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43152</v>
      </c>
      <c r="B107" s="242">
        <v>180154582</v>
      </c>
      <c r="C107" s="247">
        <v>16</v>
      </c>
      <c r="D107" s="246">
        <v>1707125</v>
      </c>
      <c r="E107" s="244"/>
      <c r="F107" s="247"/>
      <c r="G107" s="246"/>
      <c r="H107" s="244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43152</v>
      </c>
      <c r="B108" s="242">
        <v>180154599</v>
      </c>
      <c r="C108" s="247">
        <v>5</v>
      </c>
      <c r="D108" s="246">
        <v>526225</v>
      </c>
      <c r="E108" s="244"/>
      <c r="F108" s="247"/>
      <c r="G108" s="246"/>
      <c r="H108" s="244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43152</v>
      </c>
      <c r="B109" s="242">
        <v>180154627</v>
      </c>
      <c r="C109" s="247">
        <v>2</v>
      </c>
      <c r="D109" s="246">
        <v>205713</v>
      </c>
      <c r="E109" s="244"/>
      <c r="F109" s="247"/>
      <c r="G109" s="246"/>
      <c r="H109" s="244"/>
      <c r="I109" s="245"/>
      <c r="J109" s="246"/>
      <c r="K109" s="233"/>
      <c r="L109" s="233"/>
      <c r="M109" s="233"/>
      <c r="N109" s="233"/>
      <c r="O109" s="233"/>
      <c r="P109" s="233"/>
    </row>
    <row r="110" spans="1:16" x14ac:dyDescent="0.25">
      <c r="A110" s="241">
        <v>43152</v>
      </c>
      <c r="B110" s="242">
        <v>180154628</v>
      </c>
      <c r="C110" s="247">
        <v>6</v>
      </c>
      <c r="D110" s="246">
        <v>650300</v>
      </c>
      <c r="E110" s="244"/>
      <c r="F110" s="247"/>
      <c r="G110" s="246"/>
      <c r="H110" s="244"/>
      <c r="I110" s="245">
        <v>2497163</v>
      </c>
      <c r="J110" s="246" t="s">
        <v>17</v>
      </c>
      <c r="K110" s="233"/>
      <c r="L110" s="233"/>
      <c r="M110" s="233"/>
      <c r="N110" s="233"/>
      <c r="O110" s="233"/>
      <c r="P110" s="233"/>
    </row>
    <row r="111" spans="1:16" x14ac:dyDescent="0.25">
      <c r="A111" s="241">
        <v>43153</v>
      </c>
      <c r="B111" s="242">
        <v>180154664</v>
      </c>
      <c r="C111" s="247">
        <v>3</v>
      </c>
      <c r="D111" s="246">
        <v>320425</v>
      </c>
      <c r="E111" s="244">
        <v>180040564</v>
      </c>
      <c r="F111" s="247">
        <v>3</v>
      </c>
      <c r="G111" s="246">
        <v>273700</v>
      </c>
      <c r="H111" s="244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43153</v>
      </c>
      <c r="B112" s="242">
        <v>180154691</v>
      </c>
      <c r="C112" s="247">
        <v>21</v>
      </c>
      <c r="D112" s="246">
        <v>2227575</v>
      </c>
      <c r="E112" s="244"/>
      <c r="F112" s="247"/>
      <c r="G112" s="246"/>
      <c r="H112" s="244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43153</v>
      </c>
      <c r="B113" s="242">
        <v>180154722</v>
      </c>
      <c r="C113" s="247">
        <v>3</v>
      </c>
      <c r="D113" s="246">
        <v>335738</v>
      </c>
      <c r="E113" s="244"/>
      <c r="F113" s="247"/>
      <c r="G113" s="246"/>
      <c r="H113" s="244"/>
      <c r="I113" s="245"/>
      <c r="J113" s="246"/>
      <c r="K113" s="233"/>
      <c r="L113" s="233"/>
      <c r="M113" s="233"/>
      <c r="N113" s="233"/>
      <c r="O113" s="233"/>
      <c r="P113" s="233"/>
    </row>
    <row r="114" spans="1:16" x14ac:dyDescent="0.25">
      <c r="A114" s="241">
        <v>43153</v>
      </c>
      <c r="B114" s="242">
        <v>180154733</v>
      </c>
      <c r="C114" s="247">
        <v>3</v>
      </c>
      <c r="D114" s="246">
        <v>251475</v>
      </c>
      <c r="E114" s="244"/>
      <c r="F114" s="247"/>
      <c r="G114" s="246"/>
      <c r="H114" s="244"/>
      <c r="I114" s="245">
        <v>2861513</v>
      </c>
      <c r="J114" s="246" t="s">
        <v>17</v>
      </c>
      <c r="K114" s="233"/>
      <c r="L114" s="233"/>
      <c r="M114" s="233"/>
      <c r="N114" s="233"/>
      <c r="O114" s="233"/>
      <c r="P114" s="233"/>
    </row>
    <row r="115" spans="1:16" x14ac:dyDescent="0.25">
      <c r="A115" s="241">
        <v>43154</v>
      </c>
      <c r="B115" s="242">
        <v>180154758</v>
      </c>
      <c r="C115" s="247">
        <v>9</v>
      </c>
      <c r="D115" s="246">
        <v>711463</v>
      </c>
      <c r="E115" s="244">
        <v>180040590</v>
      </c>
      <c r="F115" s="247">
        <v>5</v>
      </c>
      <c r="G115" s="246">
        <v>433213</v>
      </c>
      <c r="H115" s="244"/>
      <c r="I115" s="245"/>
      <c r="J115" s="246"/>
      <c r="K115" s="233"/>
      <c r="L115" s="233"/>
      <c r="M115" s="233"/>
      <c r="N115" s="233"/>
      <c r="O115" s="233"/>
      <c r="P115" s="233"/>
    </row>
    <row r="116" spans="1:16" x14ac:dyDescent="0.25">
      <c r="A116" s="241">
        <v>43154</v>
      </c>
      <c r="B116" s="242">
        <v>180154784</v>
      </c>
      <c r="C116" s="247">
        <v>14</v>
      </c>
      <c r="D116" s="246">
        <v>1383900</v>
      </c>
      <c r="E116" s="244"/>
      <c r="F116" s="247"/>
      <c r="G116" s="246"/>
      <c r="H116" s="244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43154</v>
      </c>
      <c r="B117" s="242">
        <v>180154790</v>
      </c>
      <c r="C117" s="247">
        <v>2</v>
      </c>
      <c r="D117" s="246">
        <v>199150</v>
      </c>
      <c r="E117" s="244"/>
      <c r="F117" s="247"/>
      <c r="G117" s="246"/>
      <c r="H117" s="244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43154</v>
      </c>
      <c r="B118" s="242">
        <v>180154818</v>
      </c>
      <c r="C118" s="247">
        <v>4</v>
      </c>
      <c r="D118" s="246">
        <v>254450</v>
      </c>
      <c r="E118" s="244"/>
      <c r="F118" s="247"/>
      <c r="G118" s="246"/>
      <c r="H118" s="244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43154</v>
      </c>
      <c r="B119" s="242">
        <v>180154822</v>
      </c>
      <c r="C119" s="247">
        <v>8</v>
      </c>
      <c r="D119" s="246">
        <v>811125</v>
      </c>
      <c r="E119" s="244"/>
      <c r="F119" s="247"/>
      <c r="G119" s="246"/>
      <c r="H119" s="244"/>
      <c r="I119" s="245">
        <v>2926875</v>
      </c>
      <c r="J119" s="246" t="s">
        <v>17</v>
      </c>
      <c r="K119" s="233"/>
      <c r="L119" s="233"/>
      <c r="M119" s="233"/>
      <c r="N119" s="233"/>
      <c r="O119" s="233"/>
      <c r="P119" s="233"/>
    </row>
    <row r="120" spans="1:16" x14ac:dyDescent="0.25">
      <c r="A120" s="241">
        <v>43155</v>
      </c>
      <c r="B120" s="242">
        <v>180154863</v>
      </c>
      <c r="C120" s="247">
        <v>5</v>
      </c>
      <c r="D120" s="246">
        <v>444675</v>
      </c>
      <c r="E120" s="244">
        <v>180040612</v>
      </c>
      <c r="F120" s="247">
        <v>3</v>
      </c>
      <c r="G120" s="246">
        <v>275275</v>
      </c>
      <c r="H120" s="244"/>
      <c r="I120" s="245"/>
      <c r="J120" s="246"/>
      <c r="K120" s="233"/>
      <c r="L120" s="233"/>
      <c r="M120" s="233"/>
      <c r="N120" s="233"/>
      <c r="O120" s="233"/>
      <c r="P120" s="233"/>
    </row>
    <row r="121" spans="1:16" x14ac:dyDescent="0.25">
      <c r="A121" s="241">
        <v>43155</v>
      </c>
      <c r="B121" s="242">
        <v>180154886</v>
      </c>
      <c r="C121" s="247">
        <v>23</v>
      </c>
      <c r="D121" s="246">
        <v>2606713</v>
      </c>
      <c r="E121" s="244"/>
      <c r="F121" s="247"/>
      <c r="G121" s="246"/>
      <c r="H121" s="244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43155</v>
      </c>
      <c r="B122" s="242">
        <v>180154923</v>
      </c>
      <c r="C122" s="247">
        <v>2</v>
      </c>
      <c r="D122" s="246">
        <v>246838</v>
      </c>
      <c r="E122" s="244"/>
      <c r="F122" s="247"/>
      <c r="G122" s="246"/>
      <c r="H122" s="244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43155</v>
      </c>
      <c r="B123" s="242">
        <v>180154925</v>
      </c>
      <c r="C123" s="247">
        <v>8</v>
      </c>
      <c r="D123" s="246">
        <v>898888</v>
      </c>
      <c r="E123" s="244"/>
      <c r="F123" s="247"/>
      <c r="G123" s="246"/>
      <c r="H123" s="244"/>
      <c r="I123" s="245">
        <v>3921839</v>
      </c>
      <c r="J123" s="246" t="s">
        <v>17</v>
      </c>
      <c r="K123" s="233"/>
      <c r="L123" s="233"/>
      <c r="M123" s="233"/>
      <c r="N123" s="233"/>
      <c r="O123" s="233"/>
      <c r="P123" s="233"/>
    </row>
    <row r="124" spans="1:16" x14ac:dyDescent="0.25">
      <c r="A124" s="241">
        <v>43157</v>
      </c>
      <c r="B124" s="242">
        <v>180155036</v>
      </c>
      <c r="C124" s="247">
        <v>10</v>
      </c>
      <c r="D124" s="246">
        <v>783825</v>
      </c>
      <c r="E124" s="244">
        <v>180040646</v>
      </c>
      <c r="F124" s="247">
        <v>12</v>
      </c>
      <c r="G124" s="246">
        <v>1223950</v>
      </c>
      <c r="H124" s="244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43157</v>
      </c>
      <c r="B125" s="242">
        <v>180155068</v>
      </c>
      <c r="C125" s="247">
        <v>32</v>
      </c>
      <c r="D125" s="246">
        <v>3462550</v>
      </c>
      <c r="E125" s="244"/>
      <c r="F125" s="247"/>
      <c r="G125" s="246"/>
      <c r="H125" s="244"/>
      <c r="I125" s="245"/>
      <c r="J125" s="246"/>
      <c r="K125" s="233"/>
      <c r="L125" s="233"/>
      <c r="M125" s="233"/>
      <c r="N125" s="233"/>
      <c r="O125" s="233"/>
      <c r="P125" s="233"/>
    </row>
    <row r="126" spans="1:16" x14ac:dyDescent="0.25">
      <c r="A126" s="241">
        <v>43157</v>
      </c>
      <c r="B126" s="242">
        <v>180155098</v>
      </c>
      <c r="C126" s="247">
        <v>5</v>
      </c>
      <c r="D126" s="246">
        <v>525175</v>
      </c>
      <c r="E126" s="244"/>
      <c r="F126" s="247"/>
      <c r="G126" s="246"/>
      <c r="H126" s="244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43157</v>
      </c>
      <c r="B127" s="242">
        <v>180155121</v>
      </c>
      <c r="C127" s="247">
        <v>11</v>
      </c>
      <c r="D127" s="246">
        <v>1167950</v>
      </c>
      <c r="E127" s="244"/>
      <c r="F127" s="247"/>
      <c r="G127" s="246"/>
      <c r="H127" s="244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43157</v>
      </c>
      <c r="B128" s="242">
        <v>180155127</v>
      </c>
      <c r="C128" s="247">
        <v>6</v>
      </c>
      <c r="D128" s="246">
        <v>640850</v>
      </c>
      <c r="E128" s="244"/>
      <c r="F128" s="247"/>
      <c r="G128" s="246"/>
      <c r="H128" s="244"/>
      <c r="I128" s="245">
        <v>5356400</v>
      </c>
      <c r="J128" s="246" t="s">
        <v>17</v>
      </c>
      <c r="K128" s="233"/>
      <c r="L128" s="233"/>
      <c r="M128" s="233"/>
      <c r="N128" s="233"/>
      <c r="O128" s="233"/>
      <c r="P128" s="233"/>
    </row>
    <row r="129" spans="1:16" x14ac:dyDescent="0.25">
      <c r="A129" s="241">
        <v>43158</v>
      </c>
      <c r="B129" s="242">
        <v>180155162</v>
      </c>
      <c r="C129" s="247">
        <v>6</v>
      </c>
      <c r="D129" s="246">
        <v>493063</v>
      </c>
      <c r="E129" s="244">
        <v>180040637</v>
      </c>
      <c r="F129" s="247">
        <v>10</v>
      </c>
      <c r="G129" s="246">
        <v>1099438</v>
      </c>
      <c r="H129" s="244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43158</v>
      </c>
      <c r="B130" s="242">
        <v>180155192</v>
      </c>
      <c r="C130" s="247">
        <v>2</v>
      </c>
      <c r="D130" s="246">
        <v>170100</v>
      </c>
      <c r="E130" s="244"/>
      <c r="F130" s="247"/>
      <c r="G130" s="246"/>
      <c r="H130" s="244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43158</v>
      </c>
      <c r="B131" s="242">
        <v>180155194</v>
      </c>
      <c r="C131" s="247">
        <v>18</v>
      </c>
      <c r="D131" s="246">
        <v>1786225</v>
      </c>
      <c r="E131" s="244"/>
      <c r="F131" s="247"/>
      <c r="G131" s="246"/>
      <c r="H131" s="244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43158</v>
      </c>
      <c r="B132" s="242">
        <v>180155224</v>
      </c>
      <c r="C132" s="247">
        <v>3</v>
      </c>
      <c r="D132" s="246">
        <v>290150</v>
      </c>
      <c r="E132" s="244"/>
      <c r="F132" s="247"/>
      <c r="G132" s="246"/>
      <c r="H132" s="244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43158</v>
      </c>
      <c r="B133" s="242">
        <v>180155230</v>
      </c>
      <c r="C133" s="247">
        <v>4</v>
      </c>
      <c r="D133" s="246">
        <v>437850</v>
      </c>
      <c r="E133" s="244"/>
      <c r="F133" s="247"/>
      <c r="G133" s="246"/>
      <c r="H133" s="244"/>
      <c r="I133" s="245">
        <v>2077950</v>
      </c>
      <c r="J133" s="246" t="s">
        <v>17</v>
      </c>
      <c r="K133" s="233"/>
      <c r="L133" s="233"/>
      <c r="M133" s="233"/>
      <c r="N133" s="233"/>
      <c r="O133" s="233"/>
      <c r="P133" s="233"/>
    </row>
    <row r="134" spans="1:16" x14ac:dyDescent="0.25">
      <c r="A134" s="241">
        <v>43159</v>
      </c>
      <c r="B134" s="242">
        <v>180155259</v>
      </c>
      <c r="C134" s="247">
        <v>7</v>
      </c>
      <c r="D134" s="246">
        <v>486238</v>
      </c>
      <c r="E134" s="244">
        <v>180040702</v>
      </c>
      <c r="F134" s="247">
        <v>10</v>
      </c>
      <c r="G134" s="246">
        <v>914375</v>
      </c>
      <c r="H134" s="244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43159</v>
      </c>
      <c r="B135" s="242">
        <v>180155277</v>
      </c>
      <c r="C135" s="247">
        <v>20</v>
      </c>
      <c r="D135" s="246">
        <v>1796200</v>
      </c>
      <c r="E135" s="244"/>
      <c r="F135" s="247"/>
      <c r="G135" s="246"/>
      <c r="H135" s="244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43159</v>
      </c>
      <c r="B136" s="242">
        <v>180155284</v>
      </c>
      <c r="C136" s="247">
        <v>1</v>
      </c>
      <c r="D136" s="246">
        <v>75513</v>
      </c>
      <c r="E136" s="244"/>
      <c r="F136" s="247"/>
      <c r="G136" s="246"/>
      <c r="H136" s="244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43159</v>
      </c>
      <c r="B137" s="242">
        <v>180155337</v>
      </c>
      <c r="C137" s="247">
        <v>12</v>
      </c>
      <c r="D137" s="246">
        <v>1389325</v>
      </c>
      <c r="E137" s="244"/>
      <c r="F137" s="247"/>
      <c r="G137" s="246"/>
      <c r="H137" s="244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43159</v>
      </c>
      <c r="B138" s="242">
        <v>180155343</v>
      </c>
      <c r="C138" s="247">
        <v>3</v>
      </c>
      <c r="D138" s="246">
        <v>243600</v>
      </c>
      <c r="E138" s="244"/>
      <c r="F138" s="247"/>
      <c r="G138" s="246"/>
      <c r="H138" s="244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43159</v>
      </c>
      <c r="B139" s="242">
        <v>180155356</v>
      </c>
      <c r="C139" s="247">
        <v>2</v>
      </c>
      <c r="D139" s="246">
        <v>189175</v>
      </c>
      <c r="E139" s="244"/>
      <c r="F139" s="247"/>
      <c r="G139" s="246"/>
      <c r="H139" s="244"/>
      <c r="I139" s="245">
        <v>3265676</v>
      </c>
      <c r="J139" s="246" t="s">
        <v>17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43160</v>
      </c>
      <c r="B140" s="242">
        <v>180155385</v>
      </c>
      <c r="C140" s="247">
        <v>4</v>
      </c>
      <c r="D140" s="246">
        <v>370475</v>
      </c>
      <c r="E140" s="244">
        <v>180040715</v>
      </c>
      <c r="F140" s="247">
        <v>8</v>
      </c>
      <c r="G140" s="246">
        <v>735000</v>
      </c>
      <c r="H140" s="244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43160</v>
      </c>
      <c r="B141" s="242">
        <v>180155410</v>
      </c>
      <c r="C141" s="247">
        <v>18</v>
      </c>
      <c r="D141" s="246">
        <v>1811950</v>
      </c>
      <c r="E141" s="244"/>
      <c r="F141" s="247"/>
      <c r="G141" s="246"/>
      <c r="H141" s="244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43160</v>
      </c>
      <c r="B142" s="242">
        <v>180155457</v>
      </c>
      <c r="C142" s="247">
        <v>9</v>
      </c>
      <c r="D142" s="246">
        <v>792575</v>
      </c>
      <c r="E142" s="244"/>
      <c r="F142" s="247"/>
      <c r="G142" s="246"/>
      <c r="H142" s="244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43160</v>
      </c>
      <c r="B143" s="242">
        <v>180155474</v>
      </c>
      <c r="C143" s="247">
        <v>4</v>
      </c>
      <c r="D143" s="246">
        <v>440038</v>
      </c>
      <c r="E143" s="244"/>
      <c r="F143" s="247"/>
      <c r="G143" s="246"/>
      <c r="H143" s="244"/>
      <c r="I143" s="245">
        <v>2680038</v>
      </c>
      <c r="J143" s="246" t="s">
        <v>17</v>
      </c>
      <c r="K143" s="233"/>
      <c r="L143" s="233"/>
      <c r="M143" s="233"/>
      <c r="N143" s="233"/>
      <c r="O143" s="233"/>
      <c r="P143" s="233"/>
    </row>
    <row r="144" spans="1:16" x14ac:dyDescent="0.25">
      <c r="A144" s="241">
        <v>43161</v>
      </c>
      <c r="B144" s="242">
        <v>180155500</v>
      </c>
      <c r="C144" s="247">
        <v>8</v>
      </c>
      <c r="D144" s="246">
        <v>491488</v>
      </c>
      <c r="E144" s="244">
        <v>180040747</v>
      </c>
      <c r="F144" s="247">
        <v>14</v>
      </c>
      <c r="G144" s="246">
        <v>1501938</v>
      </c>
      <c r="H144" s="244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43161</v>
      </c>
      <c r="B145" s="242">
        <v>180155521</v>
      </c>
      <c r="C145" s="247">
        <v>14</v>
      </c>
      <c r="D145" s="246">
        <v>1317925</v>
      </c>
      <c r="E145" s="244"/>
      <c r="F145" s="247"/>
      <c r="G145" s="246"/>
      <c r="H145" s="244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43161</v>
      </c>
      <c r="B146" s="242">
        <v>180155527</v>
      </c>
      <c r="C146" s="247">
        <v>1</v>
      </c>
      <c r="D146" s="246">
        <v>125738</v>
      </c>
      <c r="E146" s="244"/>
      <c r="F146" s="247"/>
      <c r="G146" s="246"/>
      <c r="H146" s="244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43161</v>
      </c>
      <c r="B147" s="242">
        <v>180155551</v>
      </c>
      <c r="C147" s="247">
        <v>5</v>
      </c>
      <c r="D147" s="246">
        <v>506100</v>
      </c>
      <c r="E147" s="244"/>
      <c r="F147" s="247"/>
      <c r="G147" s="246"/>
      <c r="H147" s="244"/>
      <c r="I147" s="245">
        <v>939313</v>
      </c>
      <c r="J147" s="246" t="s">
        <v>17</v>
      </c>
      <c r="K147" s="233"/>
      <c r="L147" s="233"/>
      <c r="M147" s="233"/>
      <c r="N147" s="233"/>
      <c r="O147" s="233"/>
      <c r="P147" s="233"/>
    </row>
    <row r="148" spans="1:16" x14ac:dyDescent="0.25">
      <c r="A148" s="241">
        <v>43162</v>
      </c>
      <c r="B148" s="242">
        <v>180155627</v>
      </c>
      <c r="C148" s="247">
        <v>6</v>
      </c>
      <c r="D148" s="246">
        <v>342388</v>
      </c>
      <c r="E148" s="244">
        <v>180040780</v>
      </c>
      <c r="F148" s="247">
        <v>14</v>
      </c>
      <c r="G148" s="246">
        <v>1625225</v>
      </c>
      <c r="H148" s="244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43162</v>
      </c>
      <c r="B149" s="242">
        <v>180155652</v>
      </c>
      <c r="C149" s="247">
        <v>11</v>
      </c>
      <c r="D149" s="246">
        <v>1432900</v>
      </c>
      <c r="E149" s="244"/>
      <c r="F149" s="247"/>
      <c r="G149" s="246"/>
      <c r="H149" s="244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43162</v>
      </c>
      <c r="B150" s="242">
        <v>180155670</v>
      </c>
      <c r="C150" s="247">
        <v>4</v>
      </c>
      <c r="D150" s="246">
        <v>476963</v>
      </c>
      <c r="E150" s="244"/>
      <c r="F150" s="247"/>
      <c r="G150" s="246"/>
      <c r="H150" s="244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43162</v>
      </c>
      <c r="B151" s="242">
        <v>180155677</v>
      </c>
      <c r="C151" s="247">
        <v>4</v>
      </c>
      <c r="D151" s="246">
        <v>459025</v>
      </c>
      <c r="E151" s="244"/>
      <c r="F151" s="247"/>
      <c r="G151" s="246"/>
      <c r="H151" s="244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43162</v>
      </c>
      <c r="B152" s="242">
        <v>180155679</v>
      </c>
      <c r="C152" s="247">
        <v>1</v>
      </c>
      <c r="D152" s="246">
        <v>92575</v>
      </c>
      <c r="E152" s="244"/>
      <c r="F152" s="247"/>
      <c r="G152" s="246"/>
      <c r="H152" s="244"/>
      <c r="I152" s="245">
        <v>1178626</v>
      </c>
      <c r="J152" s="246" t="s">
        <v>17</v>
      </c>
      <c r="K152" s="233"/>
      <c r="L152" s="233"/>
      <c r="M152" s="233"/>
      <c r="N152" s="233"/>
      <c r="O152" s="233"/>
      <c r="P152" s="233"/>
    </row>
    <row r="153" spans="1:16" x14ac:dyDescent="0.25">
      <c r="A153" s="241">
        <v>43164</v>
      </c>
      <c r="B153" s="242">
        <v>180155811</v>
      </c>
      <c r="C153" s="247">
        <v>8</v>
      </c>
      <c r="D153" s="246">
        <v>714525</v>
      </c>
      <c r="E153" s="244">
        <v>180040823</v>
      </c>
      <c r="F153" s="247">
        <v>10</v>
      </c>
      <c r="G153" s="246">
        <v>936250</v>
      </c>
      <c r="H153" s="244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43164</v>
      </c>
      <c r="B154" s="242">
        <v>180155839</v>
      </c>
      <c r="C154" s="247">
        <v>29</v>
      </c>
      <c r="D154" s="246">
        <v>2853813</v>
      </c>
      <c r="E154" s="244"/>
      <c r="F154" s="247"/>
      <c r="G154" s="246"/>
      <c r="H154" s="244"/>
      <c r="I154" s="245"/>
      <c r="J154" s="246"/>
      <c r="K154" s="233"/>
      <c r="L154" s="233"/>
      <c r="M154" s="233"/>
      <c r="N154" s="233"/>
      <c r="O154" s="233"/>
      <c r="P154" s="233"/>
    </row>
    <row r="155" spans="1:16" x14ac:dyDescent="0.25">
      <c r="A155" s="241">
        <v>43164</v>
      </c>
      <c r="B155" s="242">
        <v>180155849</v>
      </c>
      <c r="C155" s="247">
        <v>5</v>
      </c>
      <c r="D155" s="246">
        <v>543200</v>
      </c>
      <c r="E155" s="244"/>
      <c r="F155" s="247"/>
      <c r="G155" s="246"/>
      <c r="H155" s="244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43164</v>
      </c>
      <c r="B156" s="242">
        <v>180155875</v>
      </c>
      <c r="C156" s="247">
        <v>8</v>
      </c>
      <c r="D156" s="246">
        <v>909738</v>
      </c>
      <c r="E156" s="244"/>
      <c r="F156" s="247"/>
      <c r="G156" s="246"/>
      <c r="H156" s="244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43164</v>
      </c>
      <c r="B157" s="242">
        <v>180155879</v>
      </c>
      <c r="C157" s="247">
        <v>1</v>
      </c>
      <c r="D157" s="246">
        <v>92575</v>
      </c>
      <c r="E157" s="244"/>
      <c r="F157" s="247"/>
      <c r="G157" s="246"/>
      <c r="H157" s="244"/>
      <c r="I157" s="245">
        <v>4177601</v>
      </c>
      <c r="J157" s="246" t="s">
        <v>17</v>
      </c>
      <c r="K157" s="233"/>
      <c r="L157" s="233"/>
      <c r="M157" s="233"/>
      <c r="N157" s="233"/>
      <c r="O157" s="233"/>
      <c r="P157" s="233"/>
    </row>
    <row r="158" spans="1:16" x14ac:dyDescent="0.25">
      <c r="A158" s="241">
        <v>43165</v>
      </c>
      <c r="B158" s="242">
        <v>180155903</v>
      </c>
      <c r="C158" s="247">
        <v>7</v>
      </c>
      <c r="D158" s="246">
        <v>325238</v>
      </c>
      <c r="E158" s="244">
        <v>180040852</v>
      </c>
      <c r="F158" s="247">
        <v>10</v>
      </c>
      <c r="G158" s="246">
        <v>973263</v>
      </c>
      <c r="H158" s="244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43165</v>
      </c>
      <c r="B159" s="242">
        <v>180155923</v>
      </c>
      <c r="C159" s="247">
        <v>16</v>
      </c>
      <c r="D159" s="246">
        <v>1532038</v>
      </c>
      <c r="E159" s="244"/>
      <c r="F159" s="247"/>
      <c r="G159" s="246"/>
      <c r="H159" s="244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43165</v>
      </c>
      <c r="B160" s="242">
        <v>180155941</v>
      </c>
      <c r="C160" s="247">
        <v>2</v>
      </c>
      <c r="D160" s="246">
        <v>188300</v>
      </c>
      <c r="E160" s="244"/>
      <c r="F160" s="247"/>
      <c r="G160" s="246"/>
      <c r="H160" s="244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43165</v>
      </c>
      <c r="B161" s="242">
        <v>180155979</v>
      </c>
      <c r="C161" s="247">
        <v>3</v>
      </c>
      <c r="D161" s="246">
        <v>230213</v>
      </c>
      <c r="E161" s="244"/>
      <c r="F161" s="247"/>
      <c r="G161" s="246"/>
      <c r="H161" s="244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43165</v>
      </c>
      <c r="B162" s="242">
        <v>180155989</v>
      </c>
      <c r="C162" s="247">
        <v>12</v>
      </c>
      <c r="D162" s="246">
        <v>1007213</v>
      </c>
      <c r="E162" s="244"/>
      <c r="F162" s="247"/>
      <c r="G162" s="246"/>
      <c r="H162" s="244"/>
      <c r="I162" s="245">
        <v>2309739</v>
      </c>
      <c r="J162" s="246" t="s">
        <v>17</v>
      </c>
      <c r="K162" s="233"/>
      <c r="L162" s="233"/>
      <c r="M162" s="233"/>
      <c r="N162" s="233"/>
      <c r="O162" s="233"/>
      <c r="P162" s="233"/>
    </row>
    <row r="163" spans="1:16" x14ac:dyDescent="0.25">
      <c r="A163" s="241">
        <v>43166</v>
      </c>
      <c r="B163" s="242">
        <v>180156032</v>
      </c>
      <c r="C163" s="247">
        <v>6</v>
      </c>
      <c r="D163" s="246">
        <v>527975</v>
      </c>
      <c r="E163" s="244">
        <v>180040889</v>
      </c>
      <c r="F163" s="247">
        <v>7</v>
      </c>
      <c r="G163" s="246">
        <v>720825</v>
      </c>
      <c r="H163" s="244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43166</v>
      </c>
      <c r="B164" s="242">
        <v>180156060</v>
      </c>
      <c r="C164" s="247">
        <v>23</v>
      </c>
      <c r="D164" s="246">
        <v>2344913</v>
      </c>
      <c r="E164" s="244"/>
      <c r="F164" s="247"/>
      <c r="G164" s="246"/>
      <c r="H164" s="244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43166</v>
      </c>
      <c r="B165" s="242">
        <v>180156064</v>
      </c>
      <c r="C165" s="247">
        <v>3</v>
      </c>
      <c r="D165" s="246">
        <v>307913</v>
      </c>
      <c r="E165" s="244"/>
      <c r="F165" s="247"/>
      <c r="G165" s="246"/>
      <c r="H165" s="244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43166</v>
      </c>
      <c r="B166" s="242">
        <v>180156091</v>
      </c>
      <c r="C166" s="247">
        <v>4</v>
      </c>
      <c r="D166" s="246">
        <v>361638</v>
      </c>
      <c r="E166" s="244"/>
      <c r="F166" s="247"/>
      <c r="G166" s="246"/>
      <c r="H166" s="244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43166</v>
      </c>
      <c r="B167" s="242">
        <v>180156092</v>
      </c>
      <c r="C167" s="247">
        <v>5</v>
      </c>
      <c r="D167" s="246">
        <v>462963</v>
      </c>
      <c r="E167" s="244"/>
      <c r="F167" s="247"/>
      <c r="G167" s="246"/>
      <c r="H167" s="244"/>
      <c r="I167" s="245">
        <v>3284577</v>
      </c>
      <c r="J167" s="246" t="s">
        <v>17</v>
      </c>
      <c r="K167" s="233"/>
      <c r="L167" s="233"/>
      <c r="M167" s="233"/>
      <c r="N167" s="233"/>
      <c r="O167" s="233"/>
      <c r="P167" s="233"/>
    </row>
    <row r="168" spans="1:16" x14ac:dyDescent="0.25">
      <c r="A168" s="241">
        <v>43167</v>
      </c>
      <c r="B168" s="242">
        <v>180156118</v>
      </c>
      <c r="C168" s="247">
        <v>6</v>
      </c>
      <c r="D168" s="246">
        <v>668500</v>
      </c>
      <c r="E168" s="244">
        <v>180040912</v>
      </c>
      <c r="F168" s="247">
        <v>4</v>
      </c>
      <c r="G168" s="246">
        <v>407838</v>
      </c>
      <c r="H168" s="244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43167</v>
      </c>
      <c r="B169" s="242">
        <v>180156156</v>
      </c>
      <c r="C169" s="247">
        <v>2</v>
      </c>
      <c r="D169" s="246">
        <v>161788</v>
      </c>
      <c r="E169" s="244"/>
      <c r="F169" s="247"/>
      <c r="G169" s="246"/>
      <c r="H169" s="244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43167</v>
      </c>
      <c r="B170" s="242">
        <v>180156157</v>
      </c>
      <c r="C170" s="247">
        <v>12</v>
      </c>
      <c r="D170" s="246">
        <v>1296488</v>
      </c>
      <c r="E170" s="244"/>
      <c r="F170" s="247"/>
      <c r="G170" s="246"/>
      <c r="H170" s="244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43167</v>
      </c>
      <c r="B171" s="242">
        <v>180156212</v>
      </c>
      <c r="C171" s="247">
        <v>3</v>
      </c>
      <c r="D171" s="246">
        <v>310100</v>
      </c>
      <c r="E171" s="244"/>
      <c r="F171" s="247"/>
      <c r="G171" s="246"/>
      <c r="H171" s="244"/>
      <c r="I171" s="245">
        <v>2029038</v>
      </c>
      <c r="J171" s="246" t="s">
        <v>17</v>
      </c>
      <c r="K171" s="233"/>
      <c r="L171" s="233"/>
      <c r="M171" s="233"/>
      <c r="N171" s="233"/>
      <c r="O171" s="233"/>
      <c r="P171" s="233"/>
    </row>
    <row r="172" spans="1:16" x14ac:dyDescent="0.25">
      <c r="A172" s="241">
        <v>43168</v>
      </c>
      <c r="B172" s="242">
        <v>180156238</v>
      </c>
      <c r="C172" s="247">
        <v>8</v>
      </c>
      <c r="D172" s="246">
        <v>560000</v>
      </c>
      <c r="E172" s="244">
        <v>180040933</v>
      </c>
      <c r="F172" s="247">
        <v>1</v>
      </c>
      <c r="G172" s="246">
        <v>92575</v>
      </c>
      <c r="H172" s="244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43168</v>
      </c>
      <c r="B173" s="242">
        <v>180156259</v>
      </c>
      <c r="C173" s="247">
        <v>3</v>
      </c>
      <c r="D173" s="246">
        <v>137288</v>
      </c>
      <c r="E173" s="244"/>
      <c r="F173" s="247"/>
      <c r="G173" s="246"/>
      <c r="H173" s="244"/>
      <c r="I173" s="245"/>
      <c r="J173" s="246"/>
      <c r="K173" s="233"/>
      <c r="L173" s="233"/>
      <c r="M173" s="233"/>
      <c r="N173" s="233"/>
      <c r="O173" s="233"/>
      <c r="P173" s="233"/>
    </row>
    <row r="174" spans="1:16" x14ac:dyDescent="0.25">
      <c r="A174" s="241">
        <v>43168</v>
      </c>
      <c r="B174" s="242">
        <v>180156274</v>
      </c>
      <c r="C174" s="247">
        <v>18</v>
      </c>
      <c r="D174" s="246">
        <v>1929900</v>
      </c>
      <c r="E174" s="244"/>
      <c r="F174" s="247"/>
      <c r="G174" s="246"/>
      <c r="H174" s="244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43168</v>
      </c>
      <c r="B175" s="242">
        <v>180156284</v>
      </c>
      <c r="C175" s="247">
        <v>4</v>
      </c>
      <c r="D175" s="246">
        <v>326113</v>
      </c>
      <c r="E175" s="244"/>
      <c r="F175" s="247"/>
      <c r="G175" s="246"/>
      <c r="H175" s="244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43168</v>
      </c>
      <c r="B176" s="242">
        <v>180156320</v>
      </c>
      <c r="C176" s="247">
        <v>4</v>
      </c>
      <c r="D176" s="246">
        <v>305113</v>
      </c>
      <c r="E176" s="244"/>
      <c r="F176" s="247"/>
      <c r="G176" s="246"/>
      <c r="H176" s="244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43168</v>
      </c>
      <c r="B177" s="242">
        <v>180156324</v>
      </c>
      <c r="C177" s="247">
        <v>21</v>
      </c>
      <c r="D177" s="246">
        <v>2064825</v>
      </c>
      <c r="E177" s="244"/>
      <c r="F177" s="247"/>
      <c r="G177" s="246"/>
      <c r="H177" s="244"/>
      <c r="I177" s="245">
        <v>5230664</v>
      </c>
      <c r="J177" s="246" t="s">
        <v>17</v>
      </c>
      <c r="K177" s="233"/>
      <c r="L177" s="233"/>
      <c r="M177" s="233"/>
      <c r="N177" s="233"/>
      <c r="O177" s="233"/>
      <c r="P177" s="233"/>
    </row>
    <row r="178" spans="1:16" x14ac:dyDescent="0.25">
      <c r="A178" s="241">
        <v>43169</v>
      </c>
      <c r="B178" s="242">
        <v>180156370</v>
      </c>
      <c r="C178" s="247">
        <v>8</v>
      </c>
      <c r="D178" s="246">
        <v>583363</v>
      </c>
      <c r="E178" s="244">
        <v>180040964</v>
      </c>
      <c r="F178" s="247">
        <v>7</v>
      </c>
      <c r="G178" s="246">
        <v>831688</v>
      </c>
      <c r="H178" s="244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43169</v>
      </c>
      <c r="B179" s="242">
        <v>180156383</v>
      </c>
      <c r="C179" s="247">
        <v>27</v>
      </c>
      <c r="D179" s="246">
        <v>2836663</v>
      </c>
      <c r="E179" s="244"/>
      <c r="F179" s="247"/>
      <c r="G179" s="246"/>
      <c r="H179" s="244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43169</v>
      </c>
      <c r="B180" s="242">
        <v>180156416</v>
      </c>
      <c r="C180" s="247">
        <v>2</v>
      </c>
      <c r="D180" s="246">
        <v>203263</v>
      </c>
      <c r="E180" s="244"/>
      <c r="F180" s="247"/>
      <c r="G180" s="246"/>
      <c r="H180" s="244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43169</v>
      </c>
      <c r="B181" s="242">
        <v>180156426</v>
      </c>
      <c r="C181" s="247">
        <v>1</v>
      </c>
      <c r="D181" s="246">
        <v>100013</v>
      </c>
      <c r="E181" s="244"/>
      <c r="F181" s="247"/>
      <c r="G181" s="246"/>
      <c r="H181" s="244"/>
      <c r="I181" s="245">
        <v>2891614</v>
      </c>
      <c r="J181" s="246" t="s">
        <v>17</v>
      </c>
      <c r="K181" s="233"/>
      <c r="L181" s="233"/>
      <c r="M181" s="233"/>
      <c r="N181" s="233"/>
      <c r="O181" s="233"/>
      <c r="P181" s="233"/>
    </row>
    <row r="182" spans="1:16" x14ac:dyDescent="0.25">
      <c r="A182" s="241">
        <v>43171</v>
      </c>
      <c r="B182" s="242">
        <v>180156572</v>
      </c>
      <c r="C182" s="247">
        <v>12</v>
      </c>
      <c r="D182" s="246">
        <v>1021125</v>
      </c>
      <c r="E182" s="244">
        <v>180041011</v>
      </c>
      <c r="F182" s="247">
        <v>8</v>
      </c>
      <c r="G182" s="246">
        <v>831863</v>
      </c>
      <c r="H182" s="244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43171</v>
      </c>
      <c r="B183" s="242">
        <v>180156599</v>
      </c>
      <c r="C183" s="247">
        <v>23</v>
      </c>
      <c r="D183" s="246">
        <v>2658425</v>
      </c>
      <c r="E183" s="244">
        <v>180041039</v>
      </c>
      <c r="F183" s="247">
        <v>1</v>
      </c>
      <c r="G183" s="246">
        <v>250075</v>
      </c>
      <c r="H183" s="244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43171</v>
      </c>
      <c r="B184" s="242">
        <v>180156604</v>
      </c>
      <c r="C184" s="247">
        <v>1</v>
      </c>
      <c r="D184" s="246">
        <v>56000</v>
      </c>
      <c r="E184" s="244"/>
      <c r="F184" s="247"/>
      <c r="G184" s="246"/>
      <c r="H184" s="244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43171</v>
      </c>
      <c r="B185" s="242">
        <v>180156649</v>
      </c>
      <c r="C185" s="247">
        <v>12</v>
      </c>
      <c r="D185" s="246">
        <v>1430013</v>
      </c>
      <c r="E185" s="244"/>
      <c r="F185" s="247"/>
      <c r="G185" s="246"/>
      <c r="H185" s="244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43171</v>
      </c>
      <c r="B186" s="242">
        <v>180156652</v>
      </c>
      <c r="C186" s="247">
        <v>1</v>
      </c>
      <c r="D186" s="246">
        <v>93013</v>
      </c>
      <c r="E186" s="244"/>
      <c r="F186" s="247"/>
      <c r="G186" s="246"/>
      <c r="H186" s="244"/>
      <c r="I186" s="245">
        <v>4426713</v>
      </c>
      <c r="J186" s="246" t="s">
        <v>17</v>
      </c>
      <c r="K186" s="233"/>
      <c r="L186" s="233"/>
      <c r="M186" s="233"/>
      <c r="N186" s="233"/>
      <c r="O186" s="233"/>
      <c r="P186" s="233"/>
    </row>
    <row r="187" spans="1:16" x14ac:dyDescent="0.25">
      <c r="A187" s="241">
        <v>43172</v>
      </c>
      <c r="B187" s="242">
        <v>180156680</v>
      </c>
      <c r="C187" s="247">
        <v>9</v>
      </c>
      <c r="D187" s="246">
        <v>685213</v>
      </c>
      <c r="E187" s="244">
        <v>180041040</v>
      </c>
      <c r="F187" s="247">
        <v>5</v>
      </c>
      <c r="G187" s="246">
        <v>615038</v>
      </c>
      <c r="H187" s="244"/>
      <c r="I187" s="245"/>
      <c r="J187" s="246"/>
      <c r="K187" s="233"/>
      <c r="L187" s="233"/>
      <c r="M187" s="233"/>
      <c r="N187" s="233"/>
      <c r="O187" s="233"/>
      <c r="P187" s="233"/>
    </row>
    <row r="188" spans="1:16" x14ac:dyDescent="0.25">
      <c r="A188" s="241">
        <v>43172</v>
      </c>
      <c r="B188" s="242">
        <v>180156715</v>
      </c>
      <c r="C188" s="247">
        <v>23</v>
      </c>
      <c r="D188" s="246">
        <v>2551325</v>
      </c>
      <c r="E188" s="244"/>
      <c r="F188" s="247"/>
      <c r="G188" s="246"/>
      <c r="H188" s="244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43172</v>
      </c>
      <c r="B189" s="242">
        <v>180156721</v>
      </c>
      <c r="C189" s="247">
        <v>1</v>
      </c>
      <c r="D189" s="246">
        <v>80500</v>
      </c>
      <c r="E189" s="244"/>
      <c r="F189" s="247"/>
      <c r="G189" s="246"/>
      <c r="H189" s="244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43172</v>
      </c>
      <c r="B190" s="242">
        <v>180156749</v>
      </c>
      <c r="C190" s="247">
        <v>6</v>
      </c>
      <c r="D190" s="246">
        <v>510213</v>
      </c>
      <c r="E190" s="244"/>
      <c r="F190" s="247"/>
      <c r="G190" s="246"/>
      <c r="H190" s="244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43172</v>
      </c>
      <c r="B191" s="242">
        <v>180156752</v>
      </c>
      <c r="C191" s="247">
        <v>8</v>
      </c>
      <c r="D191" s="246">
        <v>902213</v>
      </c>
      <c r="E191" s="244"/>
      <c r="F191" s="247"/>
      <c r="G191" s="246"/>
      <c r="H191" s="244"/>
      <c r="I191" s="245">
        <v>3864351</v>
      </c>
      <c r="J191" s="246" t="s">
        <v>17</v>
      </c>
      <c r="K191" s="233"/>
      <c r="L191" s="233"/>
      <c r="M191" s="233"/>
      <c r="N191" s="233"/>
      <c r="O191" s="233"/>
      <c r="P191" s="233"/>
    </row>
    <row r="192" spans="1:16" x14ac:dyDescent="0.25">
      <c r="A192" s="241">
        <v>43173</v>
      </c>
      <c r="B192" s="242">
        <v>180156786</v>
      </c>
      <c r="C192" s="247">
        <v>12</v>
      </c>
      <c r="D192" s="246">
        <v>1014300</v>
      </c>
      <c r="E192" s="244">
        <v>180041065</v>
      </c>
      <c r="F192" s="247">
        <v>5</v>
      </c>
      <c r="G192" s="246">
        <v>553788</v>
      </c>
      <c r="H192" s="244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43173</v>
      </c>
      <c r="B193" s="242">
        <v>180156813</v>
      </c>
      <c r="C193" s="247">
        <v>16</v>
      </c>
      <c r="D193" s="246">
        <v>1646138</v>
      </c>
      <c r="E193" s="244"/>
      <c r="F193" s="247"/>
      <c r="G193" s="246"/>
      <c r="H193" s="244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43173</v>
      </c>
      <c r="B194" s="242">
        <v>180156820</v>
      </c>
      <c r="C194" s="247">
        <v>3</v>
      </c>
      <c r="D194" s="246">
        <v>373013</v>
      </c>
      <c r="E194" s="244"/>
      <c r="F194" s="247"/>
      <c r="G194" s="246"/>
      <c r="H194" s="244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43173</v>
      </c>
      <c r="B195" s="242">
        <v>180156868</v>
      </c>
      <c r="C195" s="247">
        <v>1</v>
      </c>
      <c r="D195" s="246">
        <v>67900</v>
      </c>
      <c r="E195" s="244"/>
      <c r="F195" s="247"/>
      <c r="G195" s="246"/>
      <c r="H195" s="244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43173</v>
      </c>
      <c r="B196" s="242">
        <v>180156870</v>
      </c>
      <c r="C196" s="247">
        <v>14</v>
      </c>
      <c r="D196" s="246">
        <v>1747638</v>
      </c>
      <c r="E196" s="244"/>
      <c r="F196" s="247"/>
      <c r="G196" s="246"/>
      <c r="H196" s="244"/>
      <c r="I196" s="245">
        <v>4295201</v>
      </c>
      <c r="J196" s="246" t="s">
        <v>17</v>
      </c>
      <c r="K196" s="233"/>
      <c r="L196" s="233"/>
      <c r="M196" s="233"/>
      <c r="N196" s="233"/>
      <c r="O196" s="233"/>
      <c r="P196" s="233"/>
    </row>
    <row r="197" spans="1:16" x14ac:dyDescent="0.25">
      <c r="A197" s="241">
        <v>43174</v>
      </c>
      <c r="B197" s="242">
        <v>180156914</v>
      </c>
      <c r="C197" s="247">
        <v>9</v>
      </c>
      <c r="D197" s="246">
        <v>708488</v>
      </c>
      <c r="E197" s="244">
        <v>180041089</v>
      </c>
      <c r="F197" s="247">
        <v>8</v>
      </c>
      <c r="G197" s="246">
        <v>883138</v>
      </c>
      <c r="H197" s="244"/>
      <c r="I197" s="245"/>
      <c r="J197" s="246"/>
      <c r="K197" s="233"/>
      <c r="L197" s="233"/>
      <c r="M197" s="233"/>
      <c r="N197" s="233"/>
      <c r="O197" s="233"/>
      <c r="P197" s="233"/>
    </row>
    <row r="198" spans="1:16" x14ac:dyDescent="0.25">
      <c r="A198" s="241">
        <v>43174</v>
      </c>
      <c r="B198" s="242">
        <v>180156938</v>
      </c>
      <c r="C198" s="247">
        <v>16</v>
      </c>
      <c r="D198" s="246">
        <v>1445850</v>
      </c>
      <c r="E198" s="244"/>
      <c r="F198" s="247"/>
      <c r="G198" s="246"/>
      <c r="H198" s="244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43174</v>
      </c>
      <c r="B199" s="242">
        <v>180156986</v>
      </c>
      <c r="C199" s="247">
        <v>7</v>
      </c>
      <c r="D199" s="246">
        <v>718375</v>
      </c>
      <c r="E199" s="244"/>
      <c r="F199" s="247"/>
      <c r="G199" s="246"/>
      <c r="H199" s="244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43174</v>
      </c>
      <c r="B200" s="242">
        <v>180156703</v>
      </c>
      <c r="C200" s="247">
        <v>3</v>
      </c>
      <c r="D200" s="246">
        <v>198625</v>
      </c>
      <c r="E200" s="244"/>
      <c r="F200" s="247"/>
      <c r="G200" s="246"/>
      <c r="H200" s="244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43174</v>
      </c>
      <c r="B201" s="242">
        <v>180157004</v>
      </c>
      <c r="C201" s="247">
        <v>1</v>
      </c>
      <c r="D201" s="246">
        <v>47163</v>
      </c>
      <c r="E201" s="244"/>
      <c r="F201" s="247"/>
      <c r="G201" s="246"/>
      <c r="H201" s="244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43174</v>
      </c>
      <c r="B202" s="242">
        <v>180157016</v>
      </c>
      <c r="C202" s="247">
        <v>1</v>
      </c>
      <c r="D202" s="246">
        <v>97125</v>
      </c>
      <c r="E202" s="244"/>
      <c r="F202" s="247"/>
      <c r="G202" s="246"/>
      <c r="H202" s="244"/>
      <c r="I202" s="245">
        <v>2332488</v>
      </c>
      <c r="J202" s="246" t="s">
        <v>17</v>
      </c>
      <c r="K202" s="233"/>
      <c r="L202" s="233"/>
      <c r="M202" s="233"/>
      <c r="N202" s="233"/>
      <c r="O202" s="233"/>
      <c r="P202" s="233"/>
    </row>
    <row r="203" spans="1:16" x14ac:dyDescent="0.25">
      <c r="A203" s="241">
        <v>43175</v>
      </c>
      <c r="B203" s="242">
        <v>180157037</v>
      </c>
      <c r="C203" s="247">
        <v>1</v>
      </c>
      <c r="D203" s="246">
        <v>72975</v>
      </c>
      <c r="E203" s="244">
        <v>180041127</v>
      </c>
      <c r="F203" s="247">
        <v>4</v>
      </c>
      <c r="G203" s="246">
        <v>359888</v>
      </c>
      <c r="H203" s="244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43175</v>
      </c>
      <c r="B204" s="242">
        <v>180157073</v>
      </c>
      <c r="C204" s="247">
        <v>7</v>
      </c>
      <c r="D204" s="246">
        <v>700963</v>
      </c>
      <c r="E204" s="244"/>
      <c r="F204" s="247"/>
      <c r="G204" s="246"/>
      <c r="H204" s="244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43175</v>
      </c>
      <c r="B205" s="242">
        <v>180157087</v>
      </c>
      <c r="C205" s="247">
        <v>4</v>
      </c>
      <c r="D205" s="246">
        <v>496038</v>
      </c>
      <c r="E205" s="244"/>
      <c r="F205" s="247"/>
      <c r="G205" s="246"/>
      <c r="H205" s="244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43175</v>
      </c>
      <c r="B206" s="242">
        <v>180157112</v>
      </c>
      <c r="C206" s="247">
        <v>5</v>
      </c>
      <c r="D206" s="246">
        <v>379138</v>
      </c>
      <c r="E206" s="244"/>
      <c r="F206" s="247"/>
      <c r="G206" s="246"/>
      <c r="H206" s="244"/>
      <c r="I206" s="245">
        <v>1289226</v>
      </c>
      <c r="J206" s="246" t="s">
        <v>17</v>
      </c>
      <c r="K206" s="233"/>
      <c r="L206" s="233"/>
      <c r="M206" s="233"/>
      <c r="N206" s="233"/>
      <c r="O206" s="233"/>
      <c r="P206" s="233"/>
    </row>
    <row r="207" spans="1:16" x14ac:dyDescent="0.25">
      <c r="A207" s="241">
        <v>43176</v>
      </c>
      <c r="B207" s="242">
        <v>180157159</v>
      </c>
      <c r="C207" s="247">
        <v>4</v>
      </c>
      <c r="D207" s="246">
        <v>373888</v>
      </c>
      <c r="E207" s="244">
        <v>180041161</v>
      </c>
      <c r="F207" s="247">
        <v>6</v>
      </c>
      <c r="G207" s="246">
        <v>688450</v>
      </c>
      <c r="H207" s="244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43176</v>
      </c>
      <c r="B208" s="242">
        <v>180157209</v>
      </c>
      <c r="C208" s="247">
        <v>18</v>
      </c>
      <c r="D208" s="246">
        <v>1788850</v>
      </c>
      <c r="E208" s="244"/>
      <c r="F208" s="247"/>
      <c r="G208" s="246"/>
      <c r="H208" s="244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43176</v>
      </c>
      <c r="B209" s="242">
        <v>180157215</v>
      </c>
      <c r="C209" s="247">
        <v>2</v>
      </c>
      <c r="D209" s="246">
        <v>231875</v>
      </c>
      <c r="E209" s="244"/>
      <c r="F209" s="247"/>
      <c r="G209" s="246"/>
      <c r="H209" s="244"/>
      <c r="I209" s="245">
        <v>1706163</v>
      </c>
      <c r="J209" s="246" t="s">
        <v>17</v>
      </c>
      <c r="K209" s="233"/>
      <c r="L209" s="233"/>
      <c r="M209" s="233"/>
      <c r="N209" s="233"/>
      <c r="O209" s="233"/>
      <c r="P209" s="233"/>
    </row>
    <row r="210" spans="1:16" x14ac:dyDescent="0.25">
      <c r="A210" s="241">
        <v>43178</v>
      </c>
      <c r="B210" s="242">
        <v>180157379</v>
      </c>
      <c r="C210" s="247">
        <v>16</v>
      </c>
      <c r="D210" s="246">
        <v>1090863</v>
      </c>
      <c r="E210" s="244">
        <v>180041217</v>
      </c>
      <c r="F210" s="247">
        <v>3</v>
      </c>
      <c r="G210" s="246">
        <v>307213</v>
      </c>
      <c r="H210" s="244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43178</v>
      </c>
      <c r="B211" s="242">
        <v>180157407</v>
      </c>
      <c r="C211" s="247">
        <v>25</v>
      </c>
      <c r="D211" s="246">
        <v>2681263</v>
      </c>
      <c r="E211" s="244"/>
      <c r="F211" s="247"/>
      <c r="G211" s="246"/>
      <c r="H211" s="244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43178</v>
      </c>
      <c r="B212" s="242">
        <v>180157413</v>
      </c>
      <c r="C212" s="247">
        <v>4</v>
      </c>
      <c r="D212" s="246">
        <v>410113</v>
      </c>
      <c r="E212" s="244"/>
      <c r="F212" s="247"/>
      <c r="G212" s="246"/>
      <c r="H212" s="244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43178</v>
      </c>
      <c r="B213" s="242">
        <v>180157459</v>
      </c>
      <c r="C213" s="247">
        <v>14</v>
      </c>
      <c r="D213" s="246">
        <v>1495375</v>
      </c>
      <c r="E213" s="244"/>
      <c r="F213" s="247"/>
      <c r="G213" s="246"/>
      <c r="H213" s="244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43178</v>
      </c>
      <c r="B214" s="242">
        <v>180157462</v>
      </c>
      <c r="C214" s="247">
        <v>2</v>
      </c>
      <c r="D214" s="246">
        <v>172113</v>
      </c>
      <c r="E214" s="244"/>
      <c r="F214" s="247"/>
      <c r="G214" s="246"/>
      <c r="H214" s="244"/>
      <c r="I214" s="245">
        <v>5542514</v>
      </c>
      <c r="J214" s="246" t="s">
        <v>17</v>
      </c>
      <c r="K214" s="233"/>
      <c r="L214" s="233"/>
      <c r="M214" s="233"/>
      <c r="N214" s="233"/>
      <c r="O214" s="233"/>
      <c r="P214" s="233"/>
    </row>
    <row r="215" spans="1:16" x14ac:dyDescent="0.25">
      <c r="A215" s="241">
        <v>43179</v>
      </c>
      <c r="B215" s="242">
        <v>180157494</v>
      </c>
      <c r="C215" s="247">
        <v>6</v>
      </c>
      <c r="D215" s="246">
        <v>497963</v>
      </c>
      <c r="E215" s="244">
        <v>180041246</v>
      </c>
      <c r="F215" s="247">
        <v>6</v>
      </c>
      <c r="G215" s="246">
        <v>709188</v>
      </c>
      <c r="H215" s="244"/>
      <c r="I215" s="245"/>
      <c r="J215" s="246"/>
      <c r="K215" s="233"/>
      <c r="L215" s="233"/>
      <c r="M215" s="233"/>
      <c r="N215" s="233"/>
      <c r="O215" s="233"/>
      <c r="P215" s="233"/>
    </row>
    <row r="216" spans="1:16" x14ac:dyDescent="0.25">
      <c r="A216" s="241">
        <v>43179</v>
      </c>
      <c r="B216" s="242">
        <v>180157519</v>
      </c>
      <c r="C216" s="247">
        <v>19</v>
      </c>
      <c r="D216" s="246">
        <v>1687263</v>
      </c>
      <c r="E216" s="244"/>
      <c r="F216" s="247"/>
      <c r="G216" s="246"/>
      <c r="H216" s="244"/>
      <c r="I216" s="245"/>
      <c r="J216" s="246"/>
      <c r="K216" s="233"/>
      <c r="L216" s="233"/>
      <c r="M216" s="233"/>
      <c r="N216" s="233"/>
      <c r="O216" s="233"/>
      <c r="P216" s="233"/>
    </row>
    <row r="217" spans="1:16" x14ac:dyDescent="0.25">
      <c r="A217" s="241">
        <v>43179</v>
      </c>
      <c r="B217" s="242">
        <v>180157544</v>
      </c>
      <c r="C217" s="247">
        <v>3</v>
      </c>
      <c r="D217" s="246">
        <v>340113</v>
      </c>
      <c r="E217" s="244"/>
      <c r="F217" s="247"/>
      <c r="G217" s="246"/>
      <c r="H217" s="244"/>
      <c r="I217" s="245"/>
      <c r="J217" s="246"/>
      <c r="K217" s="233"/>
      <c r="L217" s="233"/>
      <c r="M217" s="233"/>
      <c r="N217" s="233"/>
      <c r="O217" s="233"/>
      <c r="P217" s="233"/>
    </row>
    <row r="218" spans="1:16" x14ac:dyDescent="0.25">
      <c r="A218" s="241">
        <v>43179</v>
      </c>
      <c r="B218" s="242">
        <v>180157576</v>
      </c>
      <c r="C218" s="247">
        <v>7</v>
      </c>
      <c r="D218" s="246">
        <v>660275</v>
      </c>
      <c r="E218" s="244"/>
      <c r="F218" s="247"/>
      <c r="G218" s="246"/>
      <c r="H218" s="244"/>
      <c r="I218" s="245"/>
      <c r="J218" s="246"/>
      <c r="K218" s="233"/>
      <c r="L218" s="233"/>
      <c r="M218" s="233"/>
      <c r="N218" s="233"/>
      <c r="O218" s="233"/>
      <c r="P218" s="233"/>
    </row>
    <row r="219" spans="1:16" x14ac:dyDescent="0.25">
      <c r="A219" s="241">
        <v>43179</v>
      </c>
      <c r="B219" s="242">
        <v>180157577</v>
      </c>
      <c r="C219" s="247">
        <v>1</v>
      </c>
      <c r="D219" s="246">
        <v>95025</v>
      </c>
      <c r="E219" s="244"/>
      <c r="F219" s="247"/>
      <c r="G219" s="246"/>
      <c r="H219" s="244"/>
      <c r="I219" s="245">
        <v>2571451</v>
      </c>
      <c r="J219" s="246" t="s">
        <v>17</v>
      </c>
      <c r="K219" s="233"/>
      <c r="L219" s="233"/>
      <c r="M219" s="233"/>
      <c r="N219" s="233"/>
      <c r="O219" s="233"/>
      <c r="P219" s="233"/>
    </row>
    <row r="220" spans="1:16" x14ac:dyDescent="0.25">
      <c r="A220" s="241">
        <v>43180</v>
      </c>
      <c r="B220" s="242">
        <v>180157607</v>
      </c>
      <c r="C220" s="247">
        <v>3</v>
      </c>
      <c r="D220" s="246">
        <v>205013</v>
      </c>
      <c r="E220" s="244">
        <v>180041267</v>
      </c>
      <c r="F220" s="247">
        <v>13</v>
      </c>
      <c r="G220" s="246">
        <v>1396500</v>
      </c>
      <c r="H220" s="244"/>
      <c r="I220" s="245"/>
      <c r="J220" s="246"/>
      <c r="K220" s="233"/>
      <c r="L220" s="233"/>
      <c r="M220" s="233"/>
      <c r="N220" s="233"/>
      <c r="O220" s="233"/>
      <c r="P220" s="233"/>
    </row>
    <row r="221" spans="1:16" x14ac:dyDescent="0.25">
      <c r="A221" s="241">
        <v>43180</v>
      </c>
      <c r="B221" s="242">
        <v>180157621</v>
      </c>
      <c r="C221" s="247">
        <v>12</v>
      </c>
      <c r="D221" s="246">
        <v>1284675</v>
      </c>
      <c r="E221" s="244"/>
      <c r="F221" s="247"/>
      <c r="G221" s="246"/>
      <c r="H221" s="244"/>
      <c r="I221" s="245"/>
      <c r="J221" s="246"/>
      <c r="K221" s="233"/>
      <c r="L221" s="233"/>
      <c r="M221" s="233"/>
      <c r="N221" s="233"/>
      <c r="O221" s="233"/>
      <c r="P221" s="233"/>
    </row>
    <row r="222" spans="1:16" x14ac:dyDescent="0.25">
      <c r="A222" s="241">
        <v>43180</v>
      </c>
      <c r="B222" s="242">
        <v>180157637</v>
      </c>
      <c r="C222" s="247">
        <v>1</v>
      </c>
      <c r="D222" s="246">
        <v>104038</v>
      </c>
      <c r="E222" s="244"/>
      <c r="F222" s="247"/>
      <c r="G222" s="246"/>
      <c r="H222" s="244"/>
      <c r="I222" s="245"/>
      <c r="J222" s="246"/>
      <c r="K222" s="233"/>
      <c r="L222" s="233"/>
      <c r="M222" s="233"/>
      <c r="N222" s="233"/>
      <c r="O222" s="233"/>
      <c r="P222" s="233"/>
    </row>
    <row r="223" spans="1:16" x14ac:dyDescent="0.25">
      <c r="A223" s="241">
        <v>43180</v>
      </c>
      <c r="B223" s="242">
        <v>180157667</v>
      </c>
      <c r="C223" s="247">
        <v>7</v>
      </c>
      <c r="D223" s="246">
        <v>689850</v>
      </c>
      <c r="E223" s="244"/>
      <c r="F223" s="247"/>
      <c r="G223" s="246"/>
      <c r="H223" s="244"/>
      <c r="I223" s="245"/>
      <c r="J223" s="246"/>
      <c r="K223" s="233"/>
      <c r="L223" s="233"/>
      <c r="M223" s="233"/>
      <c r="N223" s="233"/>
      <c r="O223" s="233"/>
      <c r="P223" s="233"/>
    </row>
    <row r="224" spans="1:16" x14ac:dyDescent="0.25">
      <c r="A224" s="241">
        <v>43180</v>
      </c>
      <c r="B224" s="242">
        <v>180157670</v>
      </c>
      <c r="C224" s="247">
        <v>7</v>
      </c>
      <c r="D224" s="246">
        <v>381063</v>
      </c>
      <c r="E224" s="244"/>
      <c r="F224" s="247"/>
      <c r="G224" s="246"/>
      <c r="H224" s="244"/>
      <c r="I224" s="245">
        <v>1268139</v>
      </c>
      <c r="J224" s="246" t="s">
        <v>17</v>
      </c>
      <c r="K224" s="233"/>
      <c r="L224" s="233"/>
      <c r="M224" s="233"/>
      <c r="N224" s="233"/>
      <c r="O224" s="233"/>
      <c r="P224" s="233"/>
    </row>
    <row r="225" spans="1:16" x14ac:dyDescent="0.25">
      <c r="A225" s="241">
        <v>43181</v>
      </c>
      <c r="B225" s="242">
        <v>180157700</v>
      </c>
      <c r="C225" s="247">
        <v>3</v>
      </c>
      <c r="D225" s="246">
        <v>269150</v>
      </c>
      <c r="E225" s="244">
        <v>180041284</v>
      </c>
      <c r="F225" s="247">
        <v>14</v>
      </c>
      <c r="G225" s="246">
        <v>1455563</v>
      </c>
      <c r="H225" s="244"/>
      <c r="I225" s="245"/>
      <c r="J225" s="246"/>
      <c r="K225" s="233"/>
      <c r="L225" s="233"/>
      <c r="M225" s="233"/>
      <c r="N225" s="233"/>
      <c r="O225" s="233"/>
      <c r="P225" s="233"/>
    </row>
    <row r="226" spans="1:16" x14ac:dyDescent="0.25">
      <c r="A226" s="241">
        <v>43181</v>
      </c>
      <c r="B226" s="242">
        <v>180157726</v>
      </c>
      <c r="C226" s="247">
        <v>10</v>
      </c>
      <c r="D226" s="246">
        <v>1061550</v>
      </c>
      <c r="E226" s="244"/>
      <c r="F226" s="247"/>
      <c r="G226" s="246"/>
      <c r="H226" s="244"/>
      <c r="I226" s="245"/>
      <c r="J226" s="246"/>
      <c r="K226" s="233"/>
      <c r="L226" s="233"/>
      <c r="M226" s="233"/>
      <c r="N226" s="233"/>
      <c r="O226" s="233"/>
      <c r="P226" s="233"/>
    </row>
    <row r="227" spans="1:16" x14ac:dyDescent="0.25">
      <c r="A227" s="241">
        <v>43181</v>
      </c>
      <c r="B227" s="242">
        <v>180157731</v>
      </c>
      <c r="C227" s="247">
        <v>4</v>
      </c>
      <c r="D227" s="246">
        <v>235638</v>
      </c>
      <c r="E227" s="244"/>
      <c r="F227" s="247"/>
      <c r="G227" s="246"/>
      <c r="H227" s="244"/>
      <c r="I227" s="245"/>
      <c r="J227" s="246"/>
      <c r="K227" s="233"/>
      <c r="L227" s="233"/>
      <c r="M227" s="233"/>
      <c r="N227" s="233"/>
      <c r="O227" s="233"/>
      <c r="P227" s="233"/>
    </row>
    <row r="228" spans="1:16" x14ac:dyDescent="0.25">
      <c r="A228" s="241">
        <v>43181</v>
      </c>
      <c r="B228" s="242">
        <v>180157771</v>
      </c>
      <c r="C228" s="247">
        <v>7</v>
      </c>
      <c r="D228" s="246">
        <v>678038</v>
      </c>
      <c r="E228" s="244"/>
      <c r="F228" s="247"/>
      <c r="G228" s="246"/>
      <c r="H228" s="244"/>
      <c r="I228" s="245">
        <v>788813</v>
      </c>
      <c r="J228" s="246" t="s">
        <v>17</v>
      </c>
      <c r="K228" s="233"/>
      <c r="L228" s="233"/>
      <c r="M228" s="233"/>
      <c r="N228" s="233"/>
      <c r="O228" s="233"/>
      <c r="P228" s="233"/>
    </row>
    <row r="229" spans="1:16" x14ac:dyDescent="0.25">
      <c r="A229" s="241">
        <v>43182</v>
      </c>
      <c r="B229" s="242">
        <v>180157807</v>
      </c>
      <c r="C229" s="247">
        <v>2</v>
      </c>
      <c r="D229" s="246">
        <v>147000</v>
      </c>
      <c r="E229" s="244">
        <v>180041316</v>
      </c>
      <c r="F229" s="247">
        <v>3</v>
      </c>
      <c r="G229" s="246">
        <v>376950</v>
      </c>
      <c r="H229" s="244"/>
      <c r="I229" s="245"/>
      <c r="J229" s="246"/>
      <c r="K229" s="233"/>
      <c r="L229" s="233"/>
      <c r="M229" s="233"/>
      <c r="N229" s="233"/>
      <c r="O229" s="233"/>
      <c r="P229" s="233"/>
    </row>
    <row r="230" spans="1:16" x14ac:dyDescent="0.25">
      <c r="A230" s="241">
        <v>43182</v>
      </c>
      <c r="B230" s="242">
        <v>180157830</v>
      </c>
      <c r="C230" s="247">
        <v>13</v>
      </c>
      <c r="D230" s="246">
        <v>1254400</v>
      </c>
      <c r="E230" s="244"/>
      <c r="F230" s="247"/>
      <c r="G230" s="246"/>
      <c r="H230" s="244"/>
      <c r="I230" s="245"/>
      <c r="J230" s="246"/>
      <c r="K230" s="233"/>
      <c r="L230" s="233"/>
      <c r="M230" s="233"/>
      <c r="N230" s="233"/>
      <c r="O230" s="233"/>
      <c r="P230" s="233"/>
    </row>
    <row r="231" spans="1:16" x14ac:dyDescent="0.25">
      <c r="A231" s="241">
        <v>43182</v>
      </c>
      <c r="B231" s="242">
        <v>180157863</v>
      </c>
      <c r="C231" s="247">
        <v>12</v>
      </c>
      <c r="D231" s="246">
        <v>1215463</v>
      </c>
      <c r="E231" s="244"/>
      <c r="F231" s="247"/>
      <c r="G231" s="246"/>
      <c r="H231" s="244"/>
      <c r="I231" s="245"/>
      <c r="J231" s="246"/>
      <c r="K231" s="233"/>
      <c r="L231" s="233"/>
      <c r="M231" s="233"/>
      <c r="N231" s="233"/>
      <c r="O231" s="233"/>
      <c r="P231" s="233"/>
    </row>
    <row r="232" spans="1:16" x14ac:dyDescent="0.25">
      <c r="A232" s="241">
        <v>43182</v>
      </c>
      <c r="B232" s="242">
        <v>180157864</v>
      </c>
      <c r="C232" s="247">
        <v>3</v>
      </c>
      <c r="D232" s="246">
        <v>354200</v>
      </c>
      <c r="E232" s="244"/>
      <c r="F232" s="247"/>
      <c r="G232" s="246"/>
      <c r="H232" s="244"/>
      <c r="I232" s="245">
        <v>2594113</v>
      </c>
      <c r="J232" s="246" t="s">
        <v>17</v>
      </c>
      <c r="K232" s="233"/>
      <c r="L232" s="233"/>
      <c r="M232" s="233"/>
      <c r="N232" s="233"/>
      <c r="O232" s="233"/>
      <c r="P232" s="233"/>
    </row>
    <row r="233" spans="1:16" x14ac:dyDescent="0.25">
      <c r="A233" s="241">
        <v>43183</v>
      </c>
      <c r="B233" s="242">
        <v>180157912</v>
      </c>
      <c r="C233" s="247">
        <v>5</v>
      </c>
      <c r="D233" s="246">
        <v>440738</v>
      </c>
      <c r="E233" s="244">
        <v>180041340</v>
      </c>
      <c r="F233" s="247">
        <v>7</v>
      </c>
      <c r="G233" s="246">
        <v>729663</v>
      </c>
      <c r="H233" s="244"/>
      <c r="I233" s="245"/>
      <c r="J233" s="246"/>
      <c r="K233" s="233"/>
      <c r="L233" s="233"/>
      <c r="M233" s="233"/>
      <c r="N233" s="233"/>
      <c r="O233" s="233"/>
      <c r="P233" s="233"/>
    </row>
    <row r="234" spans="1:16" x14ac:dyDescent="0.25">
      <c r="A234" s="241">
        <v>43183</v>
      </c>
      <c r="B234" s="242">
        <v>180157928</v>
      </c>
      <c r="C234" s="247">
        <v>15</v>
      </c>
      <c r="D234" s="246">
        <v>1433513</v>
      </c>
      <c r="E234" s="244"/>
      <c r="F234" s="247"/>
      <c r="G234" s="246"/>
      <c r="H234" s="244"/>
      <c r="I234" s="245"/>
      <c r="J234" s="246"/>
      <c r="K234" s="233"/>
      <c r="L234" s="233"/>
      <c r="M234" s="233"/>
      <c r="N234" s="233"/>
      <c r="O234" s="233"/>
      <c r="P234" s="233"/>
    </row>
    <row r="235" spans="1:16" x14ac:dyDescent="0.25">
      <c r="A235" s="241">
        <v>43183</v>
      </c>
      <c r="B235" s="242">
        <v>180157959</v>
      </c>
      <c r="C235" s="247">
        <v>1</v>
      </c>
      <c r="D235" s="246">
        <v>112875</v>
      </c>
      <c r="E235" s="244"/>
      <c r="F235" s="247"/>
      <c r="G235" s="246"/>
      <c r="H235" s="244"/>
      <c r="I235" s="245">
        <v>1257463</v>
      </c>
      <c r="J235" s="246" t="s">
        <v>17</v>
      </c>
      <c r="K235" s="233"/>
      <c r="L235" s="233"/>
      <c r="M235" s="233"/>
      <c r="N235" s="233"/>
      <c r="O235" s="233"/>
      <c r="P235" s="233"/>
    </row>
    <row r="236" spans="1:16" x14ac:dyDescent="0.25">
      <c r="A236" s="241">
        <v>43185</v>
      </c>
      <c r="B236" s="242">
        <v>180158116</v>
      </c>
      <c r="C236" s="247">
        <v>14</v>
      </c>
      <c r="D236" s="246">
        <v>1138813</v>
      </c>
      <c r="E236" s="244">
        <v>180041399</v>
      </c>
      <c r="F236" s="247">
        <v>6</v>
      </c>
      <c r="G236" s="246">
        <v>451850</v>
      </c>
      <c r="H236" s="244"/>
      <c r="I236" s="245"/>
      <c r="J236" s="246"/>
      <c r="K236" s="233"/>
      <c r="L236" s="233"/>
      <c r="M236" s="233"/>
      <c r="N236" s="233"/>
      <c r="O236" s="233"/>
      <c r="P236" s="233"/>
    </row>
    <row r="237" spans="1:16" x14ac:dyDescent="0.25">
      <c r="A237" s="241">
        <v>43185</v>
      </c>
      <c r="B237" s="242">
        <v>180158147</v>
      </c>
      <c r="C237" s="247">
        <v>27</v>
      </c>
      <c r="D237" s="246">
        <v>2795538</v>
      </c>
      <c r="E237" s="244"/>
      <c r="F237" s="247"/>
      <c r="G237" s="246"/>
      <c r="H237" s="244"/>
      <c r="I237" s="245"/>
      <c r="J237" s="246"/>
      <c r="K237" s="233"/>
      <c r="L237" s="233"/>
      <c r="M237" s="233"/>
      <c r="N237" s="233"/>
      <c r="O237" s="233"/>
      <c r="P237" s="233"/>
    </row>
    <row r="238" spans="1:16" x14ac:dyDescent="0.25">
      <c r="A238" s="241">
        <v>43185</v>
      </c>
      <c r="B238" s="242">
        <v>180158152</v>
      </c>
      <c r="C238" s="247">
        <v>1</v>
      </c>
      <c r="D238" s="246">
        <v>77088</v>
      </c>
      <c r="E238" s="244"/>
      <c r="F238" s="247"/>
      <c r="G238" s="246"/>
      <c r="H238" s="244"/>
      <c r="I238" s="245"/>
      <c r="J238" s="246"/>
      <c r="K238" s="233"/>
      <c r="L238" s="233"/>
      <c r="M238" s="233"/>
      <c r="N238" s="233"/>
      <c r="O238" s="233"/>
      <c r="P238" s="233"/>
    </row>
    <row r="239" spans="1:16" x14ac:dyDescent="0.25">
      <c r="A239" s="241">
        <v>43185</v>
      </c>
      <c r="B239" s="242">
        <v>180158180</v>
      </c>
      <c r="C239" s="247">
        <v>10</v>
      </c>
      <c r="D239" s="246">
        <v>1098475</v>
      </c>
      <c r="E239" s="244"/>
      <c r="F239" s="247"/>
      <c r="G239" s="246"/>
      <c r="H239" s="244"/>
      <c r="I239" s="245"/>
      <c r="J239" s="246"/>
      <c r="K239" s="233"/>
      <c r="L239" s="233"/>
      <c r="M239" s="233"/>
      <c r="N239" s="233"/>
      <c r="O239" s="233"/>
      <c r="P239" s="233"/>
    </row>
    <row r="240" spans="1:16" x14ac:dyDescent="0.25">
      <c r="A240" s="241">
        <v>43185</v>
      </c>
      <c r="B240" s="242">
        <v>180158189</v>
      </c>
      <c r="C240" s="247">
        <v>1</v>
      </c>
      <c r="D240" s="246">
        <v>64575</v>
      </c>
      <c r="E240" s="244"/>
      <c r="F240" s="247"/>
      <c r="G240" s="246"/>
      <c r="H240" s="244"/>
      <c r="I240" s="245">
        <v>4722639</v>
      </c>
      <c r="J240" s="246" t="s">
        <v>17</v>
      </c>
      <c r="K240" s="233"/>
      <c r="L240" s="233"/>
      <c r="M240" s="233"/>
      <c r="N240" s="233"/>
      <c r="O240" s="233"/>
      <c r="P240" s="233"/>
    </row>
    <row r="241" spans="1:16" x14ac:dyDescent="0.25">
      <c r="A241" s="241">
        <v>43186</v>
      </c>
      <c r="B241" s="242">
        <v>180158216</v>
      </c>
      <c r="C241" s="247">
        <v>7</v>
      </c>
      <c r="D241" s="246">
        <v>531825</v>
      </c>
      <c r="E241" s="244">
        <v>180041426</v>
      </c>
      <c r="F241" s="247">
        <v>5</v>
      </c>
      <c r="G241" s="246">
        <v>410463</v>
      </c>
      <c r="H241" s="244"/>
      <c r="I241" s="245"/>
      <c r="J241" s="246"/>
      <c r="K241" s="233"/>
      <c r="L241" s="233"/>
      <c r="M241" s="233"/>
      <c r="N241" s="233"/>
      <c r="O241" s="233"/>
      <c r="P241" s="233"/>
    </row>
    <row r="242" spans="1:16" x14ac:dyDescent="0.25">
      <c r="A242" s="241">
        <v>43186</v>
      </c>
      <c r="B242" s="242">
        <v>180158237</v>
      </c>
      <c r="C242" s="247">
        <v>9</v>
      </c>
      <c r="D242" s="246">
        <v>816638</v>
      </c>
      <c r="E242" s="244"/>
      <c r="F242" s="247"/>
      <c r="G242" s="246"/>
      <c r="H242" s="244"/>
      <c r="I242" s="245"/>
      <c r="J242" s="246"/>
      <c r="K242" s="233"/>
      <c r="L242" s="233"/>
      <c r="M242" s="233"/>
      <c r="N242" s="233"/>
      <c r="O242" s="233"/>
      <c r="P242" s="233"/>
    </row>
    <row r="243" spans="1:16" x14ac:dyDescent="0.25">
      <c r="A243" s="241">
        <v>43186</v>
      </c>
      <c r="B243" s="242">
        <v>180158256</v>
      </c>
      <c r="C243" s="247">
        <v>2</v>
      </c>
      <c r="D243" s="246">
        <v>194075</v>
      </c>
      <c r="E243" s="244"/>
      <c r="F243" s="247"/>
      <c r="G243" s="246"/>
      <c r="H243" s="244"/>
      <c r="I243" s="245"/>
      <c r="J243" s="246"/>
      <c r="K243" s="233"/>
      <c r="L243" s="233"/>
      <c r="M243" s="233"/>
      <c r="N243" s="233"/>
      <c r="O243" s="233"/>
      <c r="P243" s="233"/>
    </row>
    <row r="244" spans="1:16" x14ac:dyDescent="0.25">
      <c r="A244" s="241">
        <v>43186</v>
      </c>
      <c r="B244" s="242">
        <v>180158274</v>
      </c>
      <c r="C244" s="247">
        <v>5</v>
      </c>
      <c r="D244" s="246">
        <v>574875</v>
      </c>
      <c r="E244" s="244"/>
      <c r="F244" s="247"/>
      <c r="G244" s="246"/>
      <c r="H244" s="244"/>
      <c r="I244" s="245"/>
      <c r="J244" s="246"/>
      <c r="K244" s="233"/>
      <c r="L244" s="233"/>
      <c r="M244" s="233"/>
      <c r="N244" s="233"/>
      <c r="O244" s="233"/>
      <c r="P244" s="233"/>
    </row>
    <row r="245" spans="1:16" x14ac:dyDescent="0.25">
      <c r="A245" s="241">
        <v>43186</v>
      </c>
      <c r="B245" s="242">
        <v>180158279</v>
      </c>
      <c r="C245" s="247">
        <v>1</v>
      </c>
      <c r="D245" s="246">
        <v>52325</v>
      </c>
      <c r="E245" s="244"/>
      <c r="F245" s="247"/>
      <c r="G245" s="246"/>
      <c r="H245" s="244"/>
      <c r="I245" s="245">
        <v>1759275</v>
      </c>
      <c r="J245" s="246" t="s">
        <v>17</v>
      </c>
      <c r="K245" s="233"/>
      <c r="L245" s="233"/>
      <c r="M245" s="233"/>
      <c r="N245" s="233"/>
      <c r="O245" s="233"/>
      <c r="P245" s="233"/>
    </row>
    <row r="246" spans="1:16" x14ac:dyDescent="0.25">
      <c r="A246" s="241">
        <v>43187</v>
      </c>
      <c r="B246" s="242">
        <v>180158309</v>
      </c>
      <c r="C246" s="247">
        <v>8</v>
      </c>
      <c r="D246" s="246">
        <v>698250</v>
      </c>
      <c r="E246" s="244">
        <v>180041457</v>
      </c>
      <c r="F246" s="247">
        <v>11</v>
      </c>
      <c r="G246" s="246">
        <v>1062600</v>
      </c>
      <c r="H246" s="244"/>
      <c r="I246" s="245"/>
      <c r="J246" s="246"/>
      <c r="K246" s="233"/>
      <c r="L246" s="233"/>
      <c r="M246" s="233"/>
      <c r="N246" s="233"/>
      <c r="O246" s="233"/>
      <c r="P246" s="233"/>
    </row>
    <row r="247" spans="1:16" x14ac:dyDescent="0.25">
      <c r="A247" s="241">
        <v>43187</v>
      </c>
      <c r="B247" s="242">
        <v>180158333</v>
      </c>
      <c r="C247" s="247">
        <v>14</v>
      </c>
      <c r="D247" s="246">
        <v>1536325</v>
      </c>
      <c r="E247" s="244"/>
      <c r="F247" s="247"/>
      <c r="G247" s="246"/>
      <c r="H247" s="244"/>
      <c r="I247" s="245"/>
      <c r="J247" s="246"/>
      <c r="K247" s="233"/>
      <c r="L247" s="233"/>
      <c r="M247" s="233"/>
      <c r="N247" s="233"/>
      <c r="O247" s="233"/>
      <c r="P247" s="233"/>
    </row>
    <row r="248" spans="1:16" x14ac:dyDescent="0.25">
      <c r="A248" s="241">
        <v>43187</v>
      </c>
      <c r="B248" s="242">
        <v>180158378</v>
      </c>
      <c r="C248" s="247">
        <v>7</v>
      </c>
      <c r="D248" s="246">
        <v>770963</v>
      </c>
      <c r="E248" s="244"/>
      <c r="F248" s="247"/>
      <c r="G248" s="246"/>
      <c r="H248" s="244"/>
      <c r="I248" s="245"/>
      <c r="J248" s="246"/>
      <c r="K248" s="233"/>
      <c r="L248" s="233"/>
      <c r="M248" s="233"/>
      <c r="N248" s="233"/>
      <c r="O248" s="233"/>
      <c r="P248" s="233"/>
    </row>
    <row r="249" spans="1:16" x14ac:dyDescent="0.25">
      <c r="A249" s="241">
        <v>43187</v>
      </c>
      <c r="B249" s="242">
        <v>180158383</v>
      </c>
      <c r="C249" s="247">
        <v>2</v>
      </c>
      <c r="D249" s="246">
        <v>161613</v>
      </c>
      <c r="E249" s="244"/>
      <c r="F249" s="247"/>
      <c r="G249" s="246"/>
      <c r="H249" s="244"/>
      <c r="I249" s="245">
        <v>2104551</v>
      </c>
      <c r="J249" s="246" t="s">
        <v>17</v>
      </c>
      <c r="K249" s="233"/>
      <c r="L249" s="233"/>
      <c r="M249" s="233"/>
      <c r="N249" s="233"/>
      <c r="O249" s="233"/>
      <c r="P249" s="233"/>
    </row>
    <row r="250" spans="1:16" x14ac:dyDescent="0.25">
      <c r="A250" s="241">
        <v>43188</v>
      </c>
      <c r="B250" s="242">
        <v>180158421</v>
      </c>
      <c r="C250" s="247">
        <v>7</v>
      </c>
      <c r="D250" s="246">
        <v>420263</v>
      </c>
      <c r="E250" s="244">
        <v>180041480</v>
      </c>
      <c r="F250" s="247">
        <v>12</v>
      </c>
      <c r="G250" s="246">
        <v>1464488</v>
      </c>
      <c r="H250" s="244"/>
      <c r="I250" s="245"/>
      <c r="J250" s="246"/>
      <c r="K250" s="233"/>
      <c r="L250" s="233"/>
      <c r="M250" s="233"/>
      <c r="N250" s="233"/>
      <c r="O250" s="233"/>
      <c r="P250" s="233"/>
    </row>
    <row r="251" spans="1:16" x14ac:dyDescent="0.25">
      <c r="A251" s="241">
        <v>43188</v>
      </c>
      <c r="B251" s="242">
        <v>180158453</v>
      </c>
      <c r="C251" s="247">
        <v>21</v>
      </c>
      <c r="D251" s="246">
        <v>2157575</v>
      </c>
      <c r="E251" s="244"/>
      <c r="F251" s="247"/>
      <c r="G251" s="246"/>
      <c r="H251" s="244"/>
      <c r="I251" s="245"/>
      <c r="J251" s="246"/>
      <c r="K251" s="233"/>
      <c r="L251" s="233"/>
      <c r="M251" s="233"/>
      <c r="N251" s="233"/>
      <c r="O251" s="233"/>
      <c r="P251" s="233"/>
    </row>
    <row r="252" spans="1:16" x14ac:dyDescent="0.25">
      <c r="A252" s="241">
        <v>43188</v>
      </c>
      <c r="B252" s="242">
        <v>180158507</v>
      </c>
      <c r="C252" s="247">
        <v>10</v>
      </c>
      <c r="D252" s="246">
        <v>904750</v>
      </c>
      <c r="E252" s="244"/>
      <c r="F252" s="247"/>
      <c r="G252" s="246"/>
      <c r="H252" s="244"/>
      <c r="I252" s="245">
        <v>2018100</v>
      </c>
      <c r="J252" s="246" t="s">
        <v>17</v>
      </c>
      <c r="K252" s="233"/>
      <c r="L252" s="233"/>
      <c r="M252" s="233"/>
      <c r="N252" s="233"/>
      <c r="O252" s="233"/>
      <c r="P252" s="233"/>
    </row>
    <row r="253" spans="1:16" x14ac:dyDescent="0.25">
      <c r="A253" s="241">
        <v>43189</v>
      </c>
      <c r="B253" s="242">
        <v>180158537</v>
      </c>
      <c r="C253" s="247">
        <v>8</v>
      </c>
      <c r="D253" s="246">
        <v>630963</v>
      </c>
      <c r="E253" s="244">
        <v>180041520</v>
      </c>
      <c r="F253" s="247">
        <v>4</v>
      </c>
      <c r="G253" s="246">
        <v>379750</v>
      </c>
      <c r="H253" s="244"/>
      <c r="I253" s="245"/>
      <c r="J253" s="246"/>
      <c r="K253" s="233"/>
      <c r="L253" s="233"/>
      <c r="M253" s="233"/>
      <c r="N253" s="233"/>
      <c r="O253" s="233"/>
      <c r="P253" s="233"/>
    </row>
    <row r="254" spans="1:16" x14ac:dyDescent="0.25">
      <c r="A254" s="241">
        <v>43189</v>
      </c>
      <c r="B254" s="242">
        <v>180158592</v>
      </c>
      <c r="C254" s="247">
        <v>17</v>
      </c>
      <c r="D254" s="246">
        <v>1788850</v>
      </c>
      <c r="E254" s="244"/>
      <c r="F254" s="247"/>
      <c r="G254" s="246"/>
      <c r="H254" s="244"/>
      <c r="I254" s="245"/>
      <c r="J254" s="246"/>
      <c r="K254" s="233"/>
      <c r="L254" s="233"/>
      <c r="M254" s="233"/>
      <c r="N254" s="233"/>
      <c r="O254" s="233"/>
      <c r="P254" s="233"/>
    </row>
    <row r="255" spans="1:16" x14ac:dyDescent="0.25">
      <c r="A255" s="241">
        <v>43189</v>
      </c>
      <c r="B255" s="242">
        <v>180158599</v>
      </c>
      <c r="C255" s="247">
        <v>2</v>
      </c>
      <c r="D255" s="246">
        <v>208425</v>
      </c>
      <c r="E255" s="244"/>
      <c r="F255" s="247"/>
      <c r="G255" s="246"/>
      <c r="H255" s="244"/>
      <c r="I255" s="245">
        <v>2248488</v>
      </c>
      <c r="J255" s="246" t="s">
        <v>17</v>
      </c>
      <c r="K255" s="233"/>
      <c r="L255" s="233"/>
      <c r="M255" s="233"/>
      <c r="N255" s="233"/>
      <c r="O255" s="233"/>
      <c r="P255" s="233"/>
    </row>
    <row r="256" spans="1:16" x14ac:dyDescent="0.25">
      <c r="A256" s="241">
        <v>43190</v>
      </c>
      <c r="B256" s="242">
        <v>180158647</v>
      </c>
      <c r="C256" s="247">
        <v>3</v>
      </c>
      <c r="D256" s="246">
        <v>391738</v>
      </c>
      <c r="E256" s="244">
        <v>180041552</v>
      </c>
      <c r="F256" s="247">
        <v>9</v>
      </c>
      <c r="G256" s="246">
        <v>922338</v>
      </c>
      <c r="H256" s="244"/>
      <c r="I256" s="245"/>
      <c r="J256" s="246"/>
      <c r="K256" s="233"/>
      <c r="L256" s="233"/>
      <c r="M256" s="233"/>
      <c r="N256" s="233"/>
      <c r="O256" s="233"/>
      <c r="P256" s="233"/>
    </row>
    <row r="257" spans="1:16" x14ac:dyDescent="0.25">
      <c r="A257" s="241">
        <v>43190</v>
      </c>
      <c r="B257" s="242">
        <v>180158716</v>
      </c>
      <c r="C257" s="247">
        <v>23</v>
      </c>
      <c r="D257" s="246">
        <v>2395138</v>
      </c>
      <c r="E257" s="244"/>
      <c r="F257" s="247"/>
      <c r="G257" s="246"/>
      <c r="H257" s="244"/>
      <c r="I257" s="245"/>
      <c r="J257" s="246"/>
      <c r="K257" s="233"/>
      <c r="L257" s="233"/>
      <c r="M257" s="233"/>
      <c r="N257" s="233"/>
      <c r="O257" s="233"/>
      <c r="P257" s="233"/>
    </row>
    <row r="258" spans="1:16" x14ac:dyDescent="0.25">
      <c r="A258" s="241">
        <v>43190</v>
      </c>
      <c r="B258" s="242">
        <v>180158720</v>
      </c>
      <c r="C258" s="247">
        <v>14</v>
      </c>
      <c r="D258" s="246">
        <v>904488</v>
      </c>
      <c r="E258" s="244"/>
      <c r="F258" s="247"/>
      <c r="G258" s="246"/>
      <c r="H258" s="244"/>
      <c r="I258" s="245">
        <v>2769026</v>
      </c>
      <c r="J258" s="246" t="s">
        <v>17</v>
      </c>
      <c r="K258" s="233"/>
      <c r="L258" s="233"/>
      <c r="M258" s="233"/>
      <c r="N258" s="233"/>
      <c r="O258" s="233"/>
      <c r="P258" s="233"/>
    </row>
    <row r="259" spans="1:16" x14ac:dyDescent="0.25">
      <c r="A259" s="241">
        <v>43192</v>
      </c>
      <c r="B259" s="242">
        <v>180158844</v>
      </c>
      <c r="C259" s="247">
        <v>35</v>
      </c>
      <c r="D259" s="246">
        <v>2441163</v>
      </c>
      <c r="E259" s="244">
        <v>180041606</v>
      </c>
      <c r="F259" s="247">
        <v>2</v>
      </c>
      <c r="G259" s="246">
        <v>226013</v>
      </c>
      <c r="H259" s="244"/>
      <c r="I259" s="245"/>
      <c r="J259" s="246"/>
      <c r="K259" s="233"/>
      <c r="L259" s="233"/>
      <c r="M259" s="233"/>
      <c r="N259" s="233"/>
      <c r="O259" s="233"/>
      <c r="P259" s="233"/>
    </row>
    <row r="260" spans="1:16" x14ac:dyDescent="0.25">
      <c r="A260" s="241">
        <v>43192</v>
      </c>
      <c r="B260" s="242">
        <v>180158866</v>
      </c>
      <c r="C260" s="247">
        <v>19</v>
      </c>
      <c r="D260" s="246">
        <v>1778438</v>
      </c>
      <c r="E260" s="244"/>
      <c r="F260" s="247"/>
      <c r="G260" s="246"/>
      <c r="H260" s="244"/>
      <c r="I260" s="245"/>
      <c r="J260" s="246"/>
      <c r="K260" s="233"/>
      <c r="L260" s="233"/>
      <c r="M260" s="233"/>
      <c r="N260" s="233"/>
      <c r="O260" s="233"/>
      <c r="P260" s="233"/>
    </row>
    <row r="261" spans="1:16" x14ac:dyDescent="0.25">
      <c r="A261" s="241">
        <v>43192</v>
      </c>
      <c r="B261" s="242">
        <v>180158889</v>
      </c>
      <c r="C261" s="247">
        <v>1</v>
      </c>
      <c r="D261" s="246">
        <v>42875</v>
      </c>
      <c r="E261" s="244"/>
      <c r="F261" s="247"/>
      <c r="G261" s="246"/>
      <c r="H261" s="244"/>
      <c r="I261" s="245"/>
      <c r="J261" s="246"/>
      <c r="K261" s="233"/>
      <c r="L261" s="233"/>
      <c r="M261" s="233"/>
      <c r="N261" s="233"/>
      <c r="O261" s="233"/>
      <c r="P261" s="233"/>
    </row>
    <row r="262" spans="1:16" x14ac:dyDescent="0.25">
      <c r="A262" s="241">
        <v>43192</v>
      </c>
      <c r="B262" s="242">
        <v>180158911</v>
      </c>
      <c r="C262" s="247">
        <v>7</v>
      </c>
      <c r="D262" s="246">
        <v>730800</v>
      </c>
      <c r="E262" s="244"/>
      <c r="F262" s="247"/>
      <c r="G262" s="246"/>
      <c r="H262" s="244"/>
      <c r="I262" s="245"/>
      <c r="J262" s="246"/>
      <c r="K262" s="233"/>
      <c r="L262" s="233"/>
      <c r="M262" s="233"/>
      <c r="N262" s="233"/>
      <c r="O262" s="233"/>
      <c r="P262" s="233"/>
    </row>
    <row r="263" spans="1:16" x14ac:dyDescent="0.25">
      <c r="A263" s="241">
        <v>43192</v>
      </c>
      <c r="B263" s="242">
        <v>180158922</v>
      </c>
      <c r="C263" s="247">
        <v>1</v>
      </c>
      <c r="D263" s="246">
        <v>140000</v>
      </c>
      <c r="E263" s="244"/>
      <c r="F263" s="247"/>
      <c r="G263" s="246"/>
      <c r="H263" s="244"/>
      <c r="I263" s="245">
        <v>4907263</v>
      </c>
      <c r="J263" s="246" t="s">
        <v>17</v>
      </c>
      <c r="K263" s="233"/>
      <c r="L263" s="233"/>
      <c r="M263" s="233"/>
      <c r="N263" s="233"/>
      <c r="O263" s="233"/>
      <c r="P263" s="233"/>
    </row>
    <row r="264" spans="1:16" x14ac:dyDescent="0.25">
      <c r="A264" s="241">
        <v>43193</v>
      </c>
      <c r="B264" s="242">
        <v>180158949</v>
      </c>
      <c r="C264" s="247">
        <v>6</v>
      </c>
      <c r="D264" s="246">
        <v>419475</v>
      </c>
      <c r="E264" s="244">
        <v>180041628</v>
      </c>
      <c r="F264" s="247">
        <v>3</v>
      </c>
      <c r="G264" s="246">
        <v>293213</v>
      </c>
      <c r="H264" s="244"/>
      <c r="I264" s="245"/>
      <c r="J264" s="246"/>
      <c r="K264" s="233"/>
      <c r="L264" s="233"/>
      <c r="M264" s="233"/>
      <c r="N264" s="233"/>
      <c r="O264" s="233"/>
      <c r="P264" s="233"/>
    </row>
    <row r="265" spans="1:16" x14ac:dyDescent="0.25">
      <c r="A265" s="241">
        <v>43193</v>
      </c>
      <c r="B265" s="242">
        <v>180158969</v>
      </c>
      <c r="C265" s="247">
        <v>14</v>
      </c>
      <c r="D265" s="246">
        <v>1563013</v>
      </c>
      <c r="E265" s="244"/>
      <c r="F265" s="247"/>
      <c r="G265" s="246"/>
      <c r="H265" s="244"/>
      <c r="I265" s="245"/>
      <c r="J265" s="246"/>
      <c r="K265" s="233"/>
      <c r="L265" s="233"/>
      <c r="M265" s="233"/>
      <c r="N265" s="233"/>
      <c r="O265" s="233"/>
      <c r="P265" s="233"/>
    </row>
    <row r="266" spans="1:16" x14ac:dyDescent="0.25">
      <c r="A266" s="241">
        <v>43193</v>
      </c>
      <c r="B266" s="242">
        <v>180158991</v>
      </c>
      <c r="C266" s="247">
        <v>4</v>
      </c>
      <c r="D266" s="246">
        <v>252088</v>
      </c>
      <c r="E266" s="244"/>
      <c r="F266" s="247"/>
      <c r="G266" s="246"/>
      <c r="H266" s="244"/>
      <c r="I266" s="245"/>
      <c r="J266" s="246"/>
      <c r="K266" s="233"/>
      <c r="L266" s="233"/>
      <c r="M266" s="233"/>
      <c r="N266" s="233"/>
      <c r="O266" s="233"/>
      <c r="P266" s="233"/>
    </row>
    <row r="267" spans="1:16" x14ac:dyDescent="0.25">
      <c r="A267" s="241">
        <v>43193</v>
      </c>
      <c r="B267" s="242">
        <v>180159020</v>
      </c>
      <c r="C267" s="247">
        <v>4</v>
      </c>
      <c r="D267" s="246">
        <v>287350</v>
      </c>
      <c r="E267" s="244"/>
      <c r="F267" s="247"/>
      <c r="G267" s="246"/>
      <c r="H267" s="244"/>
      <c r="I267" s="245"/>
      <c r="J267" s="246"/>
      <c r="K267" s="233"/>
      <c r="L267" s="233"/>
      <c r="M267" s="233"/>
      <c r="N267" s="233"/>
      <c r="O267" s="233"/>
      <c r="P267" s="233"/>
    </row>
    <row r="268" spans="1:16" x14ac:dyDescent="0.25">
      <c r="A268" s="241">
        <v>43193</v>
      </c>
      <c r="B268" s="242">
        <v>180159023</v>
      </c>
      <c r="C268" s="247">
        <v>10</v>
      </c>
      <c r="D268" s="246">
        <v>1085963</v>
      </c>
      <c r="E268" s="244"/>
      <c r="F268" s="247"/>
      <c r="G268" s="246"/>
      <c r="H268" s="244"/>
      <c r="I268" s="245">
        <v>3027326</v>
      </c>
      <c r="J268" s="246" t="s">
        <v>17</v>
      </c>
      <c r="K268" s="233"/>
      <c r="L268" s="233"/>
      <c r="M268" s="233"/>
      <c r="N268" s="233"/>
      <c r="O268" s="233"/>
      <c r="P268" s="233"/>
    </row>
    <row r="269" spans="1:16" x14ac:dyDescent="0.25">
      <c r="A269" s="241">
        <v>43194</v>
      </c>
      <c r="B269" s="242">
        <v>180159068</v>
      </c>
      <c r="C269" s="247">
        <v>15</v>
      </c>
      <c r="D269" s="246">
        <v>1131463</v>
      </c>
      <c r="E269" s="244">
        <v>180041650</v>
      </c>
      <c r="F269" s="247">
        <v>7</v>
      </c>
      <c r="G269" s="246">
        <v>786013</v>
      </c>
      <c r="H269" s="244"/>
      <c r="I269" s="245"/>
      <c r="J269" s="246"/>
      <c r="K269" s="233"/>
      <c r="L269" s="233"/>
      <c r="M269" s="233"/>
      <c r="N269" s="233"/>
      <c r="O269" s="233"/>
      <c r="P269" s="233"/>
    </row>
    <row r="270" spans="1:16" x14ac:dyDescent="0.25">
      <c r="A270" s="241">
        <v>43194</v>
      </c>
      <c r="B270" s="242">
        <v>180159090</v>
      </c>
      <c r="C270" s="247">
        <v>17</v>
      </c>
      <c r="D270" s="246">
        <v>1627325</v>
      </c>
      <c r="E270" s="244"/>
      <c r="F270" s="247"/>
      <c r="G270" s="246"/>
      <c r="H270" s="244"/>
      <c r="I270" s="245"/>
      <c r="J270" s="246"/>
      <c r="K270" s="233"/>
      <c r="L270" s="233"/>
      <c r="M270" s="233"/>
      <c r="N270" s="233"/>
      <c r="O270" s="233"/>
      <c r="P270" s="233"/>
    </row>
    <row r="271" spans="1:16" x14ac:dyDescent="0.25">
      <c r="A271" s="241">
        <v>43194</v>
      </c>
      <c r="B271" s="242">
        <v>180159095</v>
      </c>
      <c r="C271" s="247">
        <v>9</v>
      </c>
      <c r="D271" s="246">
        <v>714438</v>
      </c>
      <c r="E271" s="244"/>
      <c r="F271" s="247"/>
      <c r="G271" s="246"/>
      <c r="H271" s="244"/>
      <c r="I271" s="245"/>
      <c r="J271" s="246"/>
      <c r="K271" s="233"/>
      <c r="L271" s="233"/>
      <c r="M271" s="233"/>
      <c r="N271" s="233"/>
      <c r="O271" s="233"/>
      <c r="P271" s="233"/>
    </row>
    <row r="272" spans="1:16" x14ac:dyDescent="0.25">
      <c r="A272" s="241">
        <v>43194</v>
      </c>
      <c r="B272" s="242">
        <v>180159142</v>
      </c>
      <c r="C272" s="247">
        <v>10</v>
      </c>
      <c r="D272" s="246">
        <v>1021913</v>
      </c>
      <c r="E272" s="244"/>
      <c r="F272" s="247"/>
      <c r="G272" s="246"/>
      <c r="H272" s="244"/>
      <c r="I272" s="245"/>
      <c r="J272" s="246"/>
      <c r="K272" s="233"/>
      <c r="L272" s="233"/>
      <c r="M272" s="233"/>
      <c r="N272" s="233"/>
      <c r="O272" s="233"/>
      <c r="P272" s="233"/>
    </row>
    <row r="273" spans="1:16" x14ac:dyDescent="0.25">
      <c r="A273" s="241">
        <v>43194</v>
      </c>
      <c r="B273" s="242">
        <v>180159149</v>
      </c>
      <c r="C273" s="247">
        <v>3</v>
      </c>
      <c r="D273" s="246">
        <v>305813</v>
      </c>
      <c r="E273" s="244"/>
      <c r="F273" s="247"/>
      <c r="G273" s="246"/>
      <c r="H273" s="244"/>
      <c r="I273" s="245"/>
      <c r="J273" s="246"/>
      <c r="K273" s="233"/>
      <c r="L273" s="233"/>
      <c r="M273" s="233"/>
      <c r="N273" s="233"/>
      <c r="O273" s="233"/>
      <c r="P273" s="233"/>
    </row>
    <row r="274" spans="1:16" x14ac:dyDescent="0.25">
      <c r="A274" s="241">
        <v>43194</v>
      </c>
      <c r="B274" s="242">
        <v>180159152</v>
      </c>
      <c r="C274" s="247">
        <v>1</v>
      </c>
      <c r="D274" s="246">
        <v>147175</v>
      </c>
      <c r="E274" s="244"/>
      <c r="F274" s="247"/>
      <c r="G274" s="246"/>
      <c r="H274" s="244"/>
      <c r="I274" s="245">
        <v>4449464</v>
      </c>
      <c r="J274" s="246" t="s">
        <v>17</v>
      </c>
      <c r="K274" s="233"/>
      <c r="L274" s="233"/>
      <c r="M274" s="233"/>
      <c r="N274" s="233"/>
      <c r="O274" s="233"/>
      <c r="P274" s="233"/>
    </row>
    <row r="275" spans="1:16" x14ac:dyDescent="0.25">
      <c r="A275" s="241">
        <v>43195</v>
      </c>
      <c r="B275" s="242">
        <v>180159196</v>
      </c>
      <c r="C275" s="247">
        <v>11</v>
      </c>
      <c r="D275" s="246">
        <v>921375</v>
      </c>
      <c r="E275" s="244">
        <v>180041681</v>
      </c>
      <c r="F275" s="247">
        <v>6</v>
      </c>
      <c r="G275" s="246">
        <v>649075</v>
      </c>
      <c r="H275" s="244"/>
      <c r="I275" s="245"/>
      <c r="J275" s="246"/>
      <c r="K275" s="233"/>
      <c r="L275" s="233"/>
      <c r="M275" s="233"/>
      <c r="N275" s="233"/>
      <c r="O275" s="233"/>
      <c r="P275" s="233"/>
    </row>
    <row r="276" spans="1:16" x14ac:dyDescent="0.25">
      <c r="A276" s="241">
        <v>43195</v>
      </c>
      <c r="B276" s="242">
        <v>180159211</v>
      </c>
      <c r="C276" s="247">
        <v>7</v>
      </c>
      <c r="D276" s="246">
        <v>728000</v>
      </c>
      <c r="E276" s="244"/>
      <c r="F276" s="247"/>
      <c r="G276" s="246"/>
      <c r="H276" s="244"/>
      <c r="I276" s="245"/>
      <c r="J276" s="246"/>
      <c r="K276" s="233"/>
      <c r="L276" s="233"/>
      <c r="M276" s="233"/>
      <c r="N276" s="233"/>
      <c r="O276" s="233"/>
      <c r="P276" s="233"/>
    </row>
    <row r="277" spans="1:16" x14ac:dyDescent="0.25">
      <c r="A277" s="241">
        <v>43195</v>
      </c>
      <c r="B277" s="242">
        <v>180159257</v>
      </c>
      <c r="C277" s="247">
        <v>3</v>
      </c>
      <c r="D277" s="246">
        <v>265825</v>
      </c>
      <c r="E277" s="244"/>
      <c r="F277" s="247"/>
      <c r="G277" s="246"/>
      <c r="H277" s="244"/>
      <c r="I277" s="245"/>
      <c r="J277" s="246"/>
      <c r="K277" s="233"/>
      <c r="L277" s="233"/>
      <c r="M277" s="233"/>
      <c r="N277" s="233"/>
      <c r="O277" s="233"/>
      <c r="P277" s="233"/>
    </row>
    <row r="278" spans="1:16" x14ac:dyDescent="0.25">
      <c r="A278" s="241">
        <v>43195</v>
      </c>
      <c r="B278" s="242">
        <v>180159263</v>
      </c>
      <c r="C278" s="247">
        <v>11</v>
      </c>
      <c r="D278" s="246">
        <v>1136100</v>
      </c>
      <c r="E278" s="244"/>
      <c r="F278" s="247"/>
      <c r="G278" s="246"/>
      <c r="H278" s="244"/>
      <c r="I278" s="245">
        <v>2402225</v>
      </c>
      <c r="J278" s="246" t="s">
        <v>17</v>
      </c>
      <c r="K278" s="233"/>
      <c r="L278" s="233"/>
      <c r="M278" s="233"/>
      <c r="N278" s="233"/>
      <c r="O278" s="233"/>
      <c r="P278" s="233"/>
    </row>
    <row r="279" spans="1:16" x14ac:dyDescent="0.25">
      <c r="A279" s="241">
        <v>43196</v>
      </c>
      <c r="B279" s="242">
        <v>180159299</v>
      </c>
      <c r="C279" s="247">
        <v>5</v>
      </c>
      <c r="D279" s="246">
        <v>487025</v>
      </c>
      <c r="E279" s="244">
        <v>180041708</v>
      </c>
      <c r="F279" s="247">
        <v>7</v>
      </c>
      <c r="G279" s="246">
        <v>655288</v>
      </c>
      <c r="H279" s="244"/>
      <c r="I279" s="245"/>
      <c r="J279" s="246"/>
      <c r="K279" s="233"/>
      <c r="L279" s="233"/>
      <c r="M279" s="233"/>
      <c r="N279" s="233"/>
      <c r="O279" s="233"/>
      <c r="P279" s="233"/>
    </row>
    <row r="280" spans="1:16" x14ac:dyDescent="0.25">
      <c r="A280" s="241">
        <v>43196</v>
      </c>
      <c r="B280" s="242">
        <v>180159315</v>
      </c>
      <c r="C280" s="247">
        <v>5</v>
      </c>
      <c r="D280" s="246">
        <v>518350</v>
      </c>
      <c r="E280" s="244"/>
      <c r="F280" s="247"/>
      <c r="G280" s="246"/>
      <c r="H280" s="244"/>
      <c r="I280" s="245"/>
      <c r="J280" s="246"/>
      <c r="K280" s="233"/>
      <c r="L280" s="233"/>
      <c r="M280" s="233"/>
      <c r="N280" s="233"/>
      <c r="O280" s="233"/>
      <c r="P280" s="233"/>
    </row>
    <row r="281" spans="1:16" x14ac:dyDescent="0.25">
      <c r="A281" s="241">
        <v>43196</v>
      </c>
      <c r="B281" s="242">
        <v>180159321</v>
      </c>
      <c r="C281" s="247">
        <v>2</v>
      </c>
      <c r="D281" s="246">
        <v>175613</v>
      </c>
      <c r="E281" s="244"/>
      <c r="F281" s="247"/>
      <c r="G281" s="246"/>
      <c r="H281" s="244"/>
      <c r="I281" s="245"/>
      <c r="J281" s="246"/>
      <c r="K281" s="233"/>
      <c r="L281" s="233"/>
      <c r="M281" s="233"/>
      <c r="N281" s="233"/>
      <c r="O281" s="233"/>
      <c r="P281" s="233"/>
    </row>
    <row r="282" spans="1:16" x14ac:dyDescent="0.25">
      <c r="A282" s="241">
        <v>43196</v>
      </c>
      <c r="B282" s="242">
        <v>180159355</v>
      </c>
      <c r="C282" s="247">
        <v>7</v>
      </c>
      <c r="D282" s="246">
        <v>691163</v>
      </c>
      <c r="E282" s="244"/>
      <c r="F282" s="247"/>
      <c r="G282" s="246"/>
      <c r="H282" s="244"/>
      <c r="I282" s="245"/>
      <c r="J282" s="246"/>
      <c r="K282" s="233"/>
      <c r="L282" s="233"/>
      <c r="M282" s="233"/>
      <c r="N282" s="233"/>
      <c r="O282" s="233"/>
      <c r="P282" s="233"/>
    </row>
    <row r="283" spans="1:16" x14ac:dyDescent="0.25">
      <c r="A283" s="241">
        <v>43196</v>
      </c>
      <c r="B283" s="242">
        <v>180159365</v>
      </c>
      <c r="C283" s="247">
        <v>1</v>
      </c>
      <c r="D283" s="246">
        <v>56788</v>
      </c>
      <c r="E283" s="244"/>
      <c r="F283" s="247"/>
      <c r="G283" s="246"/>
      <c r="H283" s="244"/>
      <c r="I283" s="245">
        <v>1273651</v>
      </c>
      <c r="J283" s="246" t="s">
        <v>17</v>
      </c>
      <c r="K283" s="233"/>
      <c r="L283" s="233"/>
      <c r="M283" s="233"/>
      <c r="N283" s="233"/>
      <c r="O283" s="233"/>
      <c r="P283" s="233"/>
    </row>
    <row r="284" spans="1:16" x14ac:dyDescent="0.25">
      <c r="A284" s="241">
        <v>43197</v>
      </c>
      <c r="B284" s="242">
        <v>180159453</v>
      </c>
      <c r="C284" s="247">
        <v>8</v>
      </c>
      <c r="D284" s="246">
        <v>656075</v>
      </c>
      <c r="E284" s="244">
        <v>180041760</v>
      </c>
      <c r="F284" s="247">
        <v>6</v>
      </c>
      <c r="G284" s="246">
        <v>561838</v>
      </c>
      <c r="H284" s="244"/>
      <c r="I284" s="245"/>
      <c r="J284" s="246"/>
      <c r="K284" s="233"/>
      <c r="L284" s="233"/>
      <c r="M284" s="233"/>
      <c r="N284" s="233"/>
      <c r="O284" s="233"/>
      <c r="P284" s="233"/>
    </row>
    <row r="285" spans="1:16" x14ac:dyDescent="0.25">
      <c r="A285" s="241">
        <v>43197</v>
      </c>
      <c r="B285" s="242">
        <v>180159455</v>
      </c>
      <c r="C285" s="247">
        <v>13</v>
      </c>
      <c r="D285" s="246">
        <v>949813</v>
      </c>
      <c r="E285" s="244"/>
      <c r="F285" s="247"/>
      <c r="G285" s="246"/>
      <c r="H285" s="244"/>
      <c r="I285" s="245">
        <v>1044050</v>
      </c>
      <c r="J285" s="246" t="s">
        <v>17</v>
      </c>
      <c r="K285" s="233"/>
      <c r="L285" s="233"/>
      <c r="M285" s="233"/>
      <c r="N285" s="233"/>
      <c r="O285" s="233"/>
      <c r="P285" s="233"/>
    </row>
    <row r="286" spans="1:16" x14ac:dyDescent="0.25">
      <c r="A286" s="241">
        <v>43199</v>
      </c>
      <c r="B286" s="242">
        <v>180159641</v>
      </c>
      <c r="C286" s="247">
        <v>13</v>
      </c>
      <c r="D286" s="246">
        <v>1159025</v>
      </c>
      <c r="E286" s="244">
        <v>180041816</v>
      </c>
      <c r="F286" s="247">
        <v>6</v>
      </c>
      <c r="G286" s="246">
        <v>577763</v>
      </c>
      <c r="H286" s="244"/>
      <c r="I286" s="245"/>
      <c r="J286" s="246"/>
      <c r="K286" s="233"/>
      <c r="L286" s="233"/>
      <c r="M286" s="233"/>
      <c r="N286" s="233"/>
      <c r="O286" s="233"/>
      <c r="P286" s="233"/>
    </row>
    <row r="287" spans="1:16" x14ac:dyDescent="0.25">
      <c r="A287" s="241">
        <v>43199</v>
      </c>
      <c r="B287" s="242">
        <v>180159669</v>
      </c>
      <c r="C287" s="247">
        <v>30</v>
      </c>
      <c r="D287" s="246">
        <v>3342675</v>
      </c>
      <c r="E287" s="244"/>
      <c r="F287" s="247"/>
      <c r="G287" s="246"/>
      <c r="H287" s="244"/>
      <c r="I287" s="245"/>
      <c r="J287" s="246"/>
      <c r="K287" s="233"/>
      <c r="L287" s="233"/>
      <c r="M287" s="233"/>
      <c r="N287" s="233"/>
      <c r="O287" s="233"/>
      <c r="P287" s="233"/>
    </row>
    <row r="288" spans="1:16" x14ac:dyDescent="0.25">
      <c r="A288" s="241">
        <v>43199</v>
      </c>
      <c r="B288" s="242">
        <v>180159679</v>
      </c>
      <c r="C288" s="247">
        <v>6</v>
      </c>
      <c r="D288" s="246">
        <v>479588</v>
      </c>
      <c r="E288" s="244"/>
      <c r="F288" s="247"/>
      <c r="G288" s="246"/>
      <c r="H288" s="244"/>
      <c r="I288" s="245"/>
      <c r="J288" s="246"/>
      <c r="K288" s="233"/>
      <c r="L288" s="233"/>
      <c r="M288" s="233"/>
      <c r="N288" s="233"/>
      <c r="O288" s="233"/>
      <c r="P288" s="233"/>
    </row>
    <row r="289" spans="1:16" x14ac:dyDescent="0.25">
      <c r="A289" s="241">
        <v>43199</v>
      </c>
      <c r="B289" s="242">
        <v>180159714</v>
      </c>
      <c r="C289" s="247">
        <v>19</v>
      </c>
      <c r="D289" s="246">
        <v>2028075</v>
      </c>
      <c r="E289" s="244"/>
      <c r="F289" s="247"/>
      <c r="G289" s="246"/>
      <c r="H289" s="244"/>
      <c r="I289" s="245"/>
      <c r="J289" s="246"/>
      <c r="K289" s="233"/>
      <c r="L289" s="233"/>
      <c r="M289" s="233"/>
      <c r="N289" s="233"/>
      <c r="O289" s="233"/>
      <c r="P289" s="233"/>
    </row>
    <row r="290" spans="1:16" x14ac:dyDescent="0.25">
      <c r="A290" s="241">
        <v>43199</v>
      </c>
      <c r="B290" s="242">
        <v>180159730</v>
      </c>
      <c r="C290" s="247">
        <v>2</v>
      </c>
      <c r="D290" s="246">
        <v>140263</v>
      </c>
      <c r="E290" s="244"/>
      <c r="F290" s="247"/>
      <c r="G290" s="246"/>
      <c r="H290" s="244"/>
      <c r="I290" s="245">
        <v>6571863</v>
      </c>
      <c r="J290" s="246" t="s">
        <v>17</v>
      </c>
      <c r="K290" s="233"/>
      <c r="L290" s="233"/>
      <c r="M290" s="233"/>
      <c r="N290" s="233"/>
      <c r="O290" s="233"/>
      <c r="P290" s="233"/>
    </row>
    <row r="291" spans="1:16" x14ac:dyDescent="0.25">
      <c r="A291" s="241">
        <v>43200</v>
      </c>
      <c r="B291" s="242">
        <v>180159754</v>
      </c>
      <c r="C291" s="247">
        <v>10</v>
      </c>
      <c r="D291" s="246">
        <v>797038</v>
      </c>
      <c r="E291" s="244">
        <v>180041843</v>
      </c>
      <c r="F291" s="247">
        <v>19</v>
      </c>
      <c r="G291" s="246">
        <v>1622338</v>
      </c>
      <c r="H291" s="244"/>
      <c r="I291" s="245"/>
      <c r="J291" s="246"/>
      <c r="K291" s="233"/>
      <c r="L291" s="233"/>
      <c r="M291" s="233"/>
      <c r="N291" s="233"/>
      <c r="O291" s="233"/>
      <c r="P291" s="233"/>
    </row>
    <row r="292" spans="1:16" x14ac:dyDescent="0.25">
      <c r="A292" s="241">
        <v>43200</v>
      </c>
      <c r="B292" s="242">
        <v>180159785</v>
      </c>
      <c r="C292" s="247">
        <v>23</v>
      </c>
      <c r="D292" s="246">
        <v>2410713</v>
      </c>
      <c r="E292" s="244"/>
      <c r="F292" s="247"/>
      <c r="G292" s="246"/>
      <c r="H292" s="244"/>
      <c r="I292" s="245"/>
      <c r="J292" s="246"/>
      <c r="K292" s="233"/>
      <c r="L292" s="233"/>
      <c r="M292" s="233"/>
      <c r="N292" s="233"/>
      <c r="O292" s="233"/>
      <c r="P292" s="233"/>
    </row>
    <row r="293" spans="1:16" x14ac:dyDescent="0.25">
      <c r="A293" s="241">
        <v>43200</v>
      </c>
      <c r="B293" s="242">
        <v>180159792</v>
      </c>
      <c r="C293" s="247">
        <v>1</v>
      </c>
      <c r="D293" s="246">
        <v>119088</v>
      </c>
      <c r="E293" s="244"/>
      <c r="F293" s="247"/>
      <c r="G293" s="246"/>
      <c r="H293" s="244"/>
      <c r="I293" s="245"/>
      <c r="J293" s="246"/>
      <c r="K293" s="233"/>
      <c r="L293" s="233"/>
      <c r="M293" s="233"/>
      <c r="N293" s="233"/>
      <c r="O293" s="233"/>
      <c r="P293" s="233"/>
    </row>
    <row r="294" spans="1:16" x14ac:dyDescent="0.25">
      <c r="A294" s="241">
        <v>43200</v>
      </c>
      <c r="B294" s="242">
        <v>180159830</v>
      </c>
      <c r="C294" s="247">
        <v>2</v>
      </c>
      <c r="D294" s="246">
        <v>251563</v>
      </c>
      <c r="E294" s="244"/>
      <c r="F294" s="247"/>
      <c r="G294" s="246"/>
      <c r="H294" s="244"/>
      <c r="I294" s="245"/>
      <c r="J294" s="246"/>
      <c r="K294" s="233"/>
      <c r="L294" s="233"/>
      <c r="M294" s="233"/>
      <c r="N294" s="233"/>
      <c r="O294" s="233"/>
      <c r="P294" s="233"/>
    </row>
    <row r="295" spans="1:16" x14ac:dyDescent="0.25">
      <c r="A295" s="241">
        <v>43200</v>
      </c>
      <c r="B295" s="242">
        <v>180159838</v>
      </c>
      <c r="C295" s="247">
        <v>1</v>
      </c>
      <c r="D295" s="246">
        <v>119088</v>
      </c>
      <c r="E295" s="244"/>
      <c r="F295" s="247"/>
      <c r="G295" s="246"/>
      <c r="H295" s="244"/>
      <c r="I295" s="245">
        <v>2075152</v>
      </c>
      <c r="J295" s="246" t="s">
        <v>17</v>
      </c>
      <c r="K295" s="233"/>
      <c r="L295" s="233"/>
      <c r="M295" s="233"/>
      <c r="N295" s="233"/>
      <c r="O295" s="233"/>
      <c r="P295" s="233"/>
    </row>
    <row r="296" spans="1:16" x14ac:dyDescent="0.25">
      <c r="A296" s="241">
        <v>43201</v>
      </c>
      <c r="B296" s="242">
        <v>180159874</v>
      </c>
      <c r="C296" s="247">
        <v>7</v>
      </c>
      <c r="D296" s="246">
        <v>700088</v>
      </c>
      <c r="E296" s="244">
        <v>180041878</v>
      </c>
      <c r="F296" s="247">
        <v>12</v>
      </c>
      <c r="G296" s="246">
        <v>1222113</v>
      </c>
      <c r="H296" s="244"/>
      <c r="I296" s="245"/>
      <c r="J296" s="246"/>
      <c r="K296" s="233"/>
      <c r="L296" s="233"/>
      <c r="M296" s="233"/>
      <c r="N296" s="233"/>
      <c r="O296" s="233"/>
      <c r="P296" s="233"/>
    </row>
    <row r="297" spans="1:16" x14ac:dyDescent="0.25">
      <c r="A297" s="241">
        <v>43201</v>
      </c>
      <c r="B297" s="242">
        <v>180159902</v>
      </c>
      <c r="C297" s="247">
        <v>13</v>
      </c>
      <c r="D297" s="246">
        <v>1234713</v>
      </c>
      <c r="E297" s="244"/>
      <c r="F297" s="247"/>
      <c r="G297" s="246"/>
      <c r="H297" s="244"/>
      <c r="I297" s="245"/>
      <c r="J297" s="246"/>
      <c r="K297" s="233"/>
      <c r="L297" s="233"/>
      <c r="M297" s="233"/>
      <c r="N297" s="233"/>
      <c r="O297" s="233"/>
      <c r="P297" s="233"/>
    </row>
    <row r="298" spans="1:16" x14ac:dyDescent="0.25">
      <c r="A298" s="241">
        <v>43201</v>
      </c>
      <c r="B298" s="242">
        <v>180159913</v>
      </c>
      <c r="C298" s="247">
        <v>2</v>
      </c>
      <c r="D298" s="246">
        <v>159075</v>
      </c>
      <c r="E298" s="244"/>
      <c r="F298" s="247"/>
      <c r="G298" s="246"/>
      <c r="H298" s="244"/>
      <c r="I298" s="245"/>
      <c r="J298" s="246"/>
      <c r="K298" s="233"/>
      <c r="L298" s="233"/>
      <c r="M298" s="233"/>
      <c r="N298" s="233"/>
      <c r="O298" s="233"/>
      <c r="P298" s="233"/>
    </row>
    <row r="299" spans="1:16" x14ac:dyDescent="0.25">
      <c r="A299" s="241">
        <v>43201</v>
      </c>
      <c r="B299" s="242">
        <v>180159953</v>
      </c>
      <c r="C299" s="247">
        <v>12</v>
      </c>
      <c r="D299" s="246">
        <v>1042388</v>
      </c>
      <c r="E299" s="244"/>
      <c r="F299" s="247"/>
      <c r="G299" s="246"/>
      <c r="H299" s="244"/>
      <c r="I299" s="245"/>
      <c r="J299" s="246"/>
      <c r="K299" s="233"/>
      <c r="L299" s="233"/>
      <c r="M299" s="233"/>
      <c r="N299" s="233"/>
      <c r="O299" s="233"/>
      <c r="P299" s="233"/>
    </row>
    <row r="300" spans="1:16" x14ac:dyDescent="0.25">
      <c r="A300" s="241">
        <v>43201</v>
      </c>
      <c r="B300" s="242">
        <v>180159955</v>
      </c>
      <c r="C300" s="247">
        <v>3</v>
      </c>
      <c r="D300" s="246">
        <v>274400</v>
      </c>
      <c r="E300" s="244"/>
      <c r="F300" s="247"/>
      <c r="G300" s="246"/>
      <c r="H300" s="244"/>
      <c r="I300" s="245">
        <v>2188551</v>
      </c>
      <c r="J300" s="246" t="s">
        <v>17</v>
      </c>
      <c r="K300" s="233"/>
      <c r="L300" s="233"/>
      <c r="M300" s="233"/>
      <c r="N300" s="233"/>
      <c r="O300" s="233"/>
      <c r="P300" s="233"/>
    </row>
    <row r="301" spans="1:16" x14ac:dyDescent="0.25">
      <c r="A301" s="241">
        <v>43202</v>
      </c>
      <c r="B301" s="242">
        <v>180159998</v>
      </c>
      <c r="C301" s="247">
        <v>9</v>
      </c>
      <c r="D301" s="246">
        <v>598763</v>
      </c>
      <c r="E301" s="244">
        <v>180041911</v>
      </c>
      <c r="F301" s="247">
        <v>12</v>
      </c>
      <c r="G301" s="246">
        <v>1386175</v>
      </c>
      <c r="H301" s="244"/>
      <c r="I301" s="245"/>
      <c r="J301" s="246"/>
      <c r="K301" s="233"/>
      <c r="L301" s="233"/>
      <c r="M301" s="233"/>
      <c r="N301" s="233"/>
      <c r="O301" s="233"/>
      <c r="P301" s="233"/>
    </row>
    <row r="302" spans="1:16" x14ac:dyDescent="0.25">
      <c r="A302" s="241">
        <v>43202</v>
      </c>
      <c r="B302" s="242">
        <v>180160022</v>
      </c>
      <c r="C302" s="247">
        <v>13</v>
      </c>
      <c r="D302" s="246">
        <v>1453200</v>
      </c>
      <c r="E302" s="244"/>
      <c r="F302" s="247"/>
      <c r="G302" s="246"/>
      <c r="H302" s="244"/>
      <c r="I302" s="245"/>
      <c r="J302" s="246"/>
      <c r="K302" s="233"/>
      <c r="L302" s="233"/>
      <c r="M302" s="233"/>
      <c r="N302" s="233"/>
      <c r="O302" s="233"/>
      <c r="P302" s="233"/>
    </row>
    <row r="303" spans="1:16" x14ac:dyDescent="0.25">
      <c r="A303" s="241">
        <v>43202</v>
      </c>
      <c r="B303" s="242">
        <v>180160033</v>
      </c>
      <c r="C303" s="247">
        <v>2</v>
      </c>
      <c r="D303" s="246">
        <v>292863</v>
      </c>
      <c r="E303" s="244"/>
      <c r="F303" s="247"/>
      <c r="G303" s="246"/>
      <c r="H303" s="244"/>
      <c r="I303" s="245"/>
      <c r="J303" s="246"/>
      <c r="K303" s="233"/>
      <c r="L303" s="233"/>
      <c r="M303" s="233"/>
      <c r="N303" s="233"/>
      <c r="O303" s="233"/>
      <c r="P303" s="233"/>
    </row>
    <row r="304" spans="1:16" x14ac:dyDescent="0.25">
      <c r="A304" s="241">
        <v>43202</v>
      </c>
      <c r="B304" s="242">
        <v>180160061</v>
      </c>
      <c r="C304" s="247">
        <v>6</v>
      </c>
      <c r="D304" s="246">
        <v>574263</v>
      </c>
      <c r="E304" s="244"/>
      <c r="F304" s="247"/>
      <c r="G304" s="246"/>
      <c r="H304" s="244"/>
      <c r="I304" s="245"/>
      <c r="J304" s="246"/>
      <c r="K304" s="233"/>
      <c r="L304" s="233"/>
      <c r="M304" s="233"/>
      <c r="N304" s="233"/>
      <c r="O304" s="233"/>
      <c r="P304" s="233"/>
    </row>
    <row r="305" spans="1:16" x14ac:dyDescent="0.25">
      <c r="A305" s="241">
        <v>43202</v>
      </c>
      <c r="B305" s="242">
        <v>180160073</v>
      </c>
      <c r="C305" s="247">
        <v>2</v>
      </c>
      <c r="D305" s="246">
        <v>218138</v>
      </c>
      <c r="E305" s="244"/>
      <c r="F305" s="247"/>
      <c r="G305" s="246"/>
      <c r="H305" s="244"/>
      <c r="I305" s="245">
        <v>1751052</v>
      </c>
      <c r="J305" s="246" t="s">
        <v>17</v>
      </c>
      <c r="K305" s="233"/>
      <c r="L305" s="233"/>
      <c r="M305" s="233"/>
      <c r="N305" s="233"/>
      <c r="O305" s="233"/>
      <c r="P305" s="233"/>
    </row>
    <row r="306" spans="1:16" x14ac:dyDescent="0.25">
      <c r="A306" s="241">
        <v>43203</v>
      </c>
      <c r="B306" s="242">
        <v>180160118</v>
      </c>
      <c r="C306" s="247">
        <v>4</v>
      </c>
      <c r="D306" s="246">
        <v>383075</v>
      </c>
      <c r="E306" s="244">
        <v>180041938</v>
      </c>
      <c r="F306" s="247">
        <v>7</v>
      </c>
      <c r="G306" s="246">
        <v>567175</v>
      </c>
      <c r="H306" s="244"/>
      <c r="I306" s="245"/>
      <c r="J306" s="246"/>
      <c r="K306" s="233"/>
      <c r="L306" s="233"/>
      <c r="M306" s="233"/>
      <c r="N306" s="233"/>
      <c r="O306" s="233"/>
      <c r="P306" s="233"/>
    </row>
    <row r="307" spans="1:16" x14ac:dyDescent="0.25">
      <c r="A307" s="241">
        <v>43203</v>
      </c>
      <c r="B307" s="242">
        <v>180160136</v>
      </c>
      <c r="C307" s="247">
        <v>6</v>
      </c>
      <c r="D307" s="246">
        <v>639188</v>
      </c>
      <c r="E307" s="244"/>
      <c r="F307" s="247"/>
      <c r="G307" s="246"/>
      <c r="H307" s="244"/>
      <c r="I307" s="245"/>
      <c r="J307" s="246"/>
      <c r="K307" s="233"/>
      <c r="L307" s="233"/>
      <c r="M307" s="233"/>
      <c r="N307" s="233"/>
      <c r="O307" s="233"/>
      <c r="P307" s="233"/>
    </row>
    <row r="308" spans="1:16" x14ac:dyDescent="0.25">
      <c r="A308" s="241">
        <v>43203</v>
      </c>
      <c r="B308" s="242">
        <v>180160137</v>
      </c>
      <c r="C308" s="247">
        <v>4</v>
      </c>
      <c r="D308" s="246">
        <v>296625</v>
      </c>
      <c r="E308" s="244"/>
      <c r="F308" s="247"/>
      <c r="G308" s="246"/>
      <c r="H308" s="244"/>
      <c r="I308" s="245"/>
      <c r="J308" s="246"/>
      <c r="K308" s="233"/>
      <c r="L308" s="233"/>
      <c r="M308" s="233"/>
      <c r="N308" s="233"/>
      <c r="O308" s="233"/>
      <c r="P308" s="233"/>
    </row>
    <row r="309" spans="1:16" x14ac:dyDescent="0.25">
      <c r="A309" s="241">
        <v>43203</v>
      </c>
      <c r="B309" s="242">
        <v>180160178</v>
      </c>
      <c r="C309" s="247">
        <v>4</v>
      </c>
      <c r="D309" s="246">
        <v>276238</v>
      </c>
      <c r="E309" s="244"/>
      <c r="F309" s="247"/>
      <c r="G309" s="246"/>
      <c r="H309" s="244"/>
      <c r="I309" s="245"/>
      <c r="J309" s="246"/>
      <c r="K309" s="233"/>
      <c r="L309" s="233"/>
      <c r="M309" s="233"/>
      <c r="N309" s="233"/>
      <c r="O309" s="233"/>
      <c r="P309" s="233"/>
    </row>
    <row r="310" spans="1:16" x14ac:dyDescent="0.25">
      <c r="A310" s="241">
        <v>43203</v>
      </c>
      <c r="B310" s="242">
        <v>180160184</v>
      </c>
      <c r="C310" s="247">
        <v>8</v>
      </c>
      <c r="D310" s="246">
        <v>985513</v>
      </c>
      <c r="E310" s="244"/>
      <c r="F310" s="247"/>
      <c r="G310" s="246"/>
      <c r="H310" s="244"/>
      <c r="I310" s="245"/>
      <c r="J310" s="246"/>
      <c r="K310" s="233"/>
      <c r="L310" s="233"/>
      <c r="M310" s="233"/>
      <c r="N310" s="233"/>
      <c r="O310" s="233"/>
      <c r="P310" s="233"/>
    </row>
    <row r="311" spans="1:16" x14ac:dyDescent="0.25">
      <c r="A311" s="241">
        <v>43203</v>
      </c>
      <c r="B311" s="242">
        <v>180160185</v>
      </c>
      <c r="C311" s="247">
        <v>3</v>
      </c>
      <c r="D311" s="246">
        <v>344925</v>
      </c>
      <c r="E311" s="244"/>
      <c r="F311" s="247"/>
      <c r="G311" s="246"/>
      <c r="H311" s="244"/>
      <c r="I311" s="245">
        <v>2358389</v>
      </c>
      <c r="J311" s="246" t="s">
        <v>17</v>
      </c>
      <c r="K311" s="233"/>
      <c r="L311" s="233"/>
      <c r="M311" s="233"/>
      <c r="N311" s="233"/>
      <c r="O311" s="233"/>
      <c r="P311" s="233"/>
    </row>
    <row r="312" spans="1:16" x14ac:dyDescent="0.25">
      <c r="A312" s="241">
        <v>43204</v>
      </c>
      <c r="B312" s="242">
        <v>180160235</v>
      </c>
      <c r="C312" s="247">
        <v>8</v>
      </c>
      <c r="D312" s="246">
        <v>653188</v>
      </c>
      <c r="E312" s="244">
        <v>180041966</v>
      </c>
      <c r="F312" s="247">
        <v>15</v>
      </c>
      <c r="G312" s="246">
        <v>1568263</v>
      </c>
      <c r="H312" s="244"/>
      <c r="I312" s="245"/>
      <c r="J312" s="246"/>
      <c r="K312" s="233"/>
      <c r="L312" s="233"/>
      <c r="M312" s="233"/>
      <c r="N312" s="233"/>
      <c r="O312" s="233"/>
      <c r="P312" s="233"/>
    </row>
    <row r="313" spans="1:16" x14ac:dyDescent="0.25">
      <c r="A313" s="241">
        <v>43204</v>
      </c>
      <c r="B313" s="242">
        <v>180160245</v>
      </c>
      <c r="C313" s="247">
        <v>7</v>
      </c>
      <c r="D313" s="246">
        <v>724500</v>
      </c>
      <c r="E313" s="244"/>
      <c r="F313" s="247"/>
      <c r="G313" s="246"/>
      <c r="H313" s="244"/>
      <c r="I313" s="245"/>
      <c r="J313" s="246"/>
      <c r="K313" s="233"/>
      <c r="L313" s="233"/>
      <c r="M313" s="233"/>
      <c r="N313" s="233"/>
      <c r="O313" s="233"/>
      <c r="P313" s="233"/>
    </row>
    <row r="314" spans="1:16" x14ac:dyDescent="0.25">
      <c r="A314" s="241">
        <v>43204</v>
      </c>
      <c r="B314" s="242">
        <v>180160293</v>
      </c>
      <c r="C314" s="247">
        <v>3</v>
      </c>
      <c r="D314" s="246">
        <v>281663</v>
      </c>
      <c r="E314" s="244"/>
      <c r="F314" s="247"/>
      <c r="G314" s="246"/>
      <c r="H314" s="244"/>
      <c r="I314" s="245"/>
      <c r="J314" s="246"/>
      <c r="K314" s="233"/>
      <c r="L314" s="233"/>
      <c r="M314" s="233"/>
      <c r="N314" s="233"/>
      <c r="O314" s="233"/>
      <c r="P314" s="233"/>
    </row>
    <row r="315" spans="1:16" x14ac:dyDescent="0.25">
      <c r="A315" s="241">
        <v>43204</v>
      </c>
      <c r="B315" s="242">
        <v>180160299</v>
      </c>
      <c r="C315" s="247">
        <v>3</v>
      </c>
      <c r="D315" s="246">
        <v>173075</v>
      </c>
      <c r="E315" s="244"/>
      <c r="F315" s="247"/>
      <c r="G315" s="246"/>
      <c r="H315" s="244"/>
      <c r="I315" s="245">
        <v>264163</v>
      </c>
      <c r="J315" s="246" t="s">
        <v>17</v>
      </c>
      <c r="K315" s="233"/>
      <c r="L315" s="233"/>
      <c r="M315" s="233"/>
      <c r="N315" s="233"/>
      <c r="O315" s="233"/>
      <c r="P315" s="233"/>
    </row>
    <row r="316" spans="1:16" x14ac:dyDescent="0.25">
      <c r="A316" s="241">
        <v>43206</v>
      </c>
      <c r="B316" s="242">
        <v>180160448</v>
      </c>
      <c r="C316" s="247">
        <v>25</v>
      </c>
      <c r="D316" s="246">
        <v>1546563</v>
      </c>
      <c r="E316" s="244">
        <v>180042044</v>
      </c>
      <c r="F316" s="247">
        <v>8</v>
      </c>
      <c r="G316" s="246">
        <v>969325</v>
      </c>
      <c r="H316" s="244"/>
      <c r="I316" s="245"/>
      <c r="J316" s="246"/>
      <c r="K316" s="233"/>
      <c r="L316" s="233"/>
      <c r="M316" s="233"/>
      <c r="N316" s="233"/>
      <c r="O316" s="233"/>
      <c r="P316" s="233"/>
    </row>
    <row r="317" spans="1:16" x14ac:dyDescent="0.25">
      <c r="A317" s="241">
        <v>43206</v>
      </c>
      <c r="B317" s="242">
        <v>180160473</v>
      </c>
      <c r="C317" s="247">
        <v>13</v>
      </c>
      <c r="D317" s="246">
        <v>1464750</v>
      </c>
      <c r="E317" s="244"/>
      <c r="F317" s="247"/>
      <c r="G317" s="246"/>
      <c r="H317" s="244"/>
      <c r="I317" s="245"/>
      <c r="J317" s="246"/>
      <c r="K317" s="233"/>
      <c r="L317" s="233"/>
      <c r="M317" s="233"/>
      <c r="N317" s="233"/>
      <c r="O317" s="233"/>
      <c r="P317" s="233"/>
    </row>
    <row r="318" spans="1:16" x14ac:dyDescent="0.25">
      <c r="A318" s="241">
        <v>43206</v>
      </c>
      <c r="B318" s="242">
        <v>180160474</v>
      </c>
      <c r="C318" s="247">
        <v>2</v>
      </c>
      <c r="D318" s="246">
        <v>169663</v>
      </c>
      <c r="E318" s="244"/>
      <c r="F318" s="247"/>
      <c r="G318" s="246"/>
      <c r="H318" s="244"/>
      <c r="I318" s="245"/>
      <c r="J318" s="246"/>
      <c r="K318" s="233"/>
      <c r="L318" s="233"/>
      <c r="M318" s="233"/>
      <c r="N318" s="233"/>
      <c r="O318" s="233"/>
      <c r="P318" s="233"/>
    </row>
    <row r="319" spans="1:16" x14ac:dyDescent="0.25">
      <c r="A319" s="241">
        <v>43206</v>
      </c>
      <c r="B319" s="242">
        <v>180160509</v>
      </c>
      <c r="C319" s="247">
        <v>2</v>
      </c>
      <c r="D319" s="246">
        <v>142800</v>
      </c>
      <c r="E319" s="244"/>
      <c r="F319" s="247"/>
      <c r="G319" s="246"/>
      <c r="H319" s="244"/>
      <c r="I319" s="245"/>
      <c r="J319" s="246"/>
      <c r="K319" s="233"/>
      <c r="L319" s="233"/>
      <c r="M319" s="233"/>
      <c r="N319" s="233"/>
      <c r="O319" s="233"/>
      <c r="P319" s="233"/>
    </row>
    <row r="320" spans="1:16" x14ac:dyDescent="0.25">
      <c r="A320" s="241">
        <v>43206</v>
      </c>
      <c r="B320" s="242">
        <v>180160513</v>
      </c>
      <c r="C320" s="247">
        <v>15</v>
      </c>
      <c r="D320" s="246">
        <v>1458275</v>
      </c>
      <c r="E320" s="244"/>
      <c r="F320" s="247"/>
      <c r="G320" s="246"/>
      <c r="H320" s="244"/>
      <c r="I320" s="245">
        <v>3812726</v>
      </c>
      <c r="J320" s="246" t="s">
        <v>17</v>
      </c>
      <c r="K320" s="233"/>
      <c r="L320" s="233"/>
      <c r="M320" s="233"/>
      <c r="N320" s="233"/>
      <c r="O320" s="233"/>
      <c r="P320" s="233"/>
    </row>
    <row r="321" spans="1:16" x14ac:dyDescent="0.25">
      <c r="A321" s="241">
        <v>43207</v>
      </c>
      <c r="B321" s="242">
        <v>180160545</v>
      </c>
      <c r="C321" s="247">
        <v>4</v>
      </c>
      <c r="D321" s="246">
        <v>338363</v>
      </c>
      <c r="E321" s="244">
        <v>180042068</v>
      </c>
      <c r="F321" s="247">
        <v>9</v>
      </c>
      <c r="G321" s="246">
        <v>976500</v>
      </c>
      <c r="H321" s="244"/>
      <c r="I321" s="245"/>
      <c r="J321" s="246"/>
      <c r="K321" s="233"/>
      <c r="L321" s="233"/>
      <c r="M321" s="233"/>
      <c r="N321" s="233"/>
      <c r="O321" s="233"/>
      <c r="P321" s="233"/>
    </row>
    <row r="322" spans="1:16" x14ac:dyDescent="0.25">
      <c r="A322" s="241">
        <v>43207</v>
      </c>
      <c r="B322" s="242">
        <v>180160573</v>
      </c>
      <c r="C322" s="247">
        <v>13</v>
      </c>
      <c r="D322" s="246">
        <v>1606063</v>
      </c>
      <c r="E322" s="244"/>
      <c r="F322" s="247"/>
      <c r="G322" s="246"/>
      <c r="H322" s="244"/>
      <c r="I322" s="245"/>
      <c r="J322" s="246"/>
      <c r="K322" s="233"/>
      <c r="L322" s="233"/>
      <c r="M322" s="233"/>
      <c r="N322" s="233"/>
      <c r="O322" s="233"/>
      <c r="P322" s="233"/>
    </row>
    <row r="323" spans="1:16" x14ac:dyDescent="0.25">
      <c r="A323" s="241">
        <v>43207</v>
      </c>
      <c r="B323" s="242">
        <v>180160616</v>
      </c>
      <c r="C323" s="247">
        <v>6</v>
      </c>
      <c r="D323" s="246">
        <v>727475</v>
      </c>
      <c r="E323" s="244"/>
      <c r="F323" s="247"/>
      <c r="G323" s="246"/>
      <c r="H323" s="244"/>
      <c r="I323" s="245"/>
      <c r="J323" s="246"/>
      <c r="K323" s="233"/>
      <c r="L323" s="233"/>
      <c r="M323" s="233"/>
      <c r="N323" s="233"/>
      <c r="O323" s="233"/>
      <c r="P323" s="233"/>
    </row>
    <row r="324" spans="1:16" x14ac:dyDescent="0.25">
      <c r="A324" s="241">
        <v>43207</v>
      </c>
      <c r="B324" s="242">
        <v>180160618</v>
      </c>
      <c r="C324" s="247">
        <v>2</v>
      </c>
      <c r="D324" s="246">
        <v>162138</v>
      </c>
      <c r="E324" s="244"/>
      <c r="F324" s="247"/>
      <c r="G324" s="246"/>
      <c r="H324" s="244"/>
      <c r="I324" s="245">
        <v>1857539</v>
      </c>
      <c r="J324" s="246" t="s">
        <v>17</v>
      </c>
      <c r="K324" s="233"/>
      <c r="L324" s="233"/>
      <c r="M324" s="233"/>
      <c r="N324" s="233"/>
      <c r="O324" s="233"/>
      <c r="P324" s="233"/>
    </row>
    <row r="325" spans="1:16" x14ac:dyDescent="0.25">
      <c r="A325" s="241">
        <v>43208</v>
      </c>
      <c r="B325" s="242">
        <v>180160660</v>
      </c>
      <c r="C325" s="247">
        <v>8</v>
      </c>
      <c r="D325" s="246">
        <v>782688</v>
      </c>
      <c r="E325" s="244"/>
      <c r="F325" s="247"/>
      <c r="G325" s="246"/>
      <c r="H325" s="244"/>
      <c r="I325" s="245"/>
      <c r="J325" s="246"/>
      <c r="K325" s="233"/>
      <c r="L325" s="233"/>
      <c r="M325" s="233"/>
      <c r="N325" s="233"/>
      <c r="O325" s="233"/>
      <c r="P325" s="233"/>
    </row>
    <row r="326" spans="1:16" x14ac:dyDescent="0.25">
      <c r="A326" s="241">
        <v>43208</v>
      </c>
      <c r="B326" s="242">
        <v>180160684</v>
      </c>
      <c r="C326" s="247">
        <v>16</v>
      </c>
      <c r="D326" s="246">
        <v>1530375</v>
      </c>
      <c r="E326" s="244"/>
      <c r="F326" s="247"/>
      <c r="G326" s="246"/>
      <c r="H326" s="244"/>
      <c r="I326" s="245"/>
      <c r="J326" s="246"/>
      <c r="K326" s="233"/>
      <c r="L326" s="233"/>
      <c r="M326" s="233"/>
      <c r="N326" s="233"/>
      <c r="O326" s="233"/>
      <c r="P326" s="233"/>
    </row>
    <row r="327" spans="1:16" x14ac:dyDescent="0.25">
      <c r="A327" s="241">
        <v>43208</v>
      </c>
      <c r="B327" s="242">
        <v>180160735</v>
      </c>
      <c r="C327" s="247">
        <v>3</v>
      </c>
      <c r="D327" s="246">
        <v>281050</v>
      </c>
      <c r="E327" s="244"/>
      <c r="F327" s="247"/>
      <c r="G327" s="246"/>
      <c r="H327" s="244"/>
      <c r="I327" s="245"/>
      <c r="J327" s="246"/>
      <c r="K327" s="233"/>
      <c r="L327" s="233"/>
      <c r="M327" s="233"/>
      <c r="N327" s="233"/>
      <c r="O327" s="233"/>
      <c r="P327" s="233"/>
    </row>
    <row r="328" spans="1:16" x14ac:dyDescent="0.25">
      <c r="A328" s="241">
        <v>43208</v>
      </c>
      <c r="B328" s="242">
        <v>180160751</v>
      </c>
      <c r="C328" s="247">
        <v>5</v>
      </c>
      <c r="D328" s="246">
        <v>552388</v>
      </c>
      <c r="E328" s="244"/>
      <c r="F328" s="247"/>
      <c r="G328" s="246"/>
      <c r="H328" s="244"/>
      <c r="I328" s="245">
        <v>3146501</v>
      </c>
      <c r="J328" s="246" t="s">
        <v>17</v>
      </c>
      <c r="K328" s="233"/>
      <c r="L328" s="233"/>
      <c r="M328" s="233"/>
      <c r="N328" s="233"/>
      <c r="O328" s="233"/>
      <c r="P328" s="233"/>
    </row>
    <row r="329" spans="1:16" x14ac:dyDescent="0.25">
      <c r="A329" s="241">
        <v>43209</v>
      </c>
      <c r="B329" s="242">
        <v>180160783</v>
      </c>
      <c r="C329" s="247">
        <v>7</v>
      </c>
      <c r="D329" s="246">
        <v>854000</v>
      </c>
      <c r="E329" s="244">
        <v>180042129</v>
      </c>
      <c r="F329" s="247">
        <v>7</v>
      </c>
      <c r="G329" s="246">
        <v>642163</v>
      </c>
      <c r="H329" s="244"/>
      <c r="I329" s="245"/>
      <c r="J329" s="246"/>
      <c r="K329" s="233"/>
      <c r="L329" s="233"/>
      <c r="M329" s="233"/>
      <c r="N329" s="233"/>
      <c r="O329" s="233"/>
      <c r="P329" s="233"/>
    </row>
    <row r="330" spans="1:16" x14ac:dyDescent="0.25">
      <c r="A330" s="241">
        <v>43209</v>
      </c>
      <c r="B330" s="242">
        <v>180160805</v>
      </c>
      <c r="C330" s="247">
        <v>12</v>
      </c>
      <c r="D330" s="246">
        <v>1392913</v>
      </c>
      <c r="E330" s="244"/>
      <c r="F330" s="247"/>
      <c r="G330" s="246"/>
      <c r="H330" s="244"/>
      <c r="I330" s="245"/>
      <c r="J330" s="246"/>
      <c r="K330" s="233"/>
      <c r="L330" s="233"/>
      <c r="M330" s="233"/>
      <c r="N330" s="233"/>
      <c r="O330" s="233"/>
      <c r="P330" s="233"/>
    </row>
    <row r="331" spans="1:16" x14ac:dyDescent="0.25">
      <c r="A331" s="241">
        <v>43209</v>
      </c>
      <c r="B331" s="242">
        <v>180160817</v>
      </c>
      <c r="C331" s="247">
        <v>1</v>
      </c>
      <c r="D331" s="246">
        <v>188650</v>
      </c>
      <c r="E331" s="244"/>
      <c r="F331" s="247"/>
      <c r="G331" s="246"/>
      <c r="H331" s="244"/>
      <c r="I331" s="245"/>
      <c r="J331" s="246"/>
      <c r="K331" s="233"/>
      <c r="L331" s="233"/>
      <c r="M331" s="233"/>
      <c r="N331" s="233"/>
      <c r="O331" s="233"/>
      <c r="P331" s="233"/>
    </row>
    <row r="332" spans="1:16" x14ac:dyDescent="0.25">
      <c r="A332" s="241">
        <v>43209</v>
      </c>
      <c r="B332" s="242">
        <v>180160843</v>
      </c>
      <c r="C332" s="247">
        <v>3</v>
      </c>
      <c r="D332" s="246">
        <v>396113</v>
      </c>
      <c r="E332" s="244"/>
      <c r="F332" s="247"/>
      <c r="G332" s="246"/>
      <c r="H332" s="244"/>
      <c r="I332" s="245"/>
      <c r="J332" s="246"/>
      <c r="K332" s="233"/>
      <c r="L332" s="233"/>
      <c r="M332" s="233"/>
      <c r="N332" s="233"/>
      <c r="O332" s="233"/>
      <c r="P332" s="233"/>
    </row>
    <row r="333" spans="1:16" x14ac:dyDescent="0.25">
      <c r="A333" s="241">
        <v>43209</v>
      </c>
      <c r="B333" s="242">
        <v>180160849</v>
      </c>
      <c r="C333" s="247">
        <v>3</v>
      </c>
      <c r="D333" s="246">
        <v>388763</v>
      </c>
      <c r="E333" s="244"/>
      <c r="F333" s="247"/>
      <c r="G333" s="246"/>
      <c r="H333" s="244"/>
      <c r="I333" s="245">
        <v>2578276</v>
      </c>
      <c r="J333" s="246" t="s">
        <v>17</v>
      </c>
      <c r="K333" s="233"/>
      <c r="L333" s="233"/>
      <c r="M333" s="233"/>
      <c r="N333" s="233"/>
      <c r="O333" s="233"/>
      <c r="P333" s="233"/>
    </row>
    <row r="334" spans="1:16" x14ac:dyDescent="0.25">
      <c r="A334" s="241">
        <v>43210</v>
      </c>
      <c r="B334" s="242">
        <v>180160899</v>
      </c>
      <c r="C334" s="247">
        <v>4</v>
      </c>
      <c r="D334" s="246">
        <v>375288</v>
      </c>
      <c r="E334" s="244">
        <v>180042153</v>
      </c>
      <c r="F334" s="247">
        <v>5</v>
      </c>
      <c r="G334" s="246">
        <v>375988</v>
      </c>
      <c r="H334" s="244"/>
      <c r="I334" s="245"/>
      <c r="J334" s="246"/>
      <c r="K334" s="233"/>
      <c r="L334" s="233"/>
      <c r="M334" s="233"/>
      <c r="N334" s="233"/>
      <c r="O334" s="233"/>
      <c r="P334" s="233"/>
    </row>
    <row r="335" spans="1:16" x14ac:dyDescent="0.25">
      <c r="A335" s="241">
        <v>43210</v>
      </c>
      <c r="B335" s="242">
        <v>180160924</v>
      </c>
      <c r="C335" s="247">
        <v>19</v>
      </c>
      <c r="D335" s="246">
        <v>2008825</v>
      </c>
      <c r="E335" s="244"/>
      <c r="F335" s="247"/>
      <c r="G335" s="246"/>
      <c r="H335" s="244"/>
      <c r="I335" s="245"/>
      <c r="J335" s="246"/>
      <c r="K335" s="233"/>
      <c r="L335" s="233"/>
      <c r="M335" s="233"/>
      <c r="N335" s="233"/>
      <c r="O335" s="233"/>
      <c r="P335" s="233"/>
    </row>
    <row r="336" spans="1:16" x14ac:dyDescent="0.25">
      <c r="A336" s="241">
        <v>43210</v>
      </c>
      <c r="B336" s="242">
        <v>180160942</v>
      </c>
      <c r="C336" s="247">
        <v>3</v>
      </c>
      <c r="D336" s="246">
        <v>191538</v>
      </c>
      <c r="E336" s="244"/>
      <c r="F336" s="247"/>
      <c r="G336" s="246"/>
      <c r="H336" s="244"/>
      <c r="I336" s="245"/>
      <c r="J336" s="246"/>
      <c r="K336" s="233"/>
      <c r="L336" s="233"/>
      <c r="M336" s="233"/>
      <c r="N336" s="233"/>
      <c r="O336" s="233"/>
      <c r="P336" s="233"/>
    </row>
    <row r="337" spans="1:16" x14ac:dyDescent="0.25">
      <c r="A337" s="241">
        <v>43210</v>
      </c>
      <c r="B337" s="242">
        <v>180160958</v>
      </c>
      <c r="C337" s="247">
        <v>1</v>
      </c>
      <c r="D337" s="246">
        <v>112000</v>
      </c>
      <c r="E337" s="244"/>
      <c r="F337" s="247"/>
      <c r="G337" s="246"/>
      <c r="H337" s="244"/>
      <c r="I337" s="245">
        <v>2311663</v>
      </c>
      <c r="J337" s="246" t="s">
        <v>17</v>
      </c>
      <c r="K337" s="233"/>
      <c r="L337" s="233"/>
      <c r="M337" s="233"/>
      <c r="N337" s="233"/>
      <c r="O337" s="233"/>
      <c r="P337" s="233"/>
    </row>
    <row r="338" spans="1:16" x14ac:dyDescent="0.25">
      <c r="A338" s="241">
        <v>43211</v>
      </c>
      <c r="B338" s="242">
        <v>180161021</v>
      </c>
      <c r="C338" s="247">
        <v>4</v>
      </c>
      <c r="D338" s="246">
        <v>402150</v>
      </c>
      <c r="E338" s="244">
        <v>180042186</v>
      </c>
      <c r="F338" s="247">
        <v>13</v>
      </c>
      <c r="G338" s="246">
        <v>1273388</v>
      </c>
      <c r="H338" s="244"/>
      <c r="I338" s="245"/>
      <c r="J338" s="246"/>
      <c r="K338" s="233"/>
      <c r="L338" s="233"/>
      <c r="M338" s="233"/>
      <c r="N338" s="233"/>
      <c r="O338" s="233"/>
      <c r="P338" s="233"/>
    </row>
    <row r="339" spans="1:16" x14ac:dyDescent="0.25">
      <c r="A339" s="241">
        <v>43211</v>
      </c>
      <c r="B339" s="242">
        <v>180161069</v>
      </c>
      <c r="C339" s="247">
        <v>3</v>
      </c>
      <c r="D339" s="246">
        <v>297938</v>
      </c>
      <c r="E339" s="244"/>
      <c r="F339" s="247"/>
      <c r="G339" s="246"/>
      <c r="H339" s="244"/>
      <c r="I339" s="245"/>
      <c r="J339" s="246"/>
      <c r="K339" s="233"/>
      <c r="L339" s="233"/>
      <c r="M339" s="233"/>
      <c r="N339" s="233"/>
      <c r="O339" s="233"/>
      <c r="P339" s="233"/>
    </row>
    <row r="340" spans="1:16" x14ac:dyDescent="0.25">
      <c r="A340" s="241">
        <v>43211</v>
      </c>
      <c r="B340" s="242">
        <v>180161075</v>
      </c>
      <c r="C340" s="247">
        <v>7</v>
      </c>
      <c r="D340" s="246">
        <v>797650</v>
      </c>
      <c r="E340" s="244"/>
      <c r="F340" s="247"/>
      <c r="G340" s="246"/>
      <c r="H340" s="244"/>
      <c r="I340" s="245">
        <v>224351</v>
      </c>
      <c r="J340" s="246" t="s">
        <v>17</v>
      </c>
      <c r="K340" s="233"/>
      <c r="L340" s="233"/>
      <c r="M340" s="233"/>
      <c r="N340" s="233"/>
      <c r="O340" s="233"/>
      <c r="P340" s="233"/>
    </row>
    <row r="341" spans="1:16" x14ac:dyDescent="0.25">
      <c r="A341" s="241">
        <v>43213</v>
      </c>
      <c r="B341" s="242">
        <v>180161203</v>
      </c>
      <c r="C341" s="247">
        <v>2</v>
      </c>
      <c r="D341" s="246">
        <v>159338</v>
      </c>
      <c r="E341" s="244">
        <v>180042238</v>
      </c>
      <c r="F341" s="247">
        <v>6</v>
      </c>
      <c r="G341" s="246">
        <v>667013</v>
      </c>
      <c r="H341" s="244"/>
      <c r="I341" s="245"/>
      <c r="J341" s="246"/>
      <c r="K341" s="233"/>
      <c r="L341" s="233"/>
      <c r="M341" s="233"/>
      <c r="N341" s="233"/>
      <c r="O341" s="233"/>
      <c r="P341" s="233"/>
    </row>
    <row r="342" spans="1:16" x14ac:dyDescent="0.25">
      <c r="A342" s="241">
        <v>43213</v>
      </c>
      <c r="B342" s="242">
        <v>180161220</v>
      </c>
      <c r="C342" s="247">
        <v>13</v>
      </c>
      <c r="D342" s="246">
        <v>1239788</v>
      </c>
      <c r="E342" s="244"/>
      <c r="F342" s="247"/>
      <c r="G342" s="246"/>
      <c r="H342" s="244"/>
      <c r="I342" s="245"/>
      <c r="J342" s="246"/>
      <c r="K342" s="233"/>
      <c r="L342" s="233"/>
      <c r="M342" s="233"/>
      <c r="N342" s="233"/>
      <c r="O342" s="233"/>
      <c r="P342" s="233"/>
    </row>
    <row r="343" spans="1:16" x14ac:dyDescent="0.25">
      <c r="A343" s="241">
        <v>43213</v>
      </c>
      <c r="B343" s="242">
        <v>180161262</v>
      </c>
      <c r="C343" s="247">
        <v>9</v>
      </c>
      <c r="D343" s="246">
        <v>958300</v>
      </c>
      <c r="E343" s="244"/>
      <c r="F343" s="247"/>
      <c r="G343" s="246"/>
      <c r="H343" s="244"/>
      <c r="I343" s="245">
        <v>1690413</v>
      </c>
      <c r="J343" s="246" t="s">
        <v>17</v>
      </c>
      <c r="K343" s="233"/>
      <c r="L343" s="233"/>
      <c r="M343" s="233"/>
      <c r="N343" s="233"/>
      <c r="O343" s="233"/>
      <c r="P343" s="233"/>
    </row>
    <row r="344" spans="1:16" x14ac:dyDescent="0.25">
      <c r="A344" s="241">
        <v>43214</v>
      </c>
      <c r="B344" s="242">
        <v>180161301</v>
      </c>
      <c r="C344" s="247">
        <v>1</v>
      </c>
      <c r="D344" s="246">
        <v>127050</v>
      </c>
      <c r="E344" s="244">
        <v>180042263</v>
      </c>
      <c r="F344" s="247">
        <v>11</v>
      </c>
      <c r="G344" s="246">
        <v>1246963</v>
      </c>
      <c r="H344" s="244"/>
      <c r="I344" s="245"/>
      <c r="J344" s="246"/>
      <c r="K344" s="233"/>
      <c r="L344" s="233"/>
      <c r="M344" s="233"/>
      <c r="N344" s="233"/>
      <c r="O344" s="233"/>
      <c r="P344" s="233"/>
    </row>
    <row r="345" spans="1:16" x14ac:dyDescent="0.25">
      <c r="A345" s="241">
        <v>43214</v>
      </c>
      <c r="B345" s="242">
        <v>180161322</v>
      </c>
      <c r="C345" s="247">
        <v>12</v>
      </c>
      <c r="D345" s="246">
        <v>1197438</v>
      </c>
      <c r="E345" s="244"/>
      <c r="F345" s="247"/>
      <c r="G345" s="246"/>
      <c r="H345" s="244"/>
      <c r="I345" s="245"/>
      <c r="J345" s="246"/>
      <c r="K345" s="233"/>
      <c r="L345" s="233"/>
      <c r="M345" s="233"/>
      <c r="N345" s="233"/>
      <c r="O345" s="233"/>
      <c r="P345" s="233"/>
    </row>
    <row r="346" spans="1:16" x14ac:dyDescent="0.25">
      <c r="A346" s="241">
        <v>43214</v>
      </c>
      <c r="B346" s="242">
        <v>180161339</v>
      </c>
      <c r="C346" s="247">
        <v>1</v>
      </c>
      <c r="D346" s="246">
        <v>110075</v>
      </c>
      <c r="E346" s="244"/>
      <c r="F346" s="247"/>
      <c r="G346" s="246"/>
      <c r="H346" s="244"/>
      <c r="I346" s="245"/>
      <c r="J346" s="246"/>
      <c r="K346" s="233"/>
      <c r="L346" s="233"/>
      <c r="M346" s="233"/>
      <c r="N346" s="233"/>
      <c r="O346" s="233"/>
      <c r="P346" s="233"/>
    </row>
    <row r="347" spans="1:16" x14ac:dyDescent="0.25">
      <c r="A347" s="241">
        <v>43214</v>
      </c>
      <c r="B347" s="242">
        <v>180161370</v>
      </c>
      <c r="C347" s="247">
        <v>4</v>
      </c>
      <c r="D347" s="246">
        <v>448700</v>
      </c>
      <c r="E347" s="244"/>
      <c r="F347" s="247"/>
      <c r="G347" s="246"/>
      <c r="H347" s="244"/>
      <c r="I347" s="245"/>
      <c r="J347" s="246"/>
      <c r="K347" s="233"/>
      <c r="L347" s="233"/>
      <c r="M347" s="233"/>
      <c r="N347" s="233"/>
      <c r="O347" s="233"/>
      <c r="P347" s="233"/>
    </row>
    <row r="348" spans="1:16" x14ac:dyDescent="0.25">
      <c r="A348" s="241">
        <v>43214</v>
      </c>
      <c r="B348" s="242">
        <v>180161373</v>
      </c>
      <c r="C348" s="247">
        <v>1</v>
      </c>
      <c r="D348" s="246">
        <v>118650</v>
      </c>
      <c r="E348" s="244"/>
      <c r="F348" s="247"/>
      <c r="G348" s="246"/>
      <c r="H348" s="244"/>
      <c r="I348" s="245">
        <v>754950</v>
      </c>
      <c r="J348" s="246" t="s">
        <v>17</v>
      </c>
      <c r="K348" s="233"/>
      <c r="L348" s="233"/>
      <c r="M348" s="233"/>
      <c r="N348" s="233"/>
      <c r="O348" s="233"/>
      <c r="P348" s="233"/>
    </row>
    <row r="349" spans="1:16" x14ac:dyDescent="0.25">
      <c r="A349" s="241">
        <v>43215</v>
      </c>
      <c r="B349" s="242">
        <v>180161407</v>
      </c>
      <c r="C349" s="247">
        <v>1</v>
      </c>
      <c r="D349" s="246">
        <v>46463</v>
      </c>
      <c r="E349" s="244">
        <v>180042291</v>
      </c>
      <c r="F349" s="247">
        <v>9</v>
      </c>
      <c r="G349" s="246">
        <v>1189388</v>
      </c>
      <c r="H349" s="244"/>
      <c r="I349" s="245"/>
      <c r="J349" s="246"/>
      <c r="K349" s="233"/>
      <c r="L349" s="233"/>
      <c r="M349" s="233"/>
      <c r="N349" s="233"/>
      <c r="O349" s="233"/>
      <c r="P349" s="233"/>
    </row>
    <row r="350" spans="1:16" x14ac:dyDescent="0.25">
      <c r="A350" s="241">
        <v>43215</v>
      </c>
      <c r="B350" s="242">
        <v>180161428</v>
      </c>
      <c r="C350" s="247">
        <v>8</v>
      </c>
      <c r="D350" s="246">
        <v>742000</v>
      </c>
      <c r="E350" s="244"/>
      <c r="F350" s="247"/>
      <c r="G350" s="246"/>
      <c r="H350" s="244"/>
      <c r="I350" s="245"/>
      <c r="J350" s="246"/>
      <c r="K350" s="233"/>
      <c r="L350" s="233"/>
      <c r="M350" s="233"/>
      <c r="N350" s="233"/>
      <c r="O350" s="233"/>
      <c r="P350" s="233"/>
    </row>
    <row r="351" spans="1:16" x14ac:dyDescent="0.25">
      <c r="A351" s="241">
        <v>43215</v>
      </c>
      <c r="B351" s="242">
        <v>180161480</v>
      </c>
      <c r="C351" s="247">
        <v>4</v>
      </c>
      <c r="D351" s="246">
        <v>401538</v>
      </c>
      <c r="E351" s="244"/>
      <c r="F351" s="247"/>
      <c r="G351" s="246"/>
      <c r="H351" s="244"/>
      <c r="I351" s="245"/>
      <c r="J351" s="246"/>
      <c r="K351" s="233"/>
      <c r="L351" s="233"/>
      <c r="M351" s="233"/>
      <c r="N351" s="233"/>
      <c r="O351" s="233"/>
      <c r="P351" s="233"/>
    </row>
    <row r="352" spans="1:16" x14ac:dyDescent="0.25">
      <c r="A352" s="241">
        <v>43215</v>
      </c>
      <c r="B352" s="242">
        <v>180161492</v>
      </c>
      <c r="C352" s="247">
        <v>1</v>
      </c>
      <c r="D352" s="246">
        <v>144288</v>
      </c>
      <c r="E352" s="244"/>
      <c r="F352" s="247"/>
      <c r="G352" s="246"/>
      <c r="H352" s="244"/>
      <c r="I352" s="245">
        <v>144901</v>
      </c>
      <c r="J352" s="246" t="s">
        <v>17</v>
      </c>
      <c r="K352" s="233"/>
      <c r="L352" s="233"/>
      <c r="M352" s="233"/>
      <c r="N352" s="233"/>
      <c r="O352" s="233"/>
      <c r="P352" s="233"/>
    </row>
    <row r="353" spans="1:16" x14ac:dyDescent="0.25">
      <c r="A353" s="241">
        <v>43216</v>
      </c>
      <c r="B353" s="242">
        <v>180161515</v>
      </c>
      <c r="C353" s="247">
        <v>3</v>
      </c>
      <c r="D353" s="246">
        <v>345013</v>
      </c>
      <c r="E353" s="244">
        <v>180042321</v>
      </c>
      <c r="F353" s="247">
        <v>9</v>
      </c>
      <c r="G353" s="246">
        <v>943688</v>
      </c>
      <c r="H353" s="244"/>
      <c r="I353" s="245"/>
      <c r="J353" s="246"/>
      <c r="K353" s="233"/>
      <c r="L353" s="233"/>
      <c r="M353" s="233"/>
      <c r="N353" s="233"/>
      <c r="O353" s="233"/>
      <c r="P353" s="233"/>
    </row>
    <row r="354" spans="1:16" x14ac:dyDescent="0.25">
      <c r="A354" s="241">
        <v>43216</v>
      </c>
      <c r="B354" s="242">
        <v>180161548</v>
      </c>
      <c r="C354" s="247">
        <v>3</v>
      </c>
      <c r="D354" s="246">
        <v>310800</v>
      </c>
      <c r="E354" s="244"/>
      <c r="F354" s="247"/>
      <c r="G354" s="246"/>
      <c r="H354" s="244"/>
      <c r="I354" s="245"/>
      <c r="J354" s="246"/>
      <c r="K354" s="233"/>
      <c r="L354" s="233"/>
      <c r="M354" s="233"/>
      <c r="N354" s="233"/>
      <c r="O354" s="233"/>
      <c r="P354" s="233"/>
    </row>
    <row r="355" spans="1:16" x14ac:dyDescent="0.25">
      <c r="A355" s="241">
        <v>43216</v>
      </c>
      <c r="B355" s="242">
        <v>180161556</v>
      </c>
      <c r="C355" s="247">
        <v>1</v>
      </c>
      <c r="D355" s="246">
        <v>45763</v>
      </c>
      <c r="E355" s="244"/>
      <c r="F355" s="247"/>
      <c r="G355" s="246"/>
      <c r="H355" s="244"/>
      <c r="I355" s="245"/>
      <c r="J355" s="246"/>
      <c r="K355" s="233"/>
      <c r="L355" s="233"/>
      <c r="M355" s="233"/>
      <c r="N355" s="233"/>
      <c r="O355" s="233"/>
      <c r="P355" s="233"/>
    </row>
    <row r="356" spans="1:16" x14ac:dyDescent="0.25">
      <c r="A356" s="241">
        <v>43216</v>
      </c>
      <c r="B356" s="242">
        <v>180161600</v>
      </c>
      <c r="C356" s="247">
        <v>6</v>
      </c>
      <c r="D356" s="246">
        <v>617138</v>
      </c>
      <c r="E356" s="244"/>
      <c r="F356" s="247"/>
      <c r="G356" s="246"/>
      <c r="H356" s="244"/>
      <c r="I356" s="245"/>
      <c r="J356" s="246"/>
      <c r="K356" s="233"/>
      <c r="L356" s="233"/>
      <c r="M356" s="233"/>
      <c r="N356" s="233"/>
      <c r="O356" s="233"/>
      <c r="P356" s="233"/>
    </row>
    <row r="357" spans="1:16" x14ac:dyDescent="0.25">
      <c r="A357" s="241">
        <v>43216</v>
      </c>
      <c r="B357" s="242">
        <v>180161603</v>
      </c>
      <c r="C357" s="247">
        <v>1</v>
      </c>
      <c r="D357" s="246">
        <v>87063</v>
      </c>
      <c r="E357" s="244"/>
      <c r="F357" s="247"/>
      <c r="G357" s="246"/>
      <c r="H357" s="244"/>
      <c r="I357" s="245"/>
      <c r="J357" s="246"/>
      <c r="K357" s="233"/>
      <c r="L357" s="233"/>
      <c r="M357" s="233"/>
      <c r="N357" s="233"/>
      <c r="O357" s="233"/>
      <c r="P357" s="233"/>
    </row>
    <row r="358" spans="1:16" x14ac:dyDescent="0.25">
      <c r="A358" s="241">
        <v>43216</v>
      </c>
      <c r="B358" s="242">
        <v>180161613</v>
      </c>
      <c r="C358" s="247">
        <v>9</v>
      </c>
      <c r="D358" s="246">
        <v>920063</v>
      </c>
      <c r="E358" s="244"/>
      <c r="F358" s="247"/>
      <c r="G358" s="246"/>
      <c r="H358" s="244"/>
      <c r="I358" s="245">
        <v>1382152</v>
      </c>
      <c r="J358" s="246" t="s">
        <v>17</v>
      </c>
      <c r="K358" s="233"/>
      <c r="L358" s="233"/>
      <c r="M358" s="233"/>
      <c r="N358" s="233"/>
      <c r="O358" s="233"/>
      <c r="P358" s="233"/>
    </row>
    <row r="359" spans="1:16" x14ac:dyDescent="0.25">
      <c r="A359" s="241">
        <v>43217</v>
      </c>
      <c r="B359" s="242">
        <v>180161639</v>
      </c>
      <c r="C359" s="247">
        <v>1</v>
      </c>
      <c r="D359" s="246">
        <v>80500</v>
      </c>
      <c r="E359" s="244">
        <v>180042350</v>
      </c>
      <c r="F359" s="247">
        <v>6</v>
      </c>
      <c r="G359" s="246">
        <v>706650</v>
      </c>
      <c r="H359" s="244"/>
      <c r="I359" s="245"/>
      <c r="J359" s="246"/>
      <c r="K359" s="233"/>
      <c r="L359" s="233"/>
      <c r="M359" s="233"/>
      <c r="N359" s="233"/>
      <c r="O359" s="233"/>
      <c r="P359" s="233"/>
    </row>
    <row r="360" spans="1:16" x14ac:dyDescent="0.25">
      <c r="A360" s="241">
        <v>43217</v>
      </c>
      <c r="B360" s="242">
        <v>180161665</v>
      </c>
      <c r="C360" s="247">
        <v>10</v>
      </c>
      <c r="D360" s="246">
        <v>923213</v>
      </c>
      <c r="E360" s="244"/>
      <c r="F360" s="247"/>
      <c r="G360" s="246"/>
      <c r="H360" s="244"/>
      <c r="I360" s="245"/>
      <c r="J360" s="246"/>
      <c r="K360" s="233"/>
      <c r="L360" s="233"/>
      <c r="M360" s="233"/>
      <c r="N360" s="233"/>
      <c r="O360" s="233"/>
      <c r="P360" s="233"/>
    </row>
    <row r="361" spans="1:16" x14ac:dyDescent="0.25">
      <c r="A361" s="241">
        <v>43217</v>
      </c>
      <c r="B361" s="242">
        <v>180161683</v>
      </c>
      <c r="C361" s="247">
        <v>2</v>
      </c>
      <c r="D361" s="246">
        <v>256113</v>
      </c>
      <c r="E361" s="244"/>
      <c r="F361" s="247"/>
      <c r="G361" s="246"/>
      <c r="H361" s="244"/>
      <c r="I361" s="245"/>
      <c r="J361" s="246"/>
      <c r="K361" s="233"/>
      <c r="L361" s="233"/>
      <c r="M361" s="233"/>
      <c r="N361" s="233"/>
      <c r="O361" s="233"/>
      <c r="P361" s="233"/>
    </row>
    <row r="362" spans="1:16" x14ac:dyDescent="0.25">
      <c r="A362" s="241">
        <v>43217</v>
      </c>
      <c r="B362" s="242">
        <v>180161700</v>
      </c>
      <c r="C362" s="247">
        <v>2</v>
      </c>
      <c r="D362" s="246">
        <v>103163</v>
      </c>
      <c r="E362" s="244"/>
      <c r="F362" s="247"/>
      <c r="G362" s="246"/>
      <c r="H362" s="244"/>
      <c r="I362" s="245"/>
      <c r="J362" s="246"/>
      <c r="K362" s="233"/>
      <c r="L362" s="233"/>
      <c r="M362" s="233"/>
      <c r="N362" s="233"/>
      <c r="O362" s="233"/>
      <c r="P362" s="233"/>
    </row>
    <row r="363" spans="1:16" x14ac:dyDescent="0.25">
      <c r="A363" s="241">
        <v>43217</v>
      </c>
      <c r="B363" s="242">
        <v>180161715</v>
      </c>
      <c r="C363" s="247">
        <v>3</v>
      </c>
      <c r="D363" s="246">
        <v>239663</v>
      </c>
      <c r="E363" s="244"/>
      <c r="F363" s="247"/>
      <c r="G363" s="246"/>
      <c r="H363" s="244"/>
      <c r="I363" s="245">
        <v>896002</v>
      </c>
      <c r="J363" s="246" t="s">
        <v>17</v>
      </c>
      <c r="K363" s="233"/>
      <c r="L363" s="233"/>
      <c r="M363" s="233"/>
      <c r="N363" s="233"/>
      <c r="O363" s="233"/>
      <c r="P363" s="233"/>
    </row>
    <row r="364" spans="1:16" x14ac:dyDescent="0.25">
      <c r="A364" s="241">
        <v>43218</v>
      </c>
      <c r="B364" s="242">
        <v>180161794</v>
      </c>
      <c r="C364" s="247">
        <v>23</v>
      </c>
      <c r="D364" s="246">
        <v>2311750</v>
      </c>
      <c r="E364" s="244">
        <v>180042378</v>
      </c>
      <c r="F364" s="247">
        <v>4</v>
      </c>
      <c r="G364" s="246">
        <v>378263</v>
      </c>
      <c r="H364" s="244"/>
      <c r="I364" s="245"/>
      <c r="J364" s="246"/>
      <c r="K364" s="233"/>
      <c r="L364" s="233"/>
      <c r="M364" s="233"/>
      <c r="N364" s="233"/>
      <c r="O364" s="233"/>
      <c r="P364" s="233"/>
    </row>
    <row r="365" spans="1:16" x14ac:dyDescent="0.25">
      <c r="A365" s="241">
        <v>43218</v>
      </c>
      <c r="B365" s="242">
        <v>180161824</v>
      </c>
      <c r="C365" s="247">
        <v>9</v>
      </c>
      <c r="D365" s="246">
        <v>884188</v>
      </c>
      <c r="E365" s="244"/>
      <c r="F365" s="247"/>
      <c r="G365" s="246"/>
      <c r="H365" s="244"/>
      <c r="I365" s="245"/>
      <c r="J365" s="246"/>
      <c r="K365" s="233"/>
      <c r="L365" s="233"/>
      <c r="M365" s="233"/>
      <c r="N365" s="233"/>
      <c r="O365" s="233"/>
      <c r="P365" s="233"/>
    </row>
    <row r="366" spans="1:16" x14ac:dyDescent="0.25">
      <c r="A366" s="241">
        <v>43218</v>
      </c>
      <c r="B366" s="242">
        <v>180161835</v>
      </c>
      <c r="C366" s="247">
        <v>1</v>
      </c>
      <c r="D366" s="246">
        <v>92050</v>
      </c>
      <c r="E366" s="244"/>
      <c r="F366" s="247"/>
      <c r="G366" s="246"/>
      <c r="H366" s="244"/>
      <c r="I366" s="245"/>
      <c r="J366" s="246"/>
      <c r="K366" s="233"/>
      <c r="L366" s="233"/>
      <c r="M366" s="233"/>
      <c r="N366" s="233"/>
      <c r="O366" s="233"/>
      <c r="P366" s="233"/>
    </row>
    <row r="367" spans="1:16" x14ac:dyDescent="0.25">
      <c r="A367" s="241">
        <v>43218</v>
      </c>
      <c r="B367" s="242">
        <v>180161847</v>
      </c>
      <c r="C367" s="247">
        <v>4</v>
      </c>
      <c r="D367" s="246">
        <v>310713</v>
      </c>
      <c r="E367" s="244"/>
      <c r="F367" s="247"/>
      <c r="G367" s="246"/>
      <c r="H367" s="244"/>
      <c r="I367" s="245">
        <v>3220438</v>
      </c>
      <c r="J367" s="246" t="s">
        <v>17</v>
      </c>
      <c r="K367" s="233"/>
      <c r="L367" s="233"/>
      <c r="M367" s="233"/>
      <c r="N367" s="233"/>
      <c r="O367" s="233"/>
      <c r="P367" s="233"/>
    </row>
    <row r="368" spans="1:16" x14ac:dyDescent="0.25">
      <c r="A368" s="241">
        <v>43220</v>
      </c>
      <c r="B368" s="242">
        <v>180161993</v>
      </c>
      <c r="C368" s="247">
        <v>30</v>
      </c>
      <c r="D368" s="246">
        <v>3125238</v>
      </c>
      <c r="E368" s="244">
        <v>180042437</v>
      </c>
      <c r="F368" s="247">
        <v>6</v>
      </c>
      <c r="G368" s="246">
        <v>733775</v>
      </c>
      <c r="H368" s="244"/>
      <c r="I368" s="245"/>
      <c r="J368" s="246"/>
      <c r="K368" s="233"/>
      <c r="L368" s="233"/>
      <c r="M368" s="233"/>
      <c r="N368" s="233"/>
      <c r="O368" s="233"/>
      <c r="P368" s="233"/>
    </row>
    <row r="369" spans="1:16" x14ac:dyDescent="0.25">
      <c r="A369" s="241">
        <v>43220</v>
      </c>
      <c r="B369" s="242">
        <v>180162053</v>
      </c>
      <c r="C369" s="247">
        <v>9</v>
      </c>
      <c r="D369" s="246">
        <v>929163</v>
      </c>
      <c r="E369" s="244"/>
      <c r="F369" s="247"/>
      <c r="G369" s="246"/>
      <c r="H369" s="244"/>
      <c r="I369" s="245"/>
      <c r="J369" s="246"/>
      <c r="K369" s="233"/>
      <c r="L369" s="233"/>
      <c r="M369" s="233"/>
      <c r="N369" s="233"/>
      <c r="O369" s="233"/>
      <c r="P369" s="233"/>
    </row>
    <row r="370" spans="1:16" x14ac:dyDescent="0.25">
      <c r="A370" s="241">
        <v>43220</v>
      </c>
      <c r="B370" s="242">
        <v>180162059</v>
      </c>
      <c r="C370" s="247">
        <v>2</v>
      </c>
      <c r="D370" s="246">
        <v>209038</v>
      </c>
      <c r="E370" s="244"/>
      <c r="F370" s="247"/>
      <c r="G370" s="246"/>
      <c r="H370" s="244"/>
      <c r="I370" s="245">
        <v>3529664</v>
      </c>
      <c r="J370" s="246" t="s">
        <v>17</v>
      </c>
      <c r="K370" s="233"/>
      <c r="L370" s="233"/>
      <c r="M370" s="233"/>
      <c r="N370" s="233"/>
      <c r="O370" s="233"/>
      <c r="P370" s="233"/>
    </row>
    <row r="371" spans="1:16" x14ac:dyDescent="0.25">
      <c r="A371" s="241">
        <v>43221</v>
      </c>
      <c r="B371" s="242">
        <v>180162153</v>
      </c>
      <c r="C371" s="247">
        <v>26</v>
      </c>
      <c r="D371" s="246">
        <v>2695438</v>
      </c>
      <c r="E371" s="244">
        <v>180042462</v>
      </c>
      <c r="F371" s="247">
        <v>10</v>
      </c>
      <c r="G371" s="246">
        <v>1034163</v>
      </c>
      <c r="H371" s="244"/>
      <c r="I371" s="245">
        <v>1661275</v>
      </c>
      <c r="J371" s="246" t="s">
        <v>17</v>
      </c>
      <c r="K371" s="233"/>
      <c r="L371" s="233"/>
      <c r="M371" s="233"/>
      <c r="N371" s="233"/>
      <c r="O371" s="233"/>
      <c r="P371" s="233"/>
    </row>
    <row r="372" spans="1:16" x14ac:dyDescent="0.25">
      <c r="A372" s="241">
        <v>43222</v>
      </c>
      <c r="B372" s="242">
        <v>180162240</v>
      </c>
      <c r="C372" s="247">
        <v>13</v>
      </c>
      <c r="D372" s="246">
        <v>1290275</v>
      </c>
      <c r="E372" s="244">
        <v>180042489</v>
      </c>
      <c r="F372" s="247">
        <v>6</v>
      </c>
      <c r="G372" s="246">
        <v>491313</v>
      </c>
      <c r="H372" s="244"/>
      <c r="I372" s="245"/>
      <c r="J372" s="246"/>
      <c r="K372" s="233"/>
      <c r="L372" s="233"/>
      <c r="M372" s="233"/>
      <c r="N372" s="233"/>
      <c r="O372" s="233"/>
      <c r="P372" s="233"/>
    </row>
    <row r="373" spans="1:16" x14ac:dyDescent="0.25">
      <c r="A373" s="241">
        <v>43222</v>
      </c>
      <c r="B373" s="242">
        <v>180162286</v>
      </c>
      <c r="C373" s="247">
        <v>2</v>
      </c>
      <c r="D373" s="246">
        <v>367150</v>
      </c>
      <c r="E373" s="244"/>
      <c r="F373" s="247"/>
      <c r="G373" s="246"/>
      <c r="H373" s="244"/>
      <c r="I373" s="245"/>
      <c r="J373" s="246"/>
      <c r="K373" s="233"/>
      <c r="L373" s="233"/>
      <c r="M373" s="233"/>
      <c r="N373" s="233"/>
      <c r="O373" s="233"/>
      <c r="P373" s="233"/>
    </row>
    <row r="374" spans="1:16" x14ac:dyDescent="0.25">
      <c r="A374" s="241">
        <v>43222</v>
      </c>
      <c r="B374" s="242">
        <v>180162298</v>
      </c>
      <c r="C374" s="247">
        <v>1</v>
      </c>
      <c r="D374" s="246">
        <v>96513</v>
      </c>
      <c r="E374" s="244"/>
      <c r="F374" s="247"/>
      <c r="G374" s="246"/>
      <c r="H374" s="244"/>
      <c r="I374" s="245">
        <v>1262625</v>
      </c>
      <c r="J374" s="246" t="s">
        <v>17</v>
      </c>
      <c r="K374" s="233"/>
      <c r="L374" s="233"/>
      <c r="M374" s="233"/>
      <c r="N374" s="233"/>
      <c r="O374" s="233"/>
      <c r="P374" s="233"/>
    </row>
    <row r="375" spans="1:16" x14ac:dyDescent="0.25">
      <c r="A375" s="241">
        <v>43223</v>
      </c>
      <c r="B375" s="242">
        <v>180162354</v>
      </c>
      <c r="C375" s="247">
        <v>6</v>
      </c>
      <c r="D375" s="246">
        <v>611363</v>
      </c>
      <c r="E375" s="244">
        <v>180042510</v>
      </c>
      <c r="F375" s="247">
        <v>4</v>
      </c>
      <c r="G375" s="246">
        <v>354900</v>
      </c>
      <c r="H375" s="244"/>
      <c r="I375" s="245"/>
      <c r="J375" s="246"/>
      <c r="K375" s="233"/>
      <c r="L375" s="233"/>
      <c r="M375" s="233"/>
      <c r="N375" s="233"/>
      <c r="O375" s="233"/>
      <c r="P375" s="233"/>
    </row>
    <row r="376" spans="1:16" x14ac:dyDescent="0.25">
      <c r="A376" s="241">
        <v>43223</v>
      </c>
      <c r="B376" s="242">
        <v>180162401</v>
      </c>
      <c r="C376" s="247">
        <v>4</v>
      </c>
      <c r="D376" s="246">
        <v>443713</v>
      </c>
      <c r="E376" s="244"/>
      <c r="F376" s="247"/>
      <c r="G376" s="246"/>
      <c r="H376" s="244"/>
      <c r="I376" s="245"/>
      <c r="J376" s="246"/>
      <c r="K376" s="233"/>
      <c r="L376" s="233"/>
      <c r="M376" s="233"/>
      <c r="N376" s="233"/>
      <c r="O376" s="233"/>
      <c r="P376" s="233"/>
    </row>
    <row r="377" spans="1:16" x14ac:dyDescent="0.25">
      <c r="A377" s="241">
        <v>43223</v>
      </c>
      <c r="B377" s="242">
        <v>180162414</v>
      </c>
      <c r="C377" s="247">
        <v>2</v>
      </c>
      <c r="D377" s="246">
        <v>261013</v>
      </c>
      <c r="E377" s="244"/>
      <c r="F377" s="247"/>
      <c r="G377" s="246"/>
      <c r="H377" s="244"/>
      <c r="I377" s="245">
        <v>961189</v>
      </c>
      <c r="J377" s="246" t="s">
        <v>17</v>
      </c>
      <c r="K377" s="233"/>
      <c r="L377" s="233"/>
      <c r="M377" s="233"/>
      <c r="N377" s="233"/>
      <c r="O377" s="233"/>
      <c r="P377" s="233"/>
    </row>
    <row r="378" spans="1:16" x14ac:dyDescent="0.25">
      <c r="A378" s="241">
        <v>43224</v>
      </c>
      <c r="B378" s="242">
        <v>180162474</v>
      </c>
      <c r="C378" s="247">
        <v>18</v>
      </c>
      <c r="D378" s="246">
        <v>2187938</v>
      </c>
      <c r="E378" s="244">
        <v>180042532</v>
      </c>
      <c r="F378" s="247">
        <v>9</v>
      </c>
      <c r="G378" s="246">
        <v>838600</v>
      </c>
      <c r="H378" s="244"/>
      <c r="I378" s="245"/>
      <c r="J378" s="246"/>
      <c r="K378" s="233"/>
      <c r="L378" s="233"/>
      <c r="M378" s="233"/>
      <c r="N378" s="233"/>
      <c r="O378" s="233"/>
      <c r="P378" s="233"/>
    </row>
    <row r="379" spans="1:16" x14ac:dyDescent="0.25">
      <c r="A379" s="241">
        <v>43224</v>
      </c>
      <c r="B379" s="242">
        <v>180162483</v>
      </c>
      <c r="C379" s="247">
        <v>6</v>
      </c>
      <c r="D379" s="246">
        <v>539263</v>
      </c>
      <c r="E379" s="244"/>
      <c r="F379" s="247"/>
      <c r="G379" s="246"/>
      <c r="H379" s="244"/>
      <c r="I379" s="245"/>
      <c r="J379" s="246"/>
      <c r="K379" s="233"/>
      <c r="L379" s="233"/>
      <c r="M379" s="233"/>
      <c r="N379" s="233"/>
      <c r="O379" s="233"/>
      <c r="P379" s="233"/>
    </row>
    <row r="380" spans="1:16" x14ac:dyDescent="0.25">
      <c r="A380" s="241">
        <v>43224</v>
      </c>
      <c r="B380" s="242">
        <v>180162513</v>
      </c>
      <c r="C380" s="247">
        <v>11</v>
      </c>
      <c r="D380" s="246">
        <v>962500</v>
      </c>
      <c r="E380" s="244"/>
      <c r="F380" s="247"/>
      <c r="G380" s="246"/>
      <c r="H380" s="244"/>
      <c r="I380" s="245"/>
      <c r="J380" s="246"/>
      <c r="K380" s="233"/>
      <c r="L380" s="233"/>
      <c r="M380" s="233"/>
      <c r="N380" s="233"/>
      <c r="O380" s="233"/>
      <c r="P380" s="233"/>
    </row>
    <row r="381" spans="1:16" x14ac:dyDescent="0.25">
      <c r="A381" s="241">
        <v>43224</v>
      </c>
      <c r="B381" s="242">
        <v>180162522</v>
      </c>
      <c r="C381" s="247">
        <v>1</v>
      </c>
      <c r="D381" s="246">
        <v>100013</v>
      </c>
      <c r="E381" s="244"/>
      <c r="F381" s="247"/>
      <c r="G381" s="246"/>
      <c r="H381" s="244"/>
      <c r="I381" s="245">
        <v>2951114</v>
      </c>
      <c r="J381" s="246" t="s">
        <v>17</v>
      </c>
      <c r="K381" s="233"/>
      <c r="L381" s="233"/>
      <c r="M381" s="233"/>
      <c r="N381" s="233"/>
      <c r="O381" s="233"/>
      <c r="P381" s="233"/>
    </row>
    <row r="382" spans="1:16" x14ac:dyDescent="0.25">
      <c r="A382" s="241">
        <v>43225</v>
      </c>
      <c r="B382" s="242">
        <v>180162615</v>
      </c>
      <c r="C382" s="247">
        <v>20</v>
      </c>
      <c r="D382" s="246">
        <v>2019588</v>
      </c>
      <c r="E382" s="244">
        <v>180042570</v>
      </c>
      <c r="F382" s="247">
        <v>13</v>
      </c>
      <c r="G382" s="246">
        <v>1341463</v>
      </c>
      <c r="H382" s="244"/>
      <c r="I382" s="245"/>
      <c r="J382" s="246"/>
      <c r="K382" s="233"/>
      <c r="L382" s="233"/>
      <c r="M382" s="233"/>
      <c r="N382" s="233"/>
      <c r="O382" s="233"/>
      <c r="P382" s="233"/>
    </row>
    <row r="383" spans="1:16" x14ac:dyDescent="0.25">
      <c r="A383" s="241">
        <v>43225</v>
      </c>
      <c r="B383" s="242">
        <v>180162619</v>
      </c>
      <c r="C383" s="247">
        <v>4</v>
      </c>
      <c r="D383" s="246">
        <v>417113</v>
      </c>
      <c r="E383" s="244"/>
      <c r="F383" s="247"/>
      <c r="G383" s="246"/>
      <c r="H383" s="244"/>
      <c r="I383" s="245"/>
      <c r="J383" s="246"/>
      <c r="K383" s="233"/>
      <c r="L383" s="233"/>
      <c r="M383" s="233"/>
      <c r="N383" s="233"/>
      <c r="O383" s="233"/>
      <c r="P383" s="233"/>
    </row>
    <row r="384" spans="1:16" x14ac:dyDescent="0.25">
      <c r="A384" s="241">
        <v>43225</v>
      </c>
      <c r="B384" s="242">
        <v>180162650</v>
      </c>
      <c r="C384" s="247">
        <v>1</v>
      </c>
      <c r="D384" s="246">
        <v>99050</v>
      </c>
      <c r="E384" s="244"/>
      <c r="F384" s="247"/>
      <c r="G384" s="246"/>
      <c r="H384" s="244"/>
      <c r="I384" s="245">
        <v>1194288</v>
      </c>
      <c r="J384" s="246" t="s">
        <v>17</v>
      </c>
      <c r="K384" s="233"/>
      <c r="L384" s="233"/>
      <c r="M384" s="233"/>
      <c r="N384" s="233"/>
      <c r="O384" s="233"/>
      <c r="P384" s="233"/>
    </row>
    <row r="385" spans="1:16" x14ac:dyDescent="0.25">
      <c r="A385" s="241">
        <v>43227</v>
      </c>
      <c r="B385" s="242">
        <v>180162806</v>
      </c>
      <c r="C385" s="247">
        <v>3</v>
      </c>
      <c r="D385" s="246">
        <v>297675</v>
      </c>
      <c r="E385" s="244">
        <v>180042649</v>
      </c>
      <c r="F385" s="247">
        <v>4</v>
      </c>
      <c r="G385" s="246">
        <v>389463</v>
      </c>
      <c r="H385" s="244"/>
      <c r="I385" s="245"/>
      <c r="J385" s="246"/>
      <c r="K385" s="233"/>
      <c r="L385" s="233"/>
      <c r="M385" s="233"/>
      <c r="N385" s="233"/>
      <c r="O385" s="233"/>
      <c r="P385" s="233"/>
    </row>
    <row r="386" spans="1:16" x14ac:dyDescent="0.25">
      <c r="A386" s="241">
        <v>43227</v>
      </c>
      <c r="B386" s="242">
        <v>180162828</v>
      </c>
      <c r="C386" s="247">
        <v>29</v>
      </c>
      <c r="D386" s="246">
        <v>3003175</v>
      </c>
      <c r="E386" s="244"/>
      <c r="F386" s="247"/>
      <c r="G386" s="246"/>
      <c r="H386" s="244"/>
      <c r="I386" s="245"/>
      <c r="J386" s="246"/>
      <c r="K386" s="233"/>
      <c r="L386" s="233"/>
      <c r="M386" s="233"/>
      <c r="N386" s="233"/>
      <c r="O386" s="233"/>
      <c r="P386" s="233"/>
    </row>
    <row r="387" spans="1:16" x14ac:dyDescent="0.25">
      <c r="A387" s="241">
        <v>43227</v>
      </c>
      <c r="B387" s="242">
        <v>180162834</v>
      </c>
      <c r="C387" s="247">
        <v>2</v>
      </c>
      <c r="D387" s="246">
        <v>179200</v>
      </c>
      <c r="E387" s="244"/>
      <c r="F387" s="247"/>
      <c r="G387" s="246"/>
      <c r="H387" s="244"/>
      <c r="I387" s="245"/>
      <c r="J387" s="246"/>
      <c r="K387" s="233"/>
      <c r="L387" s="233"/>
      <c r="M387" s="233"/>
      <c r="N387" s="233"/>
      <c r="O387" s="233"/>
      <c r="P387" s="233"/>
    </row>
    <row r="388" spans="1:16" x14ac:dyDescent="0.25">
      <c r="A388" s="241">
        <v>43227</v>
      </c>
      <c r="B388" s="242">
        <v>180162870</v>
      </c>
      <c r="C388" s="247">
        <v>11</v>
      </c>
      <c r="D388" s="246">
        <v>1229550</v>
      </c>
      <c r="E388" s="244"/>
      <c r="F388" s="247"/>
      <c r="G388" s="246"/>
      <c r="H388" s="244"/>
      <c r="I388" s="245">
        <v>4320137</v>
      </c>
      <c r="J388" s="246" t="s">
        <v>17</v>
      </c>
      <c r="K388" s="233"/>
      <c r="L388" s="233"/>
      <c r="M388" s="233"/>
      <c r="N388" s="233"/>
      <c r="O388" s="233"/>
      <c r="P388" s="233"/>
    </row>
    <row r="389" spans="1:16" x14ac:dyDescent="0.25">
      <c r="A389" s="241">
        <v>43228</v>
      </c>
      <c r="B389" s="242">
        <v>180162961</v>
      </c>
      <c r="C389" s="247">
        <v>36</v>
      </c>
      <c r="D389" s="246">
        <v>3460713</v>
      </c>
      <c r="E389" s="244">
        <v>180042673</v>
      </c>
      <c r="F389" s="247">
        <v>8</v>
      </c>
      <c r="G389" s="246">
        <v>751538</v>
      </c>
      <c r="H389" s="244"/>
      <c r="I389" s="245"/>
      <c r="J389" s="246"/>
      <c r="K389" s="233"/>
      <c r="L389" s="233"/>
      <c r="M389" s="233"/>
      <c r="N389" s="233"/>
      <c r="O389" s="233"/>
      <c r="P389" s="233"/>
    </row>
    <row r="390" spans="1:16" x14ac:dyDescent="0.25">
      <c r="A390" s="241">
        <v>43228</v>
      </c>
      <c r="B390" s="242">
        <v>180162974</v>
      </c>
      <c r="C390" s="247">
        <v>2</v>
      </c>
      <c r="D390" s="246">
        <v>185150</v>
      </c>
      <c r="E390" s="244"/>
      <c r="F390" s="247"/>
      <c r="G390" s="246"/>
      <c r="H390" s="244"/>
      <c r="I390" s="245"/>
      <c r="J390" s="246"/>
      <c r="K390" s="233"/>
      <c r="L390" s="233"/>
      <c r="M390" s="233"/>
      <c r="N390" s="233"/>
      <c r="O390" s="233"/>
      <c r="P390" s="233"/>
    </row>
    <row r="391" spans="1:16" x14ac:dyDescent="0.25">
      <c r="A391" s="241">
        <v>43228</v>
      </c>
      <c r="B391" s="242">
        <v>180163006</v>
      </c>
      <c r="C391" s="247">
        <v>6</v>
      </c>
      <c r="D391" s="246">
        <v>616088</v>
      </c>
      <c r="E391" s="244"/>
      <c r="F391" s="247"/>
      <c r="G391" s="246"/>
      <c r="H391" s="244"/>
      <c r="I391" s="245">
        <v>3510413</v>
      </c>
      <c r="J391" s="246" t="s">
        <v>17</v>
      </c>
      <c r="K391" s="233"/>
      <c r="L391" s="233"/>
      <c r="M391" s="233"/>
      <c r="N391" s="233"/>
      <c r="O391" s="233"/>
      <c r="P391" s="233"/>
    </row>
    <row r="392" spans="1:16" x14ac:dyDescent="0.25">
      <c r="A392" s="241">
        <v>43229</v>
      </c>
      <c r="B392" s="242">
        <v>180163085</v>
      </c>
      <c r="C392" s="247">
        <v>3</v>
      </c>
      <c r="D392" s="246">
        <v>356213</v>
      </c>
      <c r="E392" s="244">
        <v>180042702</v>
      </c>
      <c r="F392" s="247">
        <v>6</v>
      </c>
      <c r="G392" s="246">
        <v>649775</v>
      </c>
      <c r="H392" s="244"/>
      <c r="I392" s="245"/>
      <c r="J392" s="246"/>
      <c r="K392" s="233"/>
      <c r="L392" s="233"/>
      <c r="M392" s="233"/>
      <c r="N392" s="233"/>
      <c r="O392" s="233"/>
      <c r="P392" s="233"/>
    </row>
    <row r="393" spans="1:16" x14ac:dyDescent="0.25">
      <c r="A393" s="241">
        <v>43229</v>
      </c>
      <c r="B393" s="242">
        <v>180163134</v>
      </c>
      <c r="C393" s="247">
        <v>4</v>
      </c>
      <c r="D393" s="246">
        <v>474075</v>
      </c>
      <c r="E393" s="244"/>
      <c r="F393" s="247"/>
      <c r="G393" s="246"/>
      <c r="H393" s="244"/>
      <c r="I393" s="245">
        <v>180513</v>
      </c>
      <c r="J393" s="246" t="s">
        <v>17</v>
      </c>
      <c r="K393" s="233"/>
      <c r="L393" s="233"/>
      <c r="M393" s="233"/>
      <c r="N393" s="233"/>
      <c r="O393" s="233"/>
      <c r="P393" s="233"/>
    </row>
    <row r="394" spans="1:16" x14ac:dyDescent="0.25">
      <c r="A394" s="241">
        <v>43230</v>
      </c>
      <c r="B394" s="242">
        <v>180163239</v>
      </c>
      <c r="C394" s="247">
        <v>13</v>
      </c>
      <c r="D394" s="246">
        <v>1404025</v>
      </c>
      <c r="E394" s="244">
        <v>180042729</v>
      </c>
      <c r="F394" s="247">
        <v>14</v>
      </c>
      <c r="G394" s="246">
        <v>1361850</v>
      </c>
      <c r="H394" s="244"/>
      <c r="I394" s="245">
        <v>42175</v>
      </c>
      <c r="J394" s="246" t="s">
        <v>17</v>
      </c>
      <c r="K394" s="233"/>
      <c r="L394" s="233"/>
      <c r="M394" s="233"/>
      <c r="N394" s="233"/>
      <c r="O394" s="233"/>
      <c r="P394" s="233"/>
    </row>
    <row r="395" spans="1:16" x14ac:dyDescent="0.25">
      <c r="A395" s="241">
        <v>43231</v>
      </c>
      <c r="B395" s="242">
        <v>180163286</v>
      </c>
      <c r="C395" s="247">
        <v>1</v>
      </c>
      <c r="D395" s="246">
        <v>119000</v>
      </c>
      <c r="E395" s="244">
        <v>180042786</v>
      </c>
      <c r="F395" s="247">
        <v>9</v>
      </c>
      <c r="G395" s="246">
        <v>940713</v>
      </c>
      <c r="H395" s="244"/>
      <c r="I395" s="245"/>
      <c r="J395" s="246"/>
      <c r="K395" s="233"/>
      <c r="L395" s="233"/>
      <c r="M395" s="233"/>
      <c r="N395" s="233"/>
      <c r="O395" s="233"/>
      <c r="P395" s="233"/>
    </row>
    <row r="396" spans="1:16" x14ac:dyDescent="0.25">
      <c r="A396" s="241">
        <v>43231</v>
      </c>
      <c r="B396" s="242">
        <v>180163320</v>
      </c>
      <c r="C396" s="247">
        <v>11</v>
      </c>
      <c r="D396" s="246">
        <v>1111250</v>
      </c>
      <c r="E396" s="244"/>
      <c r="F396" s="247"/>
      <c r="G396" s="246"/>
      <c r="H396" s="244"/>
      <c r="I396" s="245"/>
      <c r="J396" s="246"/>
      <c r="K396" s="233"/>
      <c r="L396" s="233"/>
      <c r="M396" s="233"/>
      <c r="N396" s="233"/>
      <c r="O396" s="233"/>
      <c r="P396" s="233"/>
    </row>
    <row r="397" spans="1:16" x14ac:dyDescent="0.25">
      <c r="A397" s="241">
        <v>43231</v>
      </c>
      <c r="B397" s="242">
        <v>180163352</v>
      </c>
      <c r="C397" s="247">
        <v>14</v>
      </c>
      <c r="D397" s="246">
        <v>1482863</v>
      </c>
      <c r="E397" s="244"/>
      <c r="F397" s="247"/>
      <c r="G397" s="246"/>
      <c r="H397" s="244"/>
      <c r="I397" s="245"/>
      <c r="J397" s="246"/>
      <c r="K397" s="233"/>
      <c r="L397" s="233"/>
      <c r="M397" s="233"/>
      <c r="N397" s="233"/>
      <c r="O397" s="233"/>
      <c r="P397" s="233"/>
    </row>
    <row r="398" spans="1:16" x14ac:dyDescent="0.25">
      <c r="A398" s="241">
        <v>43231</v>
      </c>
      <c r="B398" s="242">
        <v>180163374</v>
      </c>
      <c r="C398" s="247">
        <v>1</v>
      </c>
      <c r="D398" s="246">
        <v>86013</v>
      </c>
      <c r="E398" s="244"/>
      <c r="F398" s="247"/>
      <c r="G398" s="246"/>
      <c r="H398" s="244"/>
      <c r="I398" s="245"/>
      <c r="J398" s="246"/>
      <c r="K398" s="233"/>
      <c r="L398" s="233"/>
      <c r="M398" s="233"/>
      <c r="N398" s="233"/>
      <c r="O398" s="233"/>
      <c r="P398" s="233"/>
    </row>
    <row r="399" spans="1:16" x14ac:dyDescent="0.25">
      <c r="A399" s="241">
        <v>43231</v>
      </c>
      <c r="B399" s="242">
        <v>180163381</v>
      </c>
      <c r="C399" s="247">
        <v>6</v>
      </c>
      <c r="D399" s="246">
        <v>667800</v>
      </c>
      <c r="E399" s="244"/>
      <c r="F399" s="247"/>
      <c r="G399" s="246"/>
      <c r="H399" s="244"/>
      <c r="I399" s="245">
        <v>2526213</v>
      </c>
      <c r="J399" s="246" t="s">
        <v>17</v>
      </c>
      <c r="K399" s="233"/>
      <c r="L399" s="233"/>
      <c r="M399" s="233"/>
      <c r="N399" s="233"/>
      <c r="O399" s="233"/>
      <c r="P399" s="233"/>
    </row>
    <row r="400" spans="1:16" x14ac:dyDescent="0.25">
      <c r="A400" s="241">
        <v>43232</v>
      </c>
      <c r="B400" s="242">
        <v>180163437</v>
      </c>
      <c r="C400" s="247">
        <v>1</v>
      </c>
      <c r="D400" s="246">
        <v>184363</v>
      </c>
      <c r="E400" s="244">
        <v>180042825</v>
      </c>
      <c r="F400" s="247">
        <v>6</v>
      </c>
      <c r="G400" s="246">
        <v>539613</v>
      </c>
      <c r="H400" s="244"/>
      <c r="I400" s="245"/>
      <c r="J400" s="246"/>
      <c r="K400" s="233"/>
      <c r="L400" s="233"/>
      <c r="M400" s="233"/>
      <c r="N400" s="233"/>
      <c r="O400" s="233"/>
      <c r="P400" s="233"/>
    </row>
    <row r="401" spans="1:16" x14ac:dyDescent="0.25">
      <c r="A401" s="241">
        <v>43232</v>
      </c>
      <c r="B401" s="242">
        <v>180163479</v>
      </c>
      <c r="C401" s="247">
        <v>10</v>
      </c>
      <c r="D401" s="246">
        <v>1003713</v>
      </c>
      <c r="E401" s="244"/>
      <c r="F401" s="247"/>
      <c r="G401" s="246"/>
      <c r="H401" s="244"/>
      <c r="I401" s="245"/>
      <c r="J401" s="246"/>
      <c r="K401" s="233"/>
      <c r="L401" s="233"/>
      <c r="M401" s="233"/>
      <c r="N401" s="233"/>
      <c r="O401" s="233"/>
      <c r="P401" s="233"/>
    </row>
    <row r="402" spans="1:16" x14ac:dyDescent="0.25">
      <c r="A402" s="241">
        <v>43232</v>
      </c>
      <c r="B402" s="242">
        <v>180163484</v>
      </c>
      <c r="C402" s="247">
        <v>1</v>
      </c>
      <c r="D402" s="246">
        <v>184363</v>
      </c>
      <c r="E402" s="244"/>
      <c r="F402" s="247"/>
      <c r="G402" s="246"/>
      <c r="H402" s="244"/>
      <c r="I402" s="245">
        <v>832826</v>
      </c>
      <c r="J402" s="246" t="s">
        <v>17</v>
      </c>
      <c r="K402" s="233"/>
      <c r="L402" s="233"/>
      <c r="M402" s="233"/>
      <c r="N402" s="233"/>
      <c r="O402" s="233"/>
      <c r="P402" s="233"/>
    </row>
    <row r="403" spans="1:16" x14ac:dyDescent="0.25">
      <c r="A403" s="241">
        <v>43234</v>
      </c>
      <c r="B403" s="242">
        <v>180163659</v>
      </c>
      <c r="C403" s="247">
        <v>1</v>
      </c>
      <c r="D403" s="246">
        <v>91438</v>
      </c>
      <c r="E403" s="244">
        <v>180042887</v>
      </c>
      <c r="F403" s="247">
        <v>10</v>
      </c>
      <c r="G403" s="246">
        <v>777438</v>
      </c>
      <c r="H403" s="244"/>
      <c r="I403" s="245"/>
      <c r="J403" s="246"/>
      <c r="K403" s="233"/>
      <c r="L403" s="233"/>
      <c r="M403" s="233"/>
      <c r="N403" s="233"/>
      <c r="O403" s="233"/>
      <c r="P403" s="233"/>
    </row>
    <row r="404" spans="1:16" x14ac:dyDescent="0.25">
      <c r="A404" s="241">
        <v>43234</v>
      </c>
      <c r="B404" s="242">
        <v>180163687</v>
      </c>
      <c r="C404" s="247">
        <v>31</v>
      </c>
      <c r="D404" s="246">
        <v>3197688</v>
      </c>
      <c r="E404" s="244"/>
      <c r="F404" s="247"/>
      <c r="G404" s="246"/>
      <c r="H404" s="244"/>
      <c r="I404" s="245"/>
      <c r="J404" s="246"/>
      <c r="K404" s="233"/>
      <c r="L404" s="233"/>
      <c r="M404" s="233"/>
      <c r="N404" s="233"/>
      <c r="O404" s="233"/>
      <c r="P404" s="233"/>
    </row>
    <row r="405" spans="1:16" x14ac:dyDescent="0.25">
      <c r="A405" s="241">
        <v>43234</v>
      </c>
      <c r="B405" s="242">
        <v>180163695</v>
      </c>
      <c r="C405" s="247">
        <v>2</v>
      </c>
      <c r="D405" s="246">
        <v>147088</v>
      </c>
      <c r="E405" s="244"/>
      <c r="F405" s="247"/>
      <c r="G405" s="246"/>
      <c r="H405" s="244"/>
      <c r="I405" s="245"/>
      <c r="J405" s="246"/>
      <c r="K405" s="233"/>
      <c r="L405" s="233"/>
      <c r="M405" s="233"/>
      <c r="N405" s="233"/>
      <c r="O405" s="233"/>
      <c r="P405" s="233"/>
    </row>
    <row r="406" spans="1:16" x14ac:dyDescent="0.25">
      <c r="A406" s="241">
        <v>43234</v>
      </c>
      <c r="B406" s="242">
        <v>180163743</v>
      </c>
      <c r="C406" s="247">
        <v>13</v>
      </c>
      <c r="D406" s="246">
        <v>1140213</v>
      </c>
      <c r="E406" s="244"/>
      <c r="F406" s="247"/>
      <c r="G406" s="246"/>
      <c r="H406" s="244"/>
      <c r="I406" s="245"/>
      <c r="J406" s="246"/>
      <c r="K406" s="233"/>
      <c r="L406" s="233"/>
      <c r="M406" s="233"/>
      <c r="N406" s="233"/>
      <c r="O406" s="233"/>
      <c r="P406" s="233"/>
    </row>
    <row r="407" spans="1:16" x14ac:dyDescent="0.25">
      <c r="A407" s="241">
        <v>43234</v>
      </c>
      <c r="B407" s="242">
        <v>180163749</v>
      </c>
      <c r="C407" s="247">
        <v>1</v>
      </c>
      <c r="D407" s="246">
        <v>105788</v>
      </c>
      <c r="E407" s="244"/>
      <c r="F407" s="247"/>
      <c r="G407" s="246"/>
      <c r="H407" s="244"/>
      <c r="I407" s="245">
        <v>3904777</v>
      </c>
      <c r="J407" s="246" t="s">
        <v>17</v>
      </c>
      <c r="K407" s="233"/>
      <c r="L407" s="233"/>
      <c r="M407" s="233"/>
      <c r="N407" s="233"/>
      <c r="O407" s="233"/>
      <c r="P407" s="233"/>
    </row>
    <row r="408" spans="1:16" x14ac:dyDescent="0.25">
      <c r="A408" s="241">
        <v>43235</v>
      </c>
      <c r="B408" s="242">
        <v>180163785</v>
      </c>
      <c r="C408" s="247">
        <v>2</v>
      </c>
      <c r="D408" s="246">
        <v>149363</v>
      </c>
      <c r="E408" s="244">
        <v>180042918</v>
      </c>
      <c r="F408" s="247">
        <v>3</v>
      </c>
      <c r="G408" s="246">
        <v>296013</v>
      </c>
      <c r="H408" s="244"/>
      <c r="I408" s="245"/>
      <c r="J408" s="246"/>
      <c r="K408" s="233"/>
      <c r="L408" s="233"/>
      <c r="M408" s="233"/>
      <c r="N408" s="233"/>
      <c r="O408" s="233"/>
      <c r="P408" s="233"/>
    </row>
    <row r="409" spans="1:16" x14ac:dyDescent="0.25">
      <c r="A409" s="241">
        <v>43235</v>
      </c>
      <c r="B409" s="242">
        <v>180163817</v>
      </c>
      <c r="C409" s="247">
        <v>31</v>
      </c>
      <c r="D409" s="246">
        <v>3109925</v>
      </c>
      <c r="E409" s="244"/>
      <c r="F409" s="247"/>
      <c r="G409" s="246"/>
      <c r="H409" s="244"/>
      <c r="I409" s="245"/>
      <c r="J409" s="246"/>
      <c r="K409" s="233"/>
      <c r="L409" s="233"/>
      <c r="M409" s="233"/>
      <c r="N409" s="233"/>
      <c r="O409" s="233"/>
      <c r="P409" s="233"/>
    </row>
    <row r="410" spans="1:16" x14ac:dyDescent="0.25">
      <c r="A410" s="241">
        <v>43235</v>
      </c>
      <c r="B410" s="242">
        <v>180163853</v>
      </c>
      <c r="C410" s="247">
        <v>1</v>
      </c>
      <c r="D410" s="246">
        <v>92050</v>
      </c>
      <c r="E410" s="244"/>
      <c r="F410" s="247"/>
      <c r="G410" s="246"/>
      <c r="H410" s="244"/>
      <c r="I410" s="245"/>
      <c r="J410" s="246"/>
      <c r="K410" s="233"/>
      <c r="L410" s="233"/>
      <c r="M410" s="233"/>
      <c r="N410" s="233"/>
      <c r="O410" s="233"/>
      <c r="P410" s="233"/>
    </row>
    <row r="411" spans="1:16" x14ac:dyDescent="0.25">
      <c r="A411" s="241">
        <v>43235</v>
      </c>
      <c r="B411" s="242">
        <v>180163883</v>
      </c>
      <c r="C411" s="247">
        <v>8</v>
      </c>
      <c r="D411" s="246">
        <v>843325</v>
      </c>
      <c r="E411" s="244"/>
      <c r="F411" s="247"/>
      <c r="G411" s="246"/>
      <c r="H411" s="244"/>
      <c r="I411" s="245"/>
      <c r="J411" s="246"/>
      <c r="K411" s="233"/>
      <c r="L411" s="233"/>
      <c r="M411" s="233"/>
      <c r="N411" s="233"/>
      <c r="O411" s="233"/>
      <c r="P411" s="233"/>
    </row>
    <row r="412" spans="1:16" x14ac:dyDescent="0.25">
      <c r="A412" s="241">
        <v>43235</v>
      </c>
      <c r="B412" s="242">
        <v>180163885</v>
      </c>
      <c r="C412" s="247">
        <v>1</v>
      </c>
      <c r="D412" s="246">
        <v>92050</v>
      </c>
      <c r="E412" s="244"/>
      <c r="F412" s="247"/>
      <c r="G412" s="246"/>
      <c r="H412" s="244"/>
      <c r="I412" s="245"/>
      <c r="J412" s="246"/>
      <c r="K412" s="233"/>
      <c r="L412" s="233"/>
      <c r="M412" s="233"/>
      <c r="N412" s="233"/>
      <c r="O412" s="233"/>
      <c r="P412" s="233"/>
    </row>
    <row r="413" spans="1:16" x14ac:dyDescent="0.25">
      <c r="A413" s="241">
        <v>43235</v>
      </c>
      <c r="B413" s="242">
        <v>180163889</v>
      </c>
      <c r="C413" s="247">
        <v>1</v>
      </c>
      <c r="D413" s="246">
        <v>80063</v>
      </c>
      <c r="E413" s="244"/>
      <c r="F413" s="247"/>
      <c r="G413" s="246"/>
      <c r="H413" s="244"/>
      <c r="I413" s="245">
        <v>4070761</v>
      </c>
      <c r="J413" s="246" t="s">
        <v>17</v>
      </c>
      <c r="K413" s="233"/>
      <c r="L413" s="233"/>
      <c r="M413" s="233"/>
      <c r="N413" s="233"/>
      <c r="O413" s="233"/>
      <c r="P413" s="233"/>
    </row>
    <row r="414" spans="1:16" x14ac:dyDescent="0.25">
      <c r="A414" s="241">
        <v>43236</v>
      </c>
      <c r="B414" s="242">
        <v>180163930</v>
      </c>
      <c r="C414" s="247">
        <v>3</v>
      </c>
      <c r="D414" s="246">
        <v>228725</v>
      </c>
      <c r="E414" s="244">
        <v>180042960</v>
      </c>
      <c r="F414" s="247">
        <v>4</v>
      </c>
      <c r="G414" s="246">
        <v>455350</v>
      </c>
      <c r="H414" s="244"/>
      <c r="I414" s="245"/>
      <c r="J414" s="246"/>
      <c r="K414" s="233"/>
      <c r="L414" s="233"/>
      <c r="M414" s="233"/>
      <c r="N414" s="233"/>
      <c r="O414" s="233"/>
      <c r="P414" s="233"/>
    </row>
    <row r="415" spans="1:16" x14ac:dyDescent="0.25">
      <c r="A415" s="241">
        <v>43236</v>
      </c>
      <c r="B415" s="242">
        <v>180163952</v>
      </c>
      <c r="C415" s="247">
        <v>16</v>
      </c>
      <c r="D415" s="246">
        <v>1643950</v>
      </c>
      <c r="E415" s="244"/>
      <c r="F415" s="247"/>
      <c r="G415" s="246"/>
      <c r="H415" s="244"/>
      <c r="I415" s="245"/>
      <c r="J415" s="246"/>
      <c r="K415" s="233"/>
      <c r="L415" s="233"/>
      <c r="M415" s="233"/>
      <c r="N415" s="233"/>
      <c r="O415" s="233"/>
      <c r="P415" s="233"/>
    </row>
    <row r="416" spans="1:16" x14ac:dyDescent="0.25">
      <c r="A416" s="241">
        <v>43236</v>
      </c>
      <c r="B416" s="242">
        <v>180163994</v>
      </c>
      <c r="C416" s="247">
        <v>5</v>
      </c>
      <c r="D416" s="246">
        <v>440038</v>
      </c>
      <c r="E416" s="244"/>
      <c r="F416" s="247"/>
      <c r="G416" s="246"/>
      <c r="H416" s="244"/>
      <c r="I416" s="245">
        <v>1857363</v>
      </c>
      <c r="J416" s="246" t="s">
        <v>17</v>
      </c>
      <c r="K416" s="233"/>
      <c r="L416" s="233"/>
      <c r="M416" s="233"/>
      <c r="N416" s="233"/>
      <c r="O416" s="233"/>
      <c r="P416" s="233"/>
    </row>
    <row r="417" spans="1:16" x14ac:dyDescent="0.25">
      <c r="A417" s="241">
        <v>43237</v>
      </c>
      <c r="B417" s="242">
        <v>180164041</v>
      </c>
      <c r="C417" s="247">
        <v>2</v>
      </c>
      <c r="D417" s="246">
        <v>207113</v>
      </c>
      <c r="E417" s="244">
        <v>180042987</v>
      </c>
      <c r="F417" s="247">
        <v>5</v>
      </c>
      <c r="G417" s="246">
        <v>525438</v>
      </c>
      <c r="H417" s="244"/>
      <c r="I417" s="245"/>
      <c r="J417" s="246"/>
      <c r="K417" s="233"/>
      <c r="L417" s="233"/>
      <c r="M417" s="233"/>
      <c r="N417" s="233"/>
      <c r="O417" s="233"/>
      <c r="P417" s="233"/>
    </row>
    <row r="418" spans="1:16" x14ac:dyDescent="0.25">
      <c r="A418" s="241">
        <v>43237</v>
      </c>
      <c r="B418" s="242">
        <v>150164065</v>
      </c>
      <c r="C418" s="247">
        <v>19</v>
      </c>
      <c r="D418" s="246">
        <v>1803375</v>
      </c>
      <c r="E418" s="244"/>
      <c r="F418" s="247"/>
      <c r="G418" s="246"/>
      <c r="H418" s="244"/>
      <c r="I418" s="245"/>
      <c r="J418" s="246"/>
      <c r="K418" s="233"/>
      <c r="L418" s="233"/>
      <c r="M418" s="233"/>
      <c r="N418" s="233"/>
      <c r="O418" s="233"/>
      <c r="P418" s="233"/>
    </row>
    <row r="419" spans="1:16" x14ac:dyDescent="0.25">
      <c r="A419" s="241">
        <v>43237</v>
      </c>
      <c r="B419" s="242">
        <v>180164116</v>
      </c>
      <c r="C419" s="247">
        <v>1</v>
      </c>
      <c r="D419" s="246">
        <v>152338</v>
      </c>
      <c r="E419" s="244"/>
      <c r="F419" s="247"/>
      <c r="G419" s="246"/>
      <c r="H419" s="244"/>
      <c r="I419" s="245">
        <v>1637388</v>
      </c>
      <c r="J419" s="246" t="s">
        <v>17</v>
      </c>
      <c r="K419" s="233"/>
      <c r="L419" s="233"/>
      <c r="M419" s="233"/>
      <c r="N419" s="233"/>
      <c r="O419" s="233"/>
      <c r="P419" s="233"/>
    </row>
    <row r="420" spans="1:16" x14ac:dyDescent="0.25">
      <c r="A420" s="241">
        <v>43238</v>
      </c>
      <c r="B420" s="242">
        <v>180164150</v>
      </c>
      <c r="C420" s="247">
        <v>2</v>
      </c>
      <c r="D420" s="246">
        <v>202125</v>
      </c>
      <c r="E420" s="244">
        <v>180043012</v>
      </c>
      <c r="F420" s="247">
        <v>8</v>
      </c>
      <c r="G420" s="246">
        <v>825388</v>
      </c>
      <c r="H420" s="244"/>
      <c r="I420" s="245"/>
      <c r="J420" s="246"/>
      <c r="K420" s="233"/>
      <c r="L420" s="233"/>
      <c r="M420" s="233"/>
      <c r="N420" s="233"/>
      <c r="O420" s="233"/>
      <c r="P420" s="233"/>
    </row>
    <row r="421" spans="1:16" x14ac:dyDescent="0.25">
      <c r="A421" s="241">
        <v>43238</v>
      </c>
      <c r="B421" s="242">
        <v>180164158</v>
      </c>
      <c r="C421" s="247">
        <v>1</v>
      </c>
      <c r="D421" s="246">
        <v>88200</v>
      </c>
      <c r="E421" s="244"/>
      <c r="F421" s="247"/>
      <c r="G421" s="246"/>
      <c r="H421" s="244"/>
      <c r="I421" s="245"/>
      <c r="J421" s="246"/>
      <c r="K421" s="233"/>
      <c r="L421" s="233"/>
      <c r="M421" s="233"/>
      <c r="N421" s="233"/>
      <c r="O421" s="233"/>
      <c r="P421" s="233"/>
    </row>
    <row r="422" spans="1:16" x14ac:dyDescent="0.25">
      <c r="A422" s="241">
        <v>43238</v>
      </c>
      <c r="B422" s="242">
        <v>180164192</v>
      </c>
      <c r="C422" s="247">
        <v>3</v>
      </c>
      <c r="D422" s="246">
        <v>232225</v>
      </c>
      <c r="E422" s="244"/>
      <c r="F422" s="247"/>
      <c r="G422" s="246"/>
      <c r="H422" s="244"/>
      <c r="I422" s="245"/>
      <c r="J422" s="246"/>
      <c r="K422" s="233"/>
      <c r="L422" s="233"/>
      <c r="M422" s="233"/>
      <c r="N422" s="233"/>
      <c r="O422" s="233"/>
      <c r="P422" s="233"/>
    </row>
    <row r="423" spans="1:16" x14ac:dyDescent="0.25">
      <c r="A423" s="241">
        <v>43238</v>
      </c>
      <c r="B423" s="242">
        <v>180164194</v>
      </c>
      <c r="C423" s="247">
        <v>21</v>
      </c>
      <c r="D423" s="246">
        <v>2125463</v>
      </c>
      <c r="E423" s="244"/>
      <c r="F423" s="247"/>
      <c r="G423" s="246"/>
      <c r="H423" s="244"/>
      <c r="I423" s="245"/>
      <c r="J423" s="246"/>
      <c r="K423" s="233"/>
      <c r="L423" s="233"/>
      <c r="M423" s="233"/>
      <c r="N423" s="233"/>
      <c r="O423" s="233"/>
      <c r="P423" s="233"/>
    </row>
    <row r="424" spans="1:16" x14ac:dyDescent="0.25">
      <c r="A424" s="241">
        <v>43238</v>
      </c>
      <c r="B424" s="242">
        <v>180162240</v>
      </c>
      <c r="C424" s="247">
        <v>3</v>
      </c>
      <c r="D424" s="246">
        <v>354988</v>
      </c>
      <c r="E424" s="244"/>
      <c r="F424" s="247"/>
      <c r="G424" s="246"/>
      <c r="H424" s="244"/>
      <c r="I424" s="245"/>
      <c r="J424" s="246"/>
      <c r="K424" s="233"/>
      <c r="L424" s="233"/>
      <c r="M424" s="233"/>
      <c r="N424" s="233"/>
      <c r="O424" s="233"/>
      <c r="P424" s="233"/>
    </row>
    <row r="425" spans="1:16" x14ac:dyDescent="0.25">
      <c r="A425" s="241">
        <v>43238</v>
      </c>
      <c r="B425" s="242">
        <v>180162245</v>
      </c>
      <c r="C425" s="247">
        <v>2</v>
      </c>
      <c r="D425" s="246">
        <v>162225</v>
      </c>
      <c r="E425" s="244"/>
      <c r="F425" s="247"/>
      <c r="G425" s="246"/>
      <c r="H425" s="244"/>
      <c r="I425" s="245">
        <v>2339838</v>
      </c>
      <c r="J425" s="246" t="s">
        <v>17</v>
      </c>
      <c r="K425" s="233"/>
      <c r="L425" s="233"/>
      <c r="M425" s="233"/>
      <c r="N425" s="233"/>
      <c r="O425" s="233"/>
      <c r="P425" s="233"/>
    </row>
    <row r="426" spans="1:16" x14ac:dyDescent="0.25">
      <c r="A426" s="241">
        <v>43239</v>
      </c>
      <c r="B426" s="242">
        <v>180164288</v>
      </c>
      <c r="C426" s="247">
        <v>1</v>
      </c>
      <c r="D426" s="246">
        <v>115063</v>
      </c>
      <c r="E426" s="244">
        <v>180043057</v>
      </c>
      <c r="F426" s="247">
        <v>10</v>
      </c>
      <c r="G426" s="246">
        <v>1069863</v>
      </c>
      <c r="H426" s="244"/>
      <c r="I426" s="245"/>
      <c r="J426" s="246"/>
      <c r="K426" s="233"/>
      <c r="L426" s="233"/>
      <c r="M426" s="233"/>
      <c r="N426" s="233"/>
      <c r="O426" s="233"/>
      <c r="P426" s="233"/>
    </row>
    <row r="427" spans="1:16" x14ac:dyDescent="0.25">
      <c r="A427" s="241">
        <v>43239</v>
      </c>
      <c r="B427" s="242">
        <v>180164366</v>
      </c>
      <c r="C427" s="247">
        <v>22</v>
      </c>
      <c r="D427" s="246">
        <v>2403538</v>
      </c>
      <c r="E427" s="244"/>
      <c r="F427" s="247"/>
      <c r="G427" s="246"/>
      <c r="H427" s="244"/>
      <c r="I427" s="245">
        <v>1448738</v>
      </c>
      <c r="J427" s="246" t="s">
        <v>17</v>
      </c>
      <c r="K427" s="233"/>
      <c r="L427" s="233"/>
      <c r="M427" s="233"/>
      <c r="N427" s="233"/>
      <c r="O427" s="233"/>
      <c r="P427" s="233"/>
    </row>
    <row r="428" spans="1:16" x14ac:dyDescent="0.25">
      <c r="A428" s="241">
        <v>43241</v>
      </c>
      <c r="B428" s="242">
        <v>180164589</v>
      </c>
      <c r="C428" s="247">
        <v>29</v>
      </c>
      <c r="D428" s="246">
        <v>3071863</v>
      </c>
      <c r="E428" s="244">
        <v>180043127</v>
      </c>
      <c r="F428" s="247">
        <v>14</v>
      </c>
      <c r="G428" s="246">
        <v>1389763</v>
      </c>
      <c r="H428" s="244"/>
      <c r="I428" s="245"/>
      <c r="J428" s="246"/>
      <c r="K428" s="233"/>
      <c r="L428" s="233"/>
      <c r="M428" s="233"/>
      <c r="N428" s="233"/>
      <c r="O428" s="233"/>
      <c r="P428" s="233"/>
    </row>
    <row r="429" spans="1:16" x14ac:dyDescent="0.25">
      <c r="A429" s="241">
        <v>43241</v>
      </c>
      <c r="B429" s="242">
        <v>180164630</v>
      </c>
      <c r="C429" s="247">
        <v>10</v>
      </c>
      <c r="D429" s="246">
        <v>1170138</v>
      </c>
      <c r="E429" s="244"/>
      <c r="F429" s="247"/>
      <c r="G429" s="246"/>
      <c r="H429" s="244"/>
      <c r="I429" s="245"/>
      <c r="J429" s="246"/>
      <c r="K429" s="233"/>
      <c r="L429" s="233"/>
      <c r="M429" s="233"/>
      <c r="N429" s="233"/>
      <c r="O429" s="233"/>
      <c r="P429" s="233"/>
    </row>
    <row r="430" spans="1:16" x14ac:dyDescent="0.25">
      <c r="A430" s="241">
        <v>43241</v>
      </c>
      <c r="B430" s="242">
        <v>180164636</v>
      </c>
      <c r="C430" s="247">
        <v>1</v>
      </c>
      <c r="D430" s="246">
        <v>100013</v>
      </c>
      <c r="E430" s="244"/>
      <c r="F430" s="247"/>
      <c r="G430" s="246"/>
      <c r="H430" s="244"/>
      <c r="I430" s="245">
        <v>2952251</v>
      </c>
      <c r="J430" s="246" t="s">
        <v>17</v>
      </c>
      <c r="K430" s="233"/>
      <c r="L430" s="233"/>
      <c r="M430" s="233"/>
      <c r="N430" s="233"/>
      <c r="O430" s="233"/>
      <c r="P430" s="233"/>
    </row>
    <row r="431" spans="1:16" x14ac:dyDescent="0.25">
      <c r="A431" s="241">
        <v>43242</v>
      </c>
      <c r="B431" s="242">
        <v>180164668</v>
      </c>
      <c r="C431" s="247">
        <v>1</v>
      </c>
      <c r="D431" s="246">
        <v>108063</v>
      </c>
      <c r="E431" s="244">
        <v>180043153</v>
      </c>
      <c r="F431" s="247">
        <v>9</v>
      </c>
      <c r="G431" s="246">
        <v>885850</v>
      </c>
      <c r="H431" s="244"/>
      <c r="I431" s="245"/>
      <c r="J431" s="246"/>
      <c r="K431" s="233"/>
      <c r="L431" s="233"/>
      <c r="M431" s="233"/>
      <c r="N431" s="233"/>
      <c r="O431" s="233"/>
      <c r="P431" s="233"/>
    </row>
    <row r="432" spans="1:16" x14ac:dyDescent="0.25">
      <c r="A432" s="241">
        <v>43242</v>
      </c>
      <c r="B432" s="242">
        <v>180164703</v>
      </c>
      <c r="C432" s="247">
        <v>23</v>
      </c>
      <c r="D432" s="246">
        <v>2401875</v>
      </c>
      <c r="E432" s="244"/>
      <c r="F432" s="247"/>
      <c r="G432" s="246"/>
      <c r="H432" s="244"/>
      <c r="I432" s="245"/>
      <c r="J432" s="246"/>
      <c r="K432" s="233"/>
      <c r="L432" s="233"/>
      <c r="M432" s="233"/>
      <c r="N432" s="233"/>
      <c r="O432" s="233"/>
      <c r="P432" s="233"/>
    </row>
    <row r="433" spans="1:16" x14ac:dyDescent="0.25">
      <c r="A433" s="241">
        <v>43242</v>
      </c>
      <c r="B433" s="242">
        <v>180164755</v>
      </c>
      <c r="C433" s="247">
        <v>23</v>
      </c>
      <c r="D433" s="246">
        <v>2208675</v>
      </c>
      <c r="E433" s="244"/>
      <c r="F433" s="247"/>
      <c r="G433" s="246"/>
      <c r="H433" s="244"/>
      <c r="I433" s="245"/>
      <c r="J433" s="246"/>
      <c r="K433" s="233"/>
      <c r="L433" s="233"/>
      <c r="M433" s="233"/>
      <c r="N433" s="233"/>
      <c r="O433" s="233"/>
      <c r="P433" s="233"/>
    </row>
    <row r="434" spans="1:16" x14ac:dyDescent="0.25">
      <c r="A434" s="241">
        <v>43242</v>
      </c>
      <c r="B434" s="242">
        <v>180164763</v>
      </c>
      <c r="C434" s="247">
        <v>1</v>
      </c>
      <c r="D434" s="246">
        <v>132913</v>
      </c>
      <c r="E434" s="244"/>
      <c r="F434" s="247"/>
      <c r="G434" s="246"/>
      <c r="H434" s="244"/>
      <c r="I434" s="245">
        <v>3965676</v>
      </c>
      <c r="J434" s="246" t="s">
        <v>17</v>
      </c>
      <c r="K434" s="233"/>
      <c r="L434" s="233"/>
      <c r="M434" s="233"/>
      <c r="N434" s="233"/>
      <c r="O434" s="233"/>
      <c r="P434" s="233"/>
    </row>
    <row r="435" spans="1:16" x14ac:dyDescent="0.25">
      <c r="A435" s="241">
        <v>43243</v>
      </c>
      <c r="B435" s="242">
        <v>180164816</v>
      </c>
      <c r="C435" s="247">
        <v>38</v>
      </c>
      <c r="D435" s="246">
        <v>3850963</v>
      </c>
      <c r="E435" s="244">
        <v>180043176</v>
      </c>
      <c r="F435" s="247">
        <v>11</v>
      </c>
      <c r="G435" s="246">
        <v>1140213</v>
      </c>
      <c r="H435" s="244"/>
      <c r="I435" s="245"/>
      <c r="J435" s="246"/>
      <c r="K435" s="233"/>
      <c r="L435" s="233"/>
      <c r="M435" s="233"/>
      <c r="N435" s="233"/>
      <c r="O435" s="233"/>
      <c r="P435" s="233"/>
    </row>
    <row r="436" spans="1:16" x14ac:dyDescent="0.25">
      <c r="A436" s="241">
        <v>43243</v>
      </c>
      <c r="B436" s="242">
        <v>180164827</v>
      </c>
      <c r="C436" s="247">
        <v>2</v>
      </c>
      <c r="D436" s="246">
        <v>232575</v>
      </c>
      <c r="E436" s="244"/>
      <c r="F436" s="247"/>
      <c r="G436" s="246"/>
      <c r="H436" s="244"/>
      <c r="I436" s="245"/>
      <c r="J436" s="246"/>
      <c r="K436" s="233"/>
      <c r="L436" s="233"/>
      <c r="M436" s="233"/>
      <c r="N436" s="233"/>
      <c r="O436" s="233"/>
      <c r="P436" s="233"/>
    </row>
    <row r="437" spans="1:16" x14ac:dyDescent="0.25">
      <c r="A437" s="241">
        <v>43243</v>
      </c>
      <c r="B437" s="242">
        <v>180164837</v>
      </c>
      <c r="C437" s="247">
        <v>2</v>
      </c>
      <c r="D437" s="246">
        <v>251475</v>
      </c>
      <c r="E437" s="244"/>
      <c r="F437" s="247"/>
      <c r="G437" s="246"/>
      <c r="H437" s="244"/>
      <c r="I437" s="245"/>
      <c r="J437" s="246"/>
      <c r="K437" s="233"/>
      <c r="L437" s="233"/>
      <c r="M437" s="233"/>
      <c r="N437" s="233"/>
      <c r="O437" s="233"/>
      <c r="P437" s="233"/>
    </row>
    <row r="438" spans="1:16" x14ac:dyDescent="0.25">
      <c r="A438" s="241">
        <v>43243</v>
      </c>
      <c r="B438" s="242">
        <v>180164896</v>
      </c>
      <c r="C438" s="247">
        <v>10</v>
      </c>
      <c r="D438" s="246">
        <v>953575</v>
      </c>
      <c r="E438" s="244"/>
      <c r="F438" s="247"/>
      <c r="G438" s="246"/>
      <c r="H438" s="244"/>
      <c r="I438" s="245"/>
      <c r="J438" s="246"/>
      <c r="K438" s="233"/>
      <c r="L438" s="233"/>
      <c r="M438" s="233"/>
      <c r="N438" s="233"/>
      <c r="O438" s="233"/>
      <c r="P438" s="233"/>
    </row>
    <row r="439" spans="1:16" x14ac:dyDescent="0.25">
      <c r="A439" s="241">
        <v>43243</v>
      </c>
      <c r="B439" s="242">
        <v>180164900</v>
      </c>
      <c r="C439" s="247">
        <v>1</v>
      </c>
      <c r="D439" s="246">
        <v>80500</v>
      </c>
      <c r="E439" s="244"/>
      <c r="F439" s="247"/>
      <c r="G439" s="246"/>
      <c r="H439" s="244"/>
      <c r="I439" s="245">
        <v>4228875</v>
      </c>
      <c r="J439" s="246" t="s">
        <v>17</v>
      </c>
      <c r="K439" s="233"/>
      <c r="L439" s="233"/>
      <c r="M439" s="233"/>
      <c r="N439" s="233"/>
      <c r="O439" s="233"/>
      <c r="P439" s="233"/>
    </row>
    <row r="440" spans="1:16" x14ac:dyDescent="0.25">
      <c r="A440" s="241">
        <v>43244</v>
      </c>
      <c r="B440" s="242">
        <v>180164294</v>
      </c>
      <c r="C440" s="247">
        <v>2</v>
      </c>
      <c r="D440" s="246">
        <v>226100</v>
      </c>
      <c r="E440" s="244">
        <v>180043222</v>
      </c>
      <c r="F440" s="247">
        <v>11</v>
      </c>
      <c r="G440" s="246">
        <v>1174338</v>
      </c>
      <c r="H440" s="244"/>
      <c r="I440" s="245"/>
      <c r="J440" s="246"/>
      <c r="K440" s="233"/>
      <c r="L440" s="233"/>
      <c r="M440" s="233"/>
      <c r="N440" s="233"/>
      <c r="O440" s="233"/>
      <c r="P440" s="233"/>
    </row>
    <row r="441" spans="1:16" x14ac:dyDescent="0.25">
      <c r="A441" s="241">
        <v>43244</v>
      </c>
      <c r="B441" s="242">
        <v>180164948</v>
      </c>
      <c r="C441" s="247">
        <v>8</v>
      </c>
      <c r="D441" s="246">
        <v>800275</v>
      </c>
      <c r="E441" s="244"/>
      <c r="F441" s="247"/>
      <c r="G441" s="246"/>
      <c r="H441" s="244"/>
      <c r="I441" s="245"/>
      <c r="J441" s="246"/>
      <c r="K441" s="233"/>
      <c r="L441" s="233"/>
      <c r="M441" s="233"/>
      <c r="N441" s="233"/>
      <c r="O441" s="233"/>
      <c r="P441" s="233"/>
    </row>
    <row r="442" spans="1:16" x14ac:dyDescent="0.25">
      <c r="A442" s="241">
        <v>43244</v>
      </c>
      <c r="B442" s="242">
        <v>180164961</v>
      </c>
      <c r="C442" s="247">
        <v>1</v>
      </c>
      <c r="D442" s="246">
        <v>78488</v>
      </c>
      <c r="E442" s="244"/>
      <c r="F442" s="247"/>
      <c r="G442" s="246"/>
      <c r="H442" s="244"/>
      <c r="I442" s="245"/>
      <c r="J442" s="246"/>
      <c r="K442" s="233"/>
      <c r="L442" s="233"/>
      <c r="M442" s="233"/>
      <c r="N442" s="233"/>
      <c r="O442" s="233"/>
      <c r="P442" s="233"/>
    </row>
    <row r="443" spans="1:16" x14ac:dyDescent="0.25">
      <c r="A443" s="241">
        <v>43244</v>
      </c>
      <c r="B443" s="242">
        <v>180165014</v>
      </c>
      <c r="C443" s="247">
        <v>3</v>
      </c>
      <c r="D443" s="246">
        <v>307125</v>
      </c>
      <c r="E443" s="244"/>
      <c r="F443" s="247"/>
      <c r="G443" s="246"/>
      <c r="H443" s="244"/>
      <c r="I443" s="245">
        <v>237650</v>
      </c>
      <c r="J443" s="246" t="s">
        <v>17</v>
      </c>
      <c r="K443" s="233"/>
      <c r="L443" s="233"/>
      <c r="M443" s="233"/>
      <c r="N443" s="233"/>
      <c r="O443" s="233"/>
      <c r="P443" s="233"/>
    </row>
    <row r="444" spans="1:16" x14ac:dyDescent="0.25">
      <c r="A444" s="241">
        <v>43245</v>
      </c>
      <c r="B444" s="242">
        <v>180165084</v>
      </c>
      <c r="C444" s="247">
        <v>18</v>
      </c>
      <c r="D444" s="246">
        <v>2036213</v>
      </c>
      <c r="E444" s="244">
        <v>180043256</v>
      </c>
      <c r="F444" s="247">
        <v>14</v>
      </c>
      <c r="G444" s="246">
        <v>1254663</v>
      </c>
      <c r="H444" s="244"/>
      <c r="I444" s="245"/>
      <c r="J444" s="246"/>
      <c r="K444" s="233"/>
      <c r="L444" s="233"/>
      <c r="M444" s="233"/>
      <c r="N444" s="233"/>
      <c r="O444" s="233"/>
      <c r="P444" s="233"/>
    </row>
    <row r="445" spans="1:16" x14ac:dyDescent="0.25">
      <c r="A445" s="241">
        <v>43245</v>
      </c>
      <c r="B445" s="242">
        <v>180165140</v>
      </c>
      <c r="C445" s="247">
        <v>15</v>
      </c>
      <c r="D445" s="246">
        <v>1409538</v>
      </c>
      <c r="E445" s="244"/>
      <c r="F445" s="247"/>
      <c r="G445" s="246"/>
      <c r="H445" s="244"/>
      <c r="I445" s="245">
        <v>2191088</v>
      </c>
      <c r="J445" s="246" t="s">
        <v>17</v>
      </c>
      <c r="K445" s="233"/>
      <c r="L445" s="233"/>
      <c r="M445" s="233"/>
      <c r="N445" s="233"/>
      <c r="O445" s="233"/>
      <c r="P445" s="233"/>
    </row>
    <row r="446" spans="1:16" x14ac:dyDescent="0.25">
      <c r="A446" s="241">
        <v>43246</v>
      </c>
      <c r="B446" s="242">
        <v>180165226</v>
      </c>
      <c r="C446" s="247">
        <v>1</v>
      </c>
      <c r="D446" s="246">
        <v>80063</v>
      </c>
      <c r="E446" s="244">
        <v>180043301</v>
      </c>
      <c r="F446" s="247">
        <v>16</v>
      </c>
      <c r="G446" s="246">
        <v>1885713</v>
      </c>
      <c r="H446" s="244"/>
      <c r="I446" s="245"/>
      <c r="J446" s="246"/>
      <c r="K446" s="233"/>
      <c r="L446" s="233"/>
      <c r="M446" s="233"/>
      <c r="N446" s="233"/>
      <c r="O446" s="233"/>
      <c r="P446" s="233"/>
    </row>
    <row r="447" spans="1:16" x14ac:dyDescent="0.25">
      <c r="A447" s="241">
        <v>43246</v>
      </c>
      <c r="B447" s="242">
        <v>180165227</v>
      </c>
      <c r="C447" s="247">
        <v>1</v>
      </c>
      <c r="D447" s="246">
        <v>113050</v>
      </c>
      <c r="E447" s="244"/>
      <c r="F447" s="247"/>
      <c r="G447" s="246"/>
      <c r="H447" s="244"/>
      <c r="I447" s="245"/>
      <c r="J447" s="246"/>
      <c r="K447" s="233"/>
      <c r="L447" s="233"/>
      <c r="M447" s="233"/>
      <c r="N447" s="233"/>
      <c r="O447" s="233"/>
      <c r="P447" s="233"/>
    </row>
    <row r="448" spans="1:16" x14ac:dyDescent="0.25">
      <c r="A448" s="241">
        <v>43246</v>
      </c>
      <c r="B448" s="242">
        <v>180165234</v>
      </c>
      <c r="C448" s="247">
        <v>1</v>
      </c>
      <c r="D448" s="246">
        <v>45763</v>
      </c>
      <c r="E448" s="244"/>
      <c r="F448" s="247"/>
      <c r="G448" s="246"/>
      <c r="H448" s="244"/>
      <c r="I448" s="245"/>
      <c r="J448" s="246"/>
      <c r="K448" s="233"/>
      <c r="L448" s="233"/>
      <c r="M448" s="233"/>
      <c r="N448" s="233"/>
      <c r="O448" s="233"/>
      <c r="P448" s="233"/>
    </row>
    <row r="449" spans="1:16" x14ac:dyDescent="0.25">
      <c r="A449" s="241">
        <v>43246</v>
      </c>
      <c r="B449" s="242">
        <v>180165288</v>
      </c>
      <c r="C449" s="247">
        <v>39</v>
      </c>
      <c r="D449" s="246">
        <v>4185475</v>
      </c>
      <c r="E449" s="244"/>
      <c r="F449" s="247"/>
      <c r="G449" s="246"/>
      <c r="H449" s="244"/>
      <c r="I449" s="245"/>
      <c r="J449" s="246"/>
      <c r="K449" s="233"/>
      <c r="L449" s="233"/>
      <c r="M449" s="233"/>
      <c r="N449" s="233"/>
      <c r="O449" s="233"/>
      <c r="P449" s="233"/>
    </row>
    <row r="450" spans="1:16" x14ac:dyDescent="0.25">
      <c r="A450" s="241">
        <v>43246</v>
      </c>
      <c r="B450" s="242">
        <v>180165311</v>
      </c>
      <c r="C450" s="247">
        <v>2</v>
      </c>
      <c r="D450" s="246">
        <v>151550</v>
      </c>
      <c r="E450" s="244"/>
      <c r="F450" s="247"/>
      <c r="G450" s="246"/>
      <c r="H450" s="244"/>
      <c r="I450" s="245">
        <v>2690188</v>
      </c>
      <c r="J450" s="246" t="s">
        <v>17</v>
      </c>
      <c r="K450" s="233"/>
      <c r="L450" s="233"/>
      <c r="M450" s="233"/>
      <c r="N450" s="233"/>
      <c r="O450" s="233"/>
      <c r="P450" s="233"/>
    </row>
    <row r="451" spans="1:16" x14ac:dyDescent="0.25">
      <c r="A451" s="241">
        <v>43248</v>
      </c>
      <c r="B451" s="242">
        <v>180165533</v>
      </c>
      <c r="C451" s="247">
        <v>2</v>
      </c>
      <c r="D451" s="246">
        <v>184013</v>
      </c>
      <c r="E451" s="244">
        <v>180043377</v>
      </c>
      <c r="F451" s="247">
        <v>9</v>
      </c>
      <c r="G451" s="246">
        <v>854963</v>
      </c>
      <c r="H451" s="244"/>
      <c r="I451" s="245"/>
      <c r="J451" s="246"/>
      <c r="K451" s="233"/>
      <c r="L451" s="233"/>
      <c r="M451" s="233"/>
      <c r="N451" s="233"/>
      <c r="O451" s="233"/>
      <c r="P451" s="233"/>
    </row>
    <row r="452" spans="1:16" x14ac:dyDescent="0.25">
      <c r="A452" s="241">
        <v>43248</v>
      </c>
      <c r="B452" s="242">
        <v>180165578</v>
      </c>
      <c r="C452" s="247">
        <v>49</v>
      </c>
      <c r="D452" s="246">
        <v>4939813</v>
      </c>
      <c r="E452" s="244"/>
      <c r="F452" s="247"/>
      <c r="G452" s="246"/>
      <c r="H452" s="244"/>
      <c r="I452" s="245"/>
      <c r="J452" s="246"/>
      <c r="K452" s="233"/>
      <c r="L452" s="233"/>
      <c r="M452" s="233"/>
      <c r="N452" s="233"/>
      <c r="O452" s="233"/>
      <c r="P452" s="233"/>
    </row>
    <row r="453" spans="1:16" x14ac:dyDescent="0.25">
      <c r="A453" s="241">
        <v>43248</v>
      </c>
      <c r="B453" s="242">
        <v>180165584</v>
      </c>
      <c r="C453" s="247">
        <v>2</v>
      </c>
      <c r="D453" s="246">
        <v>211138</v>
      </c>
      <c r="E453" s="244"/>
      <c r="F453" s="247"/>
      <c r="G453" s="246"/>
      <c r="H453" s="244"/>
      <c r="I453" s="245"/>
      <c r="J453" s="246"/>
      <c r="K453" s="233"/>
      <c r="L453" s="233"/>
      <c r="M453" s="233"/>
      <c r="N453" s="233"/>
      <c r="O453" s="233"/>
      <c r="P453" s="233"/>
    </row>
    <row r="454" spans="1:16" x14ac:dyDescent="0.25">
      <c r="A454" s="241">
        <v>43248</v>
      </c>
      <c r="B454" s="242">
        <v>180165618</v>
      </c>
      <c r="C454" s="247">
        <v>10</v>
      </c>
      <c r="D454" s="246">
        <v>1098650</v>
      </c>
      <c r="E454" s="244"/>
      <c r="F454" s="247"/>
      <c r="G454" s="246"/>
      <c r="H454" s="244"/>
      <c r="I454" s="245"/>
      <c r="J454" s="246"/>
      <c r="K454" s="233"/>
      <c r="L454" s="233"/>
      <c r="M454" s="233"/>
      <c r="N454" s="233"/>
      <c r="O454" s="233"/>
      <c r="P454" s="233"/>
    </row>
    <row r="455" spans="1:16" x14ac:dyDescent="0.25">
      <c r="A455" s="241">
        <v>43248</v>
      </c>
      <c r="B455" s="242">
        <v>180165636</v>
      </c>
      <c r="C455" s="247">
        <v>1</v>
      </c>
      <c r="D455" s="246">
        <v>77613</v>
      </c>
      <c r="E455" s="244"/>
      <c r="F455" s="247"/>
      <c r="G455" s="246"/>
      <c r="H455" s="244"/>
      <c r="I455" s="245">
        <v>5656264</v>
      </c>
      <c r="J455" s="246" t="s">
        <v>17</v>
      </c>
      <c r="K455" s="233"/>
      <c r="L455" s="233"/>
      <c r="M455" s="233"/>
      <c r="N455" s="233"/>
      <c r="O455" s="233"/>
      <c r="P455" s="233"/>
    </row>
    <row r="456" spans="1:16" x14ac:dyDescent="0.25">
      <c r="A456" s="241">
        <v>43249</v>
      </c>
      <c r="B456" s="242">
        <v>180165673</v>
      </c>
      <c r="C456" s="247">
        <v>1</v>
      </c>
      <c r="D456" s="246">
        <v>80063</v>
      </c>
      <c r="E456" s="244">
        <v>180043406</v>
      </c>
      <c r="F456" s="247">
        <v>13</v>
      </c>
      <c r="G456" s="246">
        <v>1248625</v>
      </c>
      <c r="H456" s="244"/>
      <c r="I456" s="245"/>
      <c r="J456" s="246"/>
      <c r="K456" s="233"/>
      <c r="L456" s="233"/>
      <c r="M456" s="233"/>
      <c r="N456" s="233"/>
      <c r="O456" s="233"/>
      <c r="P456" s="233"/>
    </row>
    <row r="457" spans="1:16" x14ac:dyDescent="0.25">
      <c r="A457" s="241">
        <v>43249</v>
      </c>
      <c r="B457" s="242">
        <v>180165695</v>
      </c>
      <c r="C457" s="247">
        <v>1</v>
      </c>
      <c r="D457" s="246">
        <v>113575</v>
      </c>
      <c r="E457" s="244"/>
      <c r="F457" s="247"/>
      <c r="G457" s="246"/>
      <c r="H457" s="244"/>
      <c r="I457" s="245"/>
      <c r="J457" s="246"/>
      <c r="K457" s="233"/>
      <c r="L457" s="233"/>
      <c r="M457" s="233"/>
      <c r="N457" s="233"/>
      <c r="O457" s="233"/>
      <c r="P457" s="233"/>
    </row>
    <row r="458" spans="1:16" x14ac:dyDescent="0.25">
      <c r="A458" s="241">
        <v>43249</v>
      </c>
      <c r="B458" s="242">
        <v>180165755</v>
      </c>
      <c r="C458" s="247">
        <v>33</v>
      </c>
      <c r="D458" s="246">
        <v>3469463</v>
      </c>
      <c r="E458" s="244"/>
      <c r="F458" s="247"/>
      <c r="G458" s="246"/>
      <c r="H458" s="244"/>
      <c r="I458" s="245">
        <v>2414476</v>
      </c>
      <c r="J458" s="246" t="s">
        <v>17</v>
      </c>
      <c r="K458" s="233"/>
      <c r="L458" s="233"/>
      <c r="M458" s="233"/>
      <c r="N458" s="233"/>
      <c r="O458" s="233"/>
      <c r="P458" s="233"/>
    </row>
    <row r="459" spans="1:16" x14ac:dyDescent="0.25">
      <c r="A459" s="241">
        <v>43250</v>
      </c>
      <c r="B459" s="242">
        <v>180165832</v>
      </c>
      <c r="C459" s="247">
        <v>1</v>
      </c>
      <c r="D459" s="246">
        <v>79013</v>
      </c>
      <c r="E459" s="244">
        <v>180043439</v>
      </c>
      <c r="F459" s="247">
        <v>14</v>
      </c>
      <c r="G459" s="246">
        <v>1140738</v>
      </c>
      <c r="H459" s="244"/>
      <c r="I459" s="245"/>
      <c r="J459" s="246"/>
      <c r="K459" s="233"/>
      <c r="L459" s="233"/>
      <c r="M459" s="233"/>
      <c r="N459" s="233"/>
      <c r="O459" s="233"/>
      <c r="P459" s="233"/>
    </row>
    <row r="460" spans="1:16" x14ac:dyDescent="0.25">
      <c r="A460" s="241">
        <v>43250</v>
      </c>
      <c r="B460" s="242">
        <v>180165865</v>
      </c>
      <c r="C460" s="247">
        <v>23</v>
      </c>
      <c r="D460" s="246">
        <v>2557713</v>
      </c>
      <c r="E460" s="244"/>
      <c r="F460" s="247"/>
      <c r="G460" s="246"/>
      <c r="H460" s="244"/>
      <c r="I460" s="245"/>
      <c r="J460" s="246"/>
      <c r="K460" s="233"/>
      <c r="L460" s="233"/>
      <c r="M460" s="233"/>
      <c r="N460" s="233"/>
      <c r="O460" s="233"/>
      <c r="P460" s="233"/>
    </row>
    <row r="461" spans="1:16" x14ac:dyDescent="0.25">
      <c r="A461" s="241">
        <v>43250</v>
      </c>
      <c r="B461" s="242">
        <v>180165940</v>
      </c>
      <c r="C461" s="247">
        <v>17</v>
      </c>
      <c r="D461" s="246">
        <v>1689275</v>
      </c>
      <c r="E461" s="244"/>
      <c r="F461" s="247"/>
      <c r="G461" s="246"/>
      <c r="H461" s="244"/>
      <c r="I461" s="245">
        <v>3185263</v>
      </c>
      <c r="J461" s="246" t="s">
        <v>17</v>
      </c>
      <c r="K461" s="233"/>
      <c r="L461" s="233"/>
      <c r="M461" s="233"/>
      <c r="N461" s="233"/>
      <c r="O461" s="233"/>
      <c r="P461" s="233"/>
    </row>
    <row r="462" spans="1:16" x14ac:dyDescent="0.25">
      <c r="A462" s="241">
        <v>43251</v>
      </c>
      <c r="B462" s="242">
        <v>180166024</v>
      </c>
      <c r="C462" s="247">
        <v>26</v>
      </c>
      <c r="D462" s="246">
        <v>2690363</v>
      </c>
      <c r="E462" s="244">
        <v>180043472</v>
      </c>
      <c r="F462" s="247">
        <v>16</v>
      </c>
      <c r="G462" s="246">
        <v>1543938</v>
      </c>
      <c r="H462" s="244"/>
      <c r="I462" s="245"/>
      <c r="J462" s="246"/>
      <c r="K462" s="233"/>
      <c r="L462" s="233"/>
      <c r="M462" s="233"/>
      <c r="N462" s="233"/>
      <c r="O462" s="233"/>
      <c r="P462" s="233"/>
    </row>
    <row r="463" spans="1:16" x14ac:dyDescent="0.25">
      <c r="A463" s="241">
        <v>43251</v>
      </c>
      <c r="B463" s="242">
        <v>180166070</v>
      </c>
      <c r="C463" s="247">
        <v>2</v>
      </c>
      <c r="D463" s="246">
        <v>158025</v>
      </c>
      <c r="E463" s="244"/>
      <c r="F463" s="247"/>
      <c r="G463" s="246"/>
      <c r="H463" s="244"/>
      <c r="I463" s="245"/>
      <c r="J463" s="246"/>
      <c r="K463" s="233"/>
      <c r="L463" s="233"/>
      <c r="M463" s="233"/>
      <c r="N463" s="233"/>
      <c r="O463" s="233"/>
      <c r="P463" s="233"/>
    </row>
    <row r="464" spans="1:16" x14ac:dyDescent="0.25">
      <c r="A464" s="241">
        <v>43251</v>
      </c>
      <c r="B464" s="242">
        <v>180166096</v>
      </c>
      <c r="C464" s="247">
        <v>1</v>
      </c>
      <c r="D464" s="246">
        <v>76038</v>
      </c>
      <c r="E464" s="244"/>
      <c r="F464" s="247"/>
      <c r="G464" s="246"/>
      <c r="H464" s="244"/>
      <c r="I464" s="245"/>
      <c r="J464" s="246"/>
      <c r="K464" s="233"/>
      <c r="L464" s="233"/>
      <c r="M464" s="233"/>
      <c r="N464" s="233"/>
      <c r="O464" s="233"/>
      <c r="P464" s="233"/>
    </row>
    <row r="465" spans="1:16" x14ac:dyDescent="0.25">
      <c r="A465" s="241">
        <v>43251</v>
      </c>
      <c r="B465" s="242">
        <v>180166097</v>
      </c>
      <c r="C465" s="247">
        <v>7</v>
      </c>
      <c r="D465" s="246">
        <v>910963</v>
      </c>
      <c r="E465" s="244"/>
      <c r="F465" s="247"/>
      <c r="G465" s="246"/>
      <c r="H465" s="244"/>
      <c r="I465" s="245">
        <v>2291451</v>
      </c>
      <c r="J465" s="246" t="s">
        <v>17</v>
      </c>
      <c r="K465" s="233"/>
      <c r="L465" s="233"/>
      <c r="M465" s="233"/>
      <c r="N465" s="233"/>
      <c r="O465" s="233"/>
      <c r="P465" s="233"/>
    </row>
    <row r="466" spans="1:16" x14ac:dyDescent="0.25">
      <c r="A466" s="241">
        <v>43252</v>
      </c>
      <c r="B466" s="242">
        <v>180166156</v>
      </c>
      <c r="C466" s="247">
        <v>3</v>
      </c>
      <c r="D466" s="246">
        <v>299338</v>
      </c>
      <c r="E466" s="244">
        <v>180043510</v>
      </c>
      <c r="F466" s="247">
        <v>13</v>
      </c>
      <c r="G466" s="246">
        <v>1322300</v>
      </c>
      <c r="H466" s="244"/>
      <c r="I466" s="245"/>
      <c r="J466" s="246"/>
      <c r="K466" s="233"/>
      <c r="L466" s="233"/>
      <c r="M466" s="233"/>
      <c r="N466" s="233"/>
      <c r="O466" s="233"/>
      <c r="P466" s="233"/>
    </row>
    <row r="467" spans="1:16" x14ac:dyDescent="0.25">
      <c r="A467" s="241">
        <v>43252</v>
      </c>
      <c r="B467" s="242">
        <v>180166204</v>
      </c>
      <c r="C467" s="247">
        <v>28</v>
      </c>
      <c r="D467" s="246">
        <v>3018400</v>
      </c>
      <c r="E467" s="244"/>
      <c r="F467" s="247"/>
      <c r="G467" s="246"/>
      <c r="H467" s="244"/>
      <c r="I467" s="245"/>
      <c r="J467" s="246"/>
      <c r="K467" s="233"/>
      <c r="L467" s="233"/>
      <c r="M467" s="233"/>
      <c r="N467" s="233"/>
      <c r="O467" s="233"/>
      <c r="P467" s="233"/>
    </row>
    <row r="468" spans="1:16" x14ac:dyDescent="0.25">
      <c r="A468" s="241">
        <v>43252</v>
      </c>
      <c r="B468" s="242">
        <v>180166222</v>
      </c>
      <c r="C468" s="247">
        <v>2</v>
      </c>
      <c r="D468" s="246">
        <v>156013</v>
      </c>
      <c r="E468" s="244"/>
      <c r="F468" s="247"/>
      <c r="G468" s="246"/>
      <c r="H468" s="244"/>
      <c r="I468" s="245"/>
      <c r="J468" s="246"/>
      <c r="K468" s="233"/>
      <c r="L468" s="233"/>
      <c r="M468" s="233"/>
      <c r="N468" s="233"/>
      <c r="O468" s="233"/>
      <c r="P468" s="233"/>
    </row>
    <row r="469" spans="1:16" x14ac:dyDescent="0.25">
      <c r="A469" s="241">
        <v>43252</v>
      </c>
      <c r="B469" s="242">
        <v>180166242</v>
      </c>
      <c r="C469" s="247">
        <v>1</v>
      </c>
      <c r="D469" s="246">
        <v>120050</v>
      </c>
      <c r="E469" s="244"/>
      <c r="F469" s="247"/>
      <c r="G469" s="246"/>
      <c r="H469" s="244"/>
      <c r="I469" s="245">
        <v>2271501</v>
      </c>
      <c r="J469" s="246" t="s">
        <v>17</v>
      </c>
      <c r="K469" s="233"/>
      <c r="L469" s="233"/>
      <c r="M469" s="233"/>
      <c r="N469" s="233"/>
      <c r="O469" s="233"/>
      <c r="P469" s="233"/>
    </row>
    <row r="470" spans="1:16" x14ac:dyDescent="0.25">
      <c r="A470" s="241">
        <v>43253</v>
      </c>
      <c r="B470" s="242">
        <v>180166354</v>
      </c>
      <c r="C470" s="247">
        <v>8</v>
      </c>
      <c r="D470" s="246">
        <v>904050</v>
      </c>
      <c r="E470" s="244">
        <v>180043555</v>
      </c>
      <c r="F470" s="247">
        <v>14</v>
      </c>
      <c r="G470" s="246">
        <v>1434825</v>
      </c>
      <c r="H470" s="244"/>
      <c r="I470" s="245"/>
      <c r="J470" s="246"/>
      <c r="K470" s="233"/>
      <c r="L470" s="233"/>
      <c r="M470" s="233"/>
      <c r="N470" s="233"/>
      <c r="O470" s="233"/>
      <c r="P470" s="233"/>
    </row>
    <row r="471" spans="1:16" x14ac:dyDescent="0.25">
      <c r="A471" s="241">
        <v>43253</v>
      </c>
      <c r="B471" s="242">
        <v>180166424</v>
      </c>
      <c r="C471" s="247">
        <v>23</v>
      </c>
      <c r="D471" s="246">
        <v>2409488</v>
      </c>
      <c r="E471" s="244"/>
      <c r="F471" s="247"/>
      <c r="G471" s="246"/>
      <c r="H471" s="244"/>
      <c r="I471" s="245"/>
      <c r="J471" s="246"/>
      <c r="K471" s="233"/>
      <c r="L471" s="233"/>
      <c r="M471" s="233"/>
      <c r="N471" s="233"/>
      <c r="O471" s="233"/>
      <c r="P471" s="233"/>
    </row>
    <row r="472" spans="1:16" x14ac:dyDescent="0.25">
      <c r="A472" s="241">
        <v>43253</v>
      </c>
      <c r="B472" s="242">
        <v>180166438</v>
      </c>
      <c r="C472" s="247">
        <v>5</v>
      </c>
      <c r="D472" s="246">
        <v>461825</v>
      </c>
      <c r="E472" s="244"/>
      <c r="F472" s="247"/>
      <c r="G472" s="246"/>
      <c r="H472" s="244"/>
      <c r="I472" s="245"/>
      <c r="J472" s="246"/>
      <c r="K472" s="233"/>
      <c r="L472" s="233"/>
      <c r="M472" s="233"/>
      <c r="N472" s="233"/>
      <c r="O472" s="233"/>
      <c r="P472" s="233"/>
    </row>
    <row r="473" spans="1:16" x14ac:dyDescent="0.25">
      <c r="A473" s="241">
        <v>43253</v>
      </c>
      <c r="B473" s="242">
        <v>180166463</v>
      </c>
      <c r="C473" s="247">
        <v>3</v>
      </c>
      <c r="D473" s="246">
        <v>292513</v>
      </c>
      <c r="E473" s="244"/>
      <c r="F473" s="247"/>
      <c r="G473" s="246"/>
      <c r="H473" s="244"/>
      <c r="I473" s="245">
        <v>2633051</v>
      </c>
      <c r="J473" s="246" t="s">
        <v>17</v>
      </c>
      <c r="K473" s="233"/>
      <c r="L473" s="233"/>
      <c r="M473" s="233"/>
      <c r="N473" s="233"/>
      <c r="O473" s="233"/>
      <c r="P473" s="233"/>
    </row>
    <row r="474" spans="1:16" x14ac:dyDescent="0.25">
      <c r="A474" s="241">
        <v>43255</v>
      </c>
      <c r="B474" s="242">
        <v>180166691</v>
      </c>
      <c r="C474" s="247">
        <v>2</v>
      </c>
      <c r="D474" s="246">
        <v>187075</v>
      </c>
      <c r="E474" s="244">
        <v>180043618</v>
      </c>
      <c r="F474" s="247">
        <v>8</v>
      </c>
      <c r="G474" s="246">
        <v>820400</v>
      </c>
      <c r="H474" s="244"/>
      <c r="I474" s="245"/>
      <c r="J474" s="246"/>
      <c r="K474" s="233"/>
      <c r="L474" s="233"/>
      <c r="M474" s="233"/>
      <c r="N474" s="233"/>
      <c r="O474" s="233"/>
      <c r="P474" s="233"/>
    </row>
    <row r="475" spans="1:16" x14ac:dyDescent="0.25">
      <c r="A475" s="241">
        <v>43255</v>
      </c>
      <c r="B475" s="242">
        <v>180166692</v>
      </c>
      <c r="C475" s="247">
        <v>59</v>
      </c>
      <c r="D475" s="246">
        <v>6162975</v>
      </c>
      <c r="E475" s="244"/>
      <c r="F475" s="247"/>
      <c r="G475" s="246"/>
      <c r="H475" s="244"/>
      <c r="I475" s="245"/>
      <c r="J475" s="246"/>
      <c r="K475" s="233"/>
      <c r="L475" s="233"/>
      <c r="M475" s="233"/>
      <c r="N475" s="233"/>
      <c r="O475" s="233"/>
      <c r="P475" s="233"/>
    </row>
    <row r="476" spans="1:16" x14ac:dyDescent="0.25">
      <c r="A476" s="241">
        <v>43255</v>
      </c>
      <c r="B476" s="242">
        <v>180166766</v>
      </c>
      <c r="C476" s="247">
        <v>1</v>
      </c>
      <c r="D476" s="246">
        <v>103075</v>
      </c>
      <c r="E476" s="244"/>
      <c r="F476" s="247"/>
      <c r="G476" s="246"/>
      <c r="H476" s="244"/>
      <c r="I476" s="245"/>
      <c r="J476" s="246"/>
      <c r="K476" s="233"/>
      <c r="L476" s="233"/>
      <c r="M476" s="233"/>
      <c r="N476" s="233"/>
      <c r="O476" s="233"/>
      <c r="P476" s="233"/>
    </row>
    <row r="477" spans="1:16" x14ac:dyDescent="0.25">
      <c r="A477" s="241">
        <v>43255</v>
      </c>
      <c r="B477" s="242">
        <v>180166773</v>
      </c>
      <c r="C477" s="247">
        <v>11</v>
      </c>
      <c r="D477" s="246">
        <v>1005988</v>
      </c>
      <c r="E477" s="244"/>
      <c r="F477" s="247"/>
      <c r="G477" s="246"/>
      <c r="H477" s="244"/>
      <c r="I477" s="245">
        <v>6638713</v>
      </c>
      <c r="J477" s="246" t="s">
        <v>17</v>
      </c>
      <c r="K477" s="233"/>
      <c r="L477" s="233"/>
      <c r="M477" s="233"/>
      <c r="N477" s="233"/>
      <c r="O477" s="233"/>
      <c r="P477" s="233"/>
    </row>
    <row r="478" spans="1:16" x14ac:dyDescent="0.25">
      <c r="A478" s="241">
        <v>43256</v>
      </c>
      <c r="B478" s="242">
        <v>180166837</v>
      </c>
      <c r="C478" s="247">
        <v>2</v>
      </c>
      <c r="D478" s="246">
        <v>246050</v>
      </c>
      <c r="E478" s="244">
        <v>180043654</v>
      </c>
      <c r="F478" s="247">
        <v>5</v>
      </c>
      <c r="G478" s="246">
        <v>467688</v>
      </c>
      <c r="H478" s="244"/>
      <c r="I478" s="245"/>
      <c r="J478" s="246"/>
      <c r="K478" s="233"/>
      <c r="L478" s="233"/>
      <c r="M478" s="233"/>
      <c r="N478" s="233"/>
      <c r="O478" s="233"/>
      <c r="P478" s="233"/>
    </row>
    <row r="479" spans="1:16" x14ac:dyDescent="0.25">
      <c r="A479" s="241">
        <v>43256</v>
      </c>
      <c r="B479" s="242">
        <v>180166934</v>
      </c>
      <c r="C479" s="247">
        <v>58</v>
      </c>
      <c r="D479" s="246">
        <v>6098575</v>
      </c>
      <c r="E479" s="244"/>
      <c r="F479" s="247"/>
      <c r="G479" s="246"/>
      <c r="H479" s="244"/>
      <c r="I479" s="245"/>
      <c r="J479" s="246"/>
      <c r="K479" s="233"/>
      <c r="L479" s="233"/>
      <c r="M479" s="233"/>
      <c r="N479" s="233"/>
      <c r="O479" s="233"/>
      <c r="P479" s="233"/>
    </row>
    <row r="480" spans="1:16" x14ac:dyDescent="0.25">
      <c r="A480" s="241">
        <v>43256</v>
      </c>
      <c r="B480" s="242">
        <v>180166991</v>
      </c>
      <c r="C480" s="247">
        <v>5</v>
      </c>
      <c r="D480" s="246">
        <v>382725</v>
      </c>
      <c r="E480" s="244"/>
      <c r="F480" s="247"/>
      <c r="G480" s="246"/>
      <c r="H480" s="244"/>
      <c r="I480" s="245">
        <v>6259662</v>
      </c>
      <c r="J480" s="246" t="s">
        <v>17</v>
      </c>
      <c r="K480" s="233"/>
      <c r="L480" s="233"/>
      <c r="M480" s="233"/>
      <c r="N480" s="233"/>
      <c r="O480" s="233"/>
      <c r="P480" s="233"/>
    </row>
    <row r="481" spans="1:16" x14ac:dyDescent="0.25">
      <c r="A481" s="241">
        <v>43257</v>
      </c>
      <c r="B481" s="242">
        <v>180167048</v>
      </c>
      <c r="C481" s="247">
        <v>5</v>
      </c>
      <c r="D481" s="246">
        <v>455263</v>
      </c>
      <c r="E481" s="244">
        <v>180043704</v>
      </c>
      <c r="F481" s="247">
        <v>10</v>
      </c>
      <c r="G481" s="246">
        <v>1055600</v>
      </c>
      <c r="H481" s="244"/>
      <c r="I481" s="245"/>
      <c r="J481" s="246"/>
      <c r="K481" s="233"/>
      <c r="L481" s="233"/>
      <c r="M481" s="233"/>
      <c r="N481" s="233"/>
      <c r="O481" s="233"/>
      <c r="P481" s="233"/>
    </row>
    <row r="482" spans="1:16" x14ac:dyDescent="0.25">
      <c r="A482" s="241">
        <v>43257</v>
      </c>
      <c r="B482" s="242">
        <v>180167082</v>
      </c>
      <c r="C482" s="247">
        <v>13</v>
      </c>
      <c r="D482" s="246">
        <v>1264813</v>
      </c>
      <c r="E482" s="244"/>
      <c r="F482" s="247"/>
      <c r="G482" s="246"/>
      <c r="H482" s="244"/>
      <c r="I482" s="245"/>
      <c r="J482" s="246"/>
      <c r="K482" s="233"/>
      <c r="L482" s="233"/>
      <c r="M482" s="233"/>
      <c r="N482" s="233"/>
      <c r="O482" s="233"/>
      <c r="P482" s="233"/>
    </row>
    <row r="483" spans="1:16" x14ac:dyDescent="0.25">
      <c r="A483" s="241">
        <v>43257</v>
      </c>
      <c r="B483" s="242">
        <v>180167113</v>
      </c>
      <c r="C483" s="247">
        <v>4</v>
      </c>
      <c r="D483" s="246">
        <v>400838</v>
      </c>
      <c r="E483" s="244"/>
      <c r="F483" s="247"/>
      <c r="G483" s="246"/>
      <c r="H483" s="244"/>
      <c r="I483" s="245"/>
      <c r="J483" s="246"/>
      <c r="K483" s="233"/>
      <c r="L483" s="233"/>
      <c r="M483" s="233"/>
      <c r="N483" s="233"/>
      <c r="O483" s="233"/>
      <c r="P483" s="233"/>
    </row>
    <row r="484" spans="1:16" x14ac:dyDescent="0.25">
      <c r="A484" s="241">
        <v>43257</v>
      </c>
      <c r="B484" s="242">
        <v>180167713</v>
      </c>
      <c r="C484" s="247">
        <v>12</v>
      </c>
      <c r="D484" s="246">
        <v>1172325</v>
      </c>
      <c r="E484" s="244"/>
      <c r="F484" s="247"/>
      <c r="G484" s="246"/>
      <c r="H484" s="244"/>
      <c r="I484" s="245"/>
      <c r="J484" s="246"/>
      <c r="K484" s="233"/>
      <c r="L484" s="233"/>
      <c r="M484" s="233"/>
      <c r="N484" s="233"/>
      <c r="O484" s="233"/>
      <c r="P484" s="233"/>
    </row>
    <row r="485" spans="1:16" x14ac:dyDescent="0.25">
      <c r="A485" s="241">
        <v>43257</v>
      </c>
      <c r="B485" s="242">
        <v>180167190</v>
      </c>
      <c r="C485" s="247">
        <v>3</v>
      </c>
      <c r="D485" s="246">
        <v>272213</v>
      </c>
      <c r="E485" s="244"/>
      <c r="F485" s="247"/>
      <c r="G485" s="246"/>
      <c r="H485" s="244"/>
      <c r="I485" s="245"/>
      <c r="J485" s="246"/>
      <c r="K485" s="233"/>
      <c r="L485" s="233"/>
      <c r="M485" s="233"/>
      <c r="N485" s="233"/>
      <c r="O485" s="233"/>
      <c r="P485" s="233"/>
    </row>
    <row r="486" spans="1:16" x14ac:dyDescent="0.25">
      <c r="A486" s="241">
        <v>43257</v>
      </c>
      <c r="B486" s="242">
        <v>180167202</v>
      </c>
      <c r="C486" s="247">
        <v>2</v>
      </c>
      <c r="D486" s="246">
        <v>175263</v>
      </c>
      <c r="E486" s="244"/>
      <c r="F486" s="247"/>
      <c r="G486" s="246"/>
      <c r="H486" s="244"/>
      <c r="I486" s="245">
        <v>2685115</v>
      </c>
      <c r="J486" s="246" t="s">
        <v>17</v>
      </c>
      <c r="K486" s="233"/>
      <c r="L486" s="233"/>
      <c r="M486" s="233"/>
      <c r="N486" s="233"/>
      <c r="O486" s="233"/>
      <c r="P486" s="233"/>
    </row>
    <row r="487" spans="1:16" x14ac:dyDescent="0.25">
      <c r="A487" s="241">
        <v>43258</v>
      </c>
      <c r="B487" s="242">
        <v>180167246</v>
      </c>
      <c r="C487" s="247">
        <v>2</v>
      </c>
      <c r="D487" s="246">
        <v>171588</v>
      </c>
      <c r="E487" s="244">
        <v>180043751</v>
      </c>
      <c r="F487" s="247">
        <v>5</v>
      </c>
      <c r="G487" s="246">
        <v>459550</v>
      </c>
      <c r="H487" s="244"/>
      <c r="I487" s="245"/>
      <c r="J487" s="246"/>
      <c r="K487" s="233"/>
      <c r="L487" s="233"/>
      <c r="M487" s="233"/>
      <c r="N487" s="233"/>
      <c r="O487" s="233"/>
      <c r="P487" s="233"/>
    </row>
    <row r="488" spans="1:16" x14ac:dyDescent="0.25">
      <c r="A488" s="241">
        <v>43258</v>
      </c>
      <c r="B488" s="242">
        <v>180167309</v>
      </c>
      <c r="C488" s="247">
        <v>25</v>
      </c>
      <c r="D488" s="246">
        <v>2388400</v>
      </c>
      <c r="E488" s="244"/>
      <c r="F488" s="247"/>
      <c r="G488" s="246"/>
      <c r="H488" s="244"/>
      <c r="I488" s="245"/>
      <c r="J488" s="246"/>
      <c r="K488" s="233"/>
      <c r="L488" s="233"/>
      <c r="M488" s="233"/>
      <c r="N488" s="233"/>
      <c r="O488" s="233"/>
      <c r="P488" s="233"/>
    </row>
    <row r="489" spans="1:16" x14ac:dyDescent="0.25">
      <c r="A489" s="241">
        <v>43258</v>
      </c>
      <c r="B489" s="242">
        <v>180167326</v>
      </c>
      <c r="C489" s="247">
        <v>2</v>
      </c>
      <c r="D489" s="246">
        <v>181038</v>
      </c>
      <c r="E489" s="244"/>
      <c r="F489" s="247"/>
      <c r="G489" s="246"/>
      <c r="H489" s="244"/>
      <c r="I489" s="245"/>
      <c r="J489" s="246"/>
      <c r="K489" s="233"/>
      <c r="L489" s="233"/>
      <c r="M489" s="233"/>
      <c r="N489" s="233"/>
      <c r="O489" s="233"/>
      <c r="P489" s="233"/>
    </row>
    <row r="490" spans="1:16" x14ac:dyDescent="0.25">
      <c r="A490" s="241">
        <v>43258</v>
      </c>
      <c r="B490" s="242">
        <v>180167398</v>
      </c>
      <c r="C490" s="247">
        <v>6</v>
      </c>
      <c r="D490" s="246">
        <v>646275</v>
      </c>
      <c r="E490" s="244"/>
      <c r="F490" s="247"/>
      <c r="G490" s="246"/>
      <c r="H490" s="244"/>
      <c r="I490" s="245"/>
      <c r="J490" s="246"/>
      <c r="K490" s="233"/>
      <c r="L490" s="233"/>
      <c r="M490" s="233"/>
      <c r="N490" s="233"/>
      <c r="O490" s="233"/>
      <c r="P490" s="233"/>
    </row>
    <row r="491" spans="1:16" x14ac:dyDescent="0.25">
      <c r="A491" s="241">
        <v>43258</v>
      </c>
      <c r="B491" s="242">
        <v>180167408</v>
      </c>
      <c r="C491" s="247">
        <v>3</v>
      </c>
      <c r="D491" s="246">
        <v>286125</v>
      </c>
      <c r="E491" s="244"/>
      <c r="F491" s="247"/>
      <c r="G491" s="246"/>
      <c r="H491" s="244"/>
      <c r="I491" s="245">
        <v>3213876</v>
      </c>
      <c r="J491" s="246" t="s">
        <v>17</v>
      </c>
      <c r="K491" s="233"/>
      <c r="L491" s="233"/>
      <c r="M491" s="233"/>
      <c r="N491" s="233"/>
      <c r="O491" s="233"/>
      <c r="P491" s="233"/>
    </row>
    <row r="492" spans="1:16" x14ac:dyDescent="0.25">
      <c r="A492" s="241">
        <v>43259</v>
      </c>
      <c r="B492" s="242">
        <v>180167452</v>
      </c>
      <c r="C492" s="247">
        <v>3</v>
      </c>
      <c r="D492" s="246">
        <v>258738</v>
      </c>
      <c r="E492" s="244">
        <v>180043795</v>
      </c>
      <c r="F492" s="247">
        <v>11</v>
      </c>
      <c r="G492" s="246">
        <v>1192188</v>
      </c>
      <c r="H492" s="244"/>
      <c r="I492" s="245"/>
      <c r="J492" s="246"/>
      <c r="K492" s="233"/>
      <c r="L492" s="233"/>
      <c r="M492" s="233"/>
      <c r="N492" s="233"/>
      <c r="O492" s="233"/>
      <c r="P492" s="233"/>
    </row>
    <row r="493" spans="1:16" x14ac:dyDescent="0.25">
      <c r="A493" s="241">
        <v>43259</v>
      </c>
      <c r="B493" s="242">
        <v>180167466</v>
      </c>
      <c r="C493" s="247">
        <v>6</v>
      </c>
      <c r="D493" s="246">
        <v>669550</v>
      </c>
      <c r="E493" s="244"/>
      <c r="F493" s="247"/>
      <c r="G493" s="246"/>
      <c r="H493" s="244"/>
      <c r="I493" s="245"/>
      <c r="J493" s="246"/>
      <c r="K493" s="233"/>
      <c r="L493" s="233"/>
      <c r="M493" s="233"/>
      <c r="N493" s="233"/>
      <c r="O493" s="233"/>
      <c r="P493" s="233"/>
    </row>
    <row r="494" spans="1:16" x14ac:dyDescent="0.25">
      <c r="A494" s="241">
        <v>43259</v>
      </c>
      <c r="B494" s="242">
        <v>180167482</v>
      </c>
      <c r="C494" s="247">
        <v>19</v>
      </c>
      <c r="D494" s="246">
        <v>1935325</v>
      </c>
      <c r="E494" s="244"/>
      <c r="F494" s="247"/>
      <c r="G494" s="246"/>
      <c r="H494" s="244"/>
      <c r="I494" s="245"/>
      <c r="J494" s="246"/>
      <c r="K494" s="233"/>
      <c r="L494" s="233"/>
      <c r="M494" s="233"/>
      <c r="N494" s="233"/>
      <c r="O494" s="233"/>
      <c r="P494" s="233"/>
    </row>
    <row r="495" spans="1:16" x14ac:dyDescent="0.25">
      <c r="A495" s="241">
        <v>43259</v>
      </c>
      <c r="B495" s="242">
        <v>180167538</v>
      </c>
      <c r="C495" s="247">
        <v>15</v>
      </c>
      <c r="D495" s="246">
        <v>1457400</v>
      </c>
      <c r="E495" s="244"/>
      <c r="F495" s="247"/>
      <c r="G495" s="246"/>
      <c r="H495" s="244"/>
      <c r="I495" s="245"/>
      <c r="J495" s="246"/>
      <c r="K495" s="233"/>
      <c r="L495" s="233"/>
      <c r="M495" s="233"/>
      <c r="N495" s="233"/>
      <c r="O495" s="233"/>
      <c r="P495" s="233"/>
    </row>
    <row r="496" spans="1:16" x14ac:dyDescent="0.25">
      <c r="A496" s="241">
        <v>43259</v>
      </c>
      <c r="B496" s="242">
        <v>180167557</v>
      </c>
      <c r="C496" s="247">
        <v>2</v>
      </c>
      <c r="D496" s="246">
        <v>221813</v>
      </c>
      <c r="E496" s="244"/>
      <c r="F496" s="247"/>
      <c r="G496" s="246"/>
      <c r="H496" s="244"/>
      <c r="I496" s="245">
        <v>3350638</v>
      </c>
      <c r="J496" s="246" t="s">
        <v>17</v>
      </c>
      <c r="K496" s="233"/>
      <c r="L496" s="233"/>
      <c r="M496" s="233"/>
      <c r="N496" s="233"/>
      <c r="O496" s="233"/>
      <c r="P496" s="233"/>
    </row>
    <row r="497" spans="1:16" x14ac:dyDescent="0.25">
      <c r="A497" s="241">
        <v>43260</v>
      </c>
      <c r="B497" s="242">
        <v>180167627</v>
      </c>
      <c r="C497" s="247">
        <v>16</v>
      </c>
      <c r="D497" s="246">
        <v>1654975</v>
      </c>
      <c r="E497" s="244">
        <v>180043858</v>
      </c>
      <c r="F497" s="247">
        <v>4</v>
      </c>
      <c r="G497" s="246">
        <v>430413</v>
      </c>
      <c r="H497" s="244"/>
      <c r="I497" s="245"/>
      <c r="J497" s="246"/>
      <c r="K497" s="233"/>
      <c r="L497" s="233"/>
      <c r="M497" s="233"/>
      <c r="N497" s="233"/>
      <c r="O497" s="233"/>
      <c r="P497" s="233"/>
    </row>
    <row r="498" spans="1:16" x14ac:dyDescent="0.25">
      <c r="A498" s="241">
        <v>43260</v>
      </c>
      <c r="B498" s="242">
        <v>180167651</v>
      </c>
      <c r="C498" s="247">
        <v>8</v>
      </c>
      <c r="D498" s="246">
        <v>1264113</v>
      </c>
      <c r="E498" s="244"/>
      <c r="F498" s="247"/>
      <c r="G498" s="246"/>
      <c r="H498" s="244"/>
      <c r="I498" s="245"/>
      <c r="J498" s="246"/>
      <c r="K498" s="233"/>
      <c r="L498" s="233"/>
      <c r="M498" s="233"/>
      <c r="N498" s="233"/>
      <c r="O498" s="233"/>
      <c r="P498" s="233"/>
    </row>
    <row r="499" spans="1:16" x14ac:dyDescent="0.25">
      <c r="A499" s="241">
        <v>43260</v>
      </c>
      <c r="B499" s="242">
        <v>180167744</v>
      </c>
      <c r="C499" s="247">
        <v>1</v>
      </c>
      <c r="D499" s="246">
        <v>94063</v>
      </c>
      <c r="E499" s="244"/>
      <c r="F499" s="247"/>
      <c r="G499" s="246"/>
      <c r="H499" s="244"/>
      <c r="I499" s="245">
        <v>2582738</v>
      </c>
      <c r="J499" s="246" t="s">
        <v>17</v>
      </c>
      <c r="K499" s="233"/>
      <c r="L499" s="233"/>
      <c r="M499" s="233"/>
      <c r="N499" s="233"/>
      <c r="O499" s="233"/>
      <c r="P499" s="233"/>
    </row>
    <row r="500" spans="1:16" x14ac:dyDescent="0.25">
      <c r="A500" s="241">
        <v>43262</v>
      </c>
      <c r="B500" s="242"/>
      <c r="C500" s="247"/>
      <c r="D500" s="246"/>
      <c r="E500" s="244">
        <v>180043967</v>
      </c>
      <c r="F500" s="247">
        <v>68</v>
      </c>
      <c r="G500" s="246">
        <v>7242200</v>
      </c>
      <c r="H500" s="244"/>
      <c r="I500" s="245"/>
      <c r="J500" s="246"/>
      <c r="K500" s="233"/>
      <c r="L500" s="233"/>
      <c r="M500" s="233"/>
      <c r="N500" s="233"/>
      <c r="O500" s="233"/>
      <c r="P500" s="233"/>
    </row>
    <row r="501" spans="1:16" x14ac:dyDescent="0.25">
      <c r="A501" s="241">
        <v>43277</v>
      </c>
      <c r="B501" s="242">
        <v>180168196</v>
      </c>
      <c r="C501" s="247">
        <v>12</v>
      </c>
      <c r="D501" s="246">
        <v>1322038</v>
      </c>
      <c r="E501" s="244"/>
      <c r="F501" s="247"/>
      <c r="G501" s="246"/>
      <c r="H501" s="244"/>
      <c r="I501" s="245"/>
      <c r="J501" s="246"/>
      <c r="K501" s="233"/>
      <c r="L501" s="233"/>
      <c r="M501" s="233"/>
      <c r="N501" s="233"/>
      <c r="O501" s="233"/>
      <c r="P501" s="233"/>
    </row>
    <row r="502" spans="1:16" x14ac:dyDescent="0.25">
      <c r="A502" s="241">
        <v>43279</v>
      </c>
      <c r="B502" s="242">
        <v>180168267</v>
      </c>
      <c r="C502" s="247">
        <v>20</v>
      </c>
      <c r="D502" s="246">
        <v>2123538</v>
      </c>
      <c r="E502" s="244">
        <v>180044023</v>
      </c>
      <c r="F502" s="247">
        <v>12</v>
      </c>
      <c r="G502" s="246">
        <v>995225</v>
      </c>
      <c r="H502" s="244"/>
      <c r="I502" s="245"/>
      <c r="J502" s="246"/>
      <c r="K502" s="233"/>
      <c r="L502" s="233"/>
      <c r="M502" s="233"/>
      <c r="N502" s="233"/>
      <c r="O502" s="233"/>
      <c r="P502" s="233"/>
    </row>
    <row r="503" spans="1:16" x14ac:dyDescent="0.25">
      <c r="A503" s="241">
        <v>43279</v>
      </c>
      <c r="B503" s="242">
        <v>180168310</v>
      </c>
      <c r="C503" s="247">
        <v>2</v>
      </c>
      <c r="D503" s="246">
        <v>188825</v>
      </c>
      <c r="E503" s="244"/>
      <c r="F503" s="247"/>
      <c r="G503" s="246"/>
      <c r="H503" s="244"/>
      <c r="I503" s="245"/>
      <c r="J503" s="246"/>
      <c r="K503" s="233"/>
      <c r="L503" s="233"/>
      <c r="M503" s="233"/>
      <c r="N503" s="233"/>
      <c r="O503" s="233"/>
      <c r="P503" s="233"/>
    </row>
    <row r="504" spans="1:16" x14ac:dyDescent="0.25">
      <c r="A504" s="241">
        <v>43280</v>
      </c>
      <c r="B504" s="242">
        <v>180168344</v>
      </c>
      <c r="C504" s="247">
        <v>6</v>
      </c>
      <c r="D504" s="246">
        <v>612675</v>
      </c>
      <c r="E504" s="244">
        <v>180044046</v>
      </c>
      <c r="F504" s="247">
        <v>2</v>
      </c>
      <c r="G504" s="246">
        <v>306863</v>
      </c>
      <c r="H504" s="244"/>
      <c r="I504" s="245"/>
      <c r="J504" s="246"/>
      <c r="K504" s="233"/>
      <c r="L504" s="233"/>
      <c r="M504" s="233"/>
      <c r="N504" s="233"/>
      <c r="O504" s="233"/>
      <c r="P504" s="233"/>
    </row>
    <row r="505" spans="1:16" x14ac:dyDescent="0.25">
      <c r="A505" s="241">
        <v>43280</v>
      </c>
      <c r="B505" s="242">
        <v>180168373</v>
      </c>
      <c r="C505" s="247">
        <v>1</v>
      </c>
      <c r="D505" s="246">
        <v>69300</v>
      </c>
      <c r="E505" s="244"/>
      <c r="F505" s="247"/>
      <c r="G505" s="246"/>
      <c r="H505" s="244"/>
      <c r="I505" s="245"/>
      <c r="J505" s="246"/>
      <c r="K505" s="233"/>
      <c r="L505" s="233"/>
      <c r="M505" s="233"/>
      <c r="N505" s="233"/>
      <c r="O505" s="233"/>
      <c r="P505" s="233"/>
    </row>
    <row r="506" spans="1:16" x14ac:dyDescent="0.25">
      <c r="A506" s="241">
        <v>43280</v>
      </c>
      <c r="B506" s="242">
        <v>180168374</v>
      </c>
      <c r="C506" s="247">
        <v>2</v>
      </c>
      <c r="D506" s="246">
        <v>297150</v>
      </c>
      <c r="E506" s="244"/>
      <c r="F506" s="247"/>
      <c r="G506" s="246"/>
      <c r="H506" s="244"/>
      <c r="I506" s="245"/>
      <c r="J506" s="246"/>
      <c r="K506" s="233"/>
      <c r="L506" s="233"/>
      <c r="M506" s="233"/>
      <c r="N506" s="233"/>
      <c r="O506" s="233"/>
      <c r="P506" s="233"/>
    </row>
    <row r="507" spans="1:16" x14ac:dyDescent="0.25">
      <c r="A507" s="241">
        <v>43280</v>
      </c>
      <c r="B507" s="242">
        <v>180168380</v>
      </c>
      <c r="C507" s="247">
        <v>1</v>
      </c>
      <c r="D507" s="246">
        <v>148575</v>
      </c>
      <c r="E507" s="244"/>
      <c r="F507" s="247"/>
      <c r="G507" s="246"/>
      <c r="H507" s="244"/>
      <c r="I507" s="245"/>
      <c r="J507" s="246"/>
      <c r="K507" s="233"/>
      <c r="L507" s="233"/>
      <c r="M507" s="233"/>
      <c r="N507" s="233"/>
      <c r="O507" s="233"/>
      <c r="P507" s="233"/>
    </row>
    <row r="508" spans="1:16" x14ac:dyDescent="0.25">
      <c r="A508" s="241">
        <v>43281</v>
      </c>
      <c r="B508" s="242">
        <v>180168414</v>
      </c>
      <c r="C508" s="247">
        <v>3</v>
      </c>
      <c r="D508" s="246">
        <v>381588</v>
      </c>
      <c r="E508" s="244">
        <v>180044060</v>
      </c>
      <c r="F508" s="247">
        <v>1</v>
      </c>
      <c r="G508" s="246">
        <v>109988</v>
      </c>
      <c r="H508" s="244"/>
      <c r="I508" s="245"/>
      <c r="J508" s="246"/>
      <c r="K508" s="233"/>
      <c r="L508" s="233"/>
      <c r="M508" s="233"/>
      <c r="N508" s="233"/>
      <c r="O508" s="233"/>
      <c r="P508" s="233"/>
    </row>
    <row r="509" spans="1:16" x14ac:dyDescent="0.25">
      <c r="A509" s="241">
        <v>43281</v>
      </c>
      <c r="B509" s="242">
        <v>180168440</v>
      </c>
      <c r="C509" s="247">
        <v>10</v>
      </c>
      <c r="D509" s="246">
        <v>1100575</v>
      </c>
      <c r="E509" s="244"/>
      <c r="F509" s="247"/>
      <c r="G509" s="246"/>
      <c r="H509" s="244"/>
      <c r="I509" s="245"/>
      <c r="J509" s="246"/>
      <c r="K509" s="233"/>
      <c r="L509" s="233"/>
      <c r="M509" s="233"/>
      <c r="N509" s="233"/>
      <c r="O509" s="233"/>
      <c r="P509" s="233"/>
    </row>
    <row r="510" spans="1:16" x14ac:dyDescent="0.25">
      <c r="A510" s="241">
        <v>43281</v>
      </c>
      <c r="B510" s="242">
        <v>180168449</v>
      </c>
      <c r="C510" s="247">
        <v>1</v>
      </c>
      <c r="D510" s="246">
        <v>72975</v>
      </c>
      <c r="E510" s="244"/>
      <c r="F510" s="247"/>
      <c r="G510" s="246"/>
      <c r="H510" s="244"/>
      <c r="I510" s="245"/>
      <c r="J510" s="246"/>
      <c r="K510" s="233"/>
      <c r="L510" s="233"/>
      <c r="M510" s="233"/>
      <c r="N510" s="233"/>
      <c r="O510" s="233"/>
      <c r="P510" s="233"/>
    </row>
    <row r="511" spans="1:16" x14ac:dyDescent="0.25">
      <c r="A511" s="241">
        <v>43283</v>
      </c>
      <c r="B511" s="242">
        <v>180168531</v>
      </c>
      <c r="C511" s="247">
        <v>6</v>
      </c>
      <c r="D511" s="246">
        <v>602963</v>
      </c>
      <c r="E511" s="244"/>
      <c r="F511" s="247"/>
      <c r="G511" s="246"/>
      <c r="H511" s="244"/>
      <c r="I511" s="245"/>
      <c r="J511" s="246"/>
      <c r="K511" s="233"/>
      <c r="L511" s="233"/>
      <c r="M511" s="233"/>
      <c r="N511" s="233"/>
      <c r="O511" s="233"/>
      <c r="P511" s="233"/>
    </row>
    <row r="512" spans="1:16" x14ac:dyDescent="0.25">
      <c r="A512" s="241">
        <v>43283</v>
      </c>
      <c r="B512" s="242">
        <v>180168542</v>
      </c>
      <c r="C512" s="247">
        <v>2</v>
      </c>
      <c r="D512" s="246">
        <v>215775</v>
      </c>
      <c r="E512" s="244"/>
      <c r="F512" s="247"/>
      <c r="G512" s="246"/>
      <c r="H512" s="244"/>
      <c r="I512" s="245"/>
      <c r="J512" s="246"/>
      <c r="K512" s="233"/>
      <c r="L512" s="233"/>
      <c r="M512" s="233"/>
      <c r="N512" s="233"/>
      <c r="O512" s="233"/>
      <c r="P512" s="233"/>
    </row>
    <row r="513" spans="1:16" x14ac:dyDescent="0.25">
      <c r="A513" s="241">
        <v>43283</v>
      </c>
      <c r="B513" s="242">
        <v>180168570</v>
      </c>
      <c r="C513" s="247">
        <v>2</v>
      </c>
      <c r="D513" s="246">
        <v>235375</v>
      </c>
      <c r="E513" s="244"/>
      <c r="F513" s="247"/>
      <c r="G513" s="246"/>
      <c r="H513" s="244"/>
      <c r="I513" s="245"/>
      <c r="J513" s="246"/>
      <c r="K513" s="233"/>
      <c r="L513" s="233"/>
      <c r="M513" s="233"/>
      <c r="N513" s="233"/>
      <c r="O513" s="233"/>
      <c r="P513" s="233"/>
    </row>
    <row r="514" spans="1:16" x14ac:dyDescent="0.25">
      <c r="A514" s="241">
        <v>43284</v>
      </c>
      <c r="B514" s="242">
        <v>180168621</v>
      </c>
      <c r="C514" s="247">
        <v>3</v>
      </c>
      <c r="D514" s="246">
        <v>301788</v>
      </c>
      <c r="E514" s="244">
        <v>180044103</v>
      </c>
      <c r="F514" s="247">
        <v>8</v>
      </c>
      <c r="G514" s="246">
        <v>868000</v>
      </c>
      <c r="H514" s="244"/>
      <c r="I514" s="245"/>
      <c r="J514" s="246"/>
      <c r="K514" s="233"/>
      <c r="L514" s="233"/>
      <c r="M514" s="233"/>
      <c r="N514" s="233"/>
      <c r="O514" s="233"/>
      <c r="P514" s="233"/>
    </row>
    <row r="515" spans="1:16" x14ac:dyDescent="0.25">
      <c r="A515" s="241">
        <v>43284</v>
      </c>
      <c r="B515" s="242">
        <v>180168657</v>
      </c>
      <c r="C515" s="247">
        <v>1</v>
      </c>
      <c r="D515" s="246">
        <v>84088</v>
      </c>
      <c r="E515" s="244"/>
      <c r="F515" s="247"/>
      <c r="G515" s="246"/>
      <c r="H515" s="244"/>
      <c r="I515" s="245"/>
      <c r="J515" s="246"/>
      <c r="K515" s="233"/>
      <c r="L515" s="233"/>
      <c r="M515" s="233"/>
      <c r="N515" s="233"/>
      <c r="O515" s="233"/>
      <c r="P515" s="233"/>
    </row>
    <row r="516" spans="1:16" x14ac:dyDescent="0.25">
      <c r="A516" s="241">
        <v>43285</v>
      </c>
      <c r="B516" s="242">
        <v>180168699</v>
      </c>
      <c r="C516" s="247">
        <v>12</v>
      </c>
      <c r="D516" s="246">
        <v>1362638</v>
      </c>
      <c r="E516" s="244">
        <v>180044117</v>
      </c>
      <c r="F516" s="247">
        <v>4</v>
      </c>
      <c r="G516" s="246">
        <v>356475</v>
      </c>
      <c r="H516" s="244"/>
      <c r="I516" s="245"/>
      <c r="J516" s="246"/>
      <c r="K516" s="233"/>
      <c r="L516" s="233"/>
      <c r="M516" s="233"/>
      <c r="N516" s="233"/>
      <c r="O516" s="233"/>
      <c r="P516" s="233"/>
    </row>
    <row r="517" spans="1:16" x14ac:dyDescent="0.25">
      <c r="A517" s="241">
        <v>43285</v>
      </c>
      <c r="B517" s="242">
        <v>180168739</v>
      </c>
      <c r="C517" s="247">
        <v>2</v>
      </c>
      <c r="D517" s="246">
        <v>246313</v>
      </c>
      <c r="E517" s="244"/>
      <c r="F517" s="247"/>
      <c r="G517" s="246"/>
      <c r="H517" s="244"/>
      <c r="I517" s="245"/>
      <c r="J517" s="246"/>
      <c r="K517" s="233"/>
      <c r="L517" s="233"/>
      <c r="M517" s="233"/>
      <c r="N517" s="233"/>
      <c r="O517" s="233"/>
      <c r="P517" s="233"/>
    </row>
    <row r="518" spans="1:16" x14ac:dyDescent="0.25">
      <c r="A518" s="241">
        <v>43286</v>
      </c>
      <c r="B518" s="242">
        <v>180168778</v>
      </c>
      <c r="C518" s="247">
        <v>2</v>
      </c>
      <c r="D518" s="246">
        <v>182000</v>
      </c>
      <c r="E518" s="244"/>
      <c r="F518" s="247"/>
      <c r="G518" s="246"/>
      <c r="H518" s="244"/>
      <c r="I518" s="245"/>
      <c r="J518" s="246"/>
      <c r="K518" s="233"/>
      <c r="L518" s="233"/>
      <c r="M518" s="233"/>
      <c r="N518" s="233"/>
      <c r="O518" s="233"/>
      <c r="P518" s="233"/>
    </row>
    <row r="519" spans="1:16" x14ac:dyDescent="0.25">
      <c r="A519" s="241">
        <v>43286</v>
      </c>
      <c r="B519" s="242">
        <v>180168797</v>
      </c>
      <c r="C519" s="247">
        <v>8</v>
      </c>
      <c r="D519" s="246">
        <v>914463</v>
      </c>
      <c r="E519" s="244">
        <v>180044136</v>
      </c>
      <c r="F519" s="247">
        <v>2</v>
      </c>
      <c r="G519" s="246">
        <v>281750</v>
      </c>
      <c r="H519" s="244"/>
      <c r="I519" s="245"/>
      <c r="J519" s="246"/>
      <c r="K519" s="233"/>
      <c r="L519" s="233"/>
      <c r="M519" s="233"/>
      <c r="N519" s="233"/>
      <c r="O519" s="233"/>
      <c r="P519" s="233"/>
    </row>
    <row r="520" spans="1:16" x14ac:dyDescent="0.25">
      <c r="A520" s="241">
        <v>43286</v>
      </c>
      <c r="B520" s="242">
        <v>180168828</v>
      </c>
      <c r="C520" s="247">
        <v>1</v>
      </c>
      <c r="D520" s="246">
        <v>199063</v>
      </c>
      <c r="E520" s="244"/>
      <c r="F520" s="247"/>
      <c r="G520" s="246"/>
      <c r="H520" s="244"/>
      <c r="I520" s="245"/>
      <c r="J520" s="246"/>
      <c r="K520" s="233"/>
      <c r="L520" s="233"/>
      <c r="M520" s="233"/>
      <c r="N520" s="233"/>
      <c r="O520" s="233"/>
      <c r="P520" s="233"/>
    </row>
    <row r="521" spans="1:16" x14ac:dyDescent="0.25">
      <c r="A521" s="241">
        <v>43286</v>
      </c>
      <c r="B521" s="242">
        <v>180168834</v>
      </c>
      <c r="C521" s="247">
        <v>1</v>
      </c>
      <c r="D521" s="246">
        <v>47163</v>
      </c>
      <c r="E521" s="244"/>
      <c r="F521" s="247"/>
      <c r="G521" s="246"/>
      <c r="H521" s="244"/>
      <c r="I521" s="245">
        <v>548367</v>
      </c>
      <c r="J521" s="246" t="s">
        <v>17</v>
      </c>
      <c r="K521" s="233"/>
      <c r="L521" s="233"/>
      <c r="M521" s="233"/>
      <c r="N521" s="233"/>
      <c r="O521" s="233"/>
      <c r="P521" s="233"/>
    </row>
    <row r="522" spans="1:16" x14ac:dyDescent="0.25">
      <c r="A522" s="241">
        <v>43287</v>
      </c>
      <c r="B522" s="242">
        <v>180168890</v>
      </c>
      <c r="C522" s="247">
        <v>5</v>
      </c>
      <c r="D522" s="246">
        <v>635338</v>
      </c>
      <c r="E522" s="244"/>
      <c r="F522" s="247"/>
      <c r="G522" s="246"/>
      <c r="H522" s="244"/>
      <c r="I522" s="245"/>
      <c r="J522" s="246"/>
      <c r="K522" s="233"/>
      <c r="L522" s="233"/>
      <c r="M522" s="233"/>
      <c r="N522" s="233"/>
      <c r="O522" s="233"/>
      <c r="P522" s="233"/>
    </row>
    <row r="523" spans="1:16" x14ac:dyDescent="0.25">
      <c r="A523" s="241">
        <v>43287</v>
      </c>
      <c r="B523" s="242">
        <v>180168921</v>
      </c>
      <c r="C523" s="247">
        <v>3</v>
      </c>
      <c r="D523" s="246">
        <v>397163</v>
      </c>
      <c r="E523" s="244"/>
      <c r="F523" s="247"/>
      <c r="G523" s="246"/>
      <c r="H523" s="244"/>
      <c r="I523" s="245">
        <v>1032501</v>
      </c>
      <c r="J523" s="246" t="s">
        <v>17</v>
      </c>
      <c r="K523" s="233"/>
      <c r="L523" s="233"/>
      <c r="M523" s="233"/>
      <c r="N523" s="233"/>
      <c r="O523" s="233"/>
      <c r="P523" s="233"/>
    </row>
    <row r="524" spans="1:16" x14ac:dyDescent="0.25">
      <c r="A524" s="241">
        <v>43288</v>
      </c>
      <c r="B524" s="242">
        <v>180168959</v>
      </c>
      <c r="C524" s="247">
        <v>1</v>
      </c>
      <c r="D524" s="246">
        <v>92575</v>
      </c>
      <c r="E524" s="244">
        <v>180044175</v>
      </c>
      <c r="F524" s="247">
        <v>8</v>
      </c>
      <c r="G524" s="246">
        <v>789600</v>
      </c>
      <c r="H524" s="244"/>
      <c r="I524" s="245"/>
      <c r="J524" s="246"/>
      <c r="K524" s="233"/>
      <c r="L524" s="233"/>
      <c r="M524" s="233"/>
      <c r="N524" s="233"/>
      <c r="O524" s="233"/>
      <c r="P524" s="233"/>
    </row>
    <row r="525" spans="1:16" x14ac:dyDescent="0.25">
      <c r="A525" s="241">
        <v>43288</v>
      </c>
      <c r="B525" s="242">
        <v>180168975</v>
      </c>
      <c r="C525" s="247">
        <v>9</v>
      </c>
      <c r="D525" s="246">
        <v>1115450</v>
      </c>
      <c r="E525" s="244"/>
      <c r="F525" s="247"/>
      <c r="G525" s="246"/>
      <c r="H525" s="244"/>
      <c r="I525" s="245"/>
      <c r="J525" s="246"/>
      <c r="K525" s="233"/>
      <c r="L525" s="233"/>
      <c r="M525" s="233"/>
      <c r="N525" s="233"/>
      <c r="O525" s="233"/>
      <c r="P525" s="233"/>
    </row>
    <row r="526" spans="1:16" x14ac:dyDescent="0.25">
      <c r="A526" s="241">
        <v>43288</v>
      </c>
      <c r="B526" s="242">
        <v>180169008</v>
      </c>
      <c r="C526" s="247">
        <v>1</v>
      </c>
      <c r="D526" s="246">
        <v>105788</v>
      </c>
      <c r="E526" s="244"/>
      <c r="F526" s="247"/>
      <c r="G526" s="246"/>
      <c r="H526" s="244"/>
      <c r="I526" s="245">
        <v>524213</v>
      </c>
      <c r="J526" s="246" t="s">
        <v>17</v>
      </c>
      <c r="K526" s="233"/>
      <c r="L526" s="233"/>
      <c r="M526" s="233"/>
      <c r="N526" s="233"/>
      <c r="O526" s="233"/>
      <c r="P526" s="233"/>
    </row>
    <row r="527" spans="1:16" x14ac:dyDescent="0.25">
      <c r="A527" s="241">
        <v>43290</v>
      </c>
      <c r="B527" s="242">
        <v>180169102</v>
      </c>
      <c r="C527" s="247">
        <v>2</v>
      </c>
      <c r="D527" s="246">
        <v>188125</v>
      </c>
      <c r="E527" s="244">
        <v>180044213</v>
      </c>
      <c r="F527" s="247">
        <v>2</v>
      </c>
      <c r="G527" s="246">
        <v>204400</v>
      </c>
      <c r="H527" s="244"/>
      <c r="I527" s="245"/>
      <c r="J527" s="246"/>
      <c r="K527" s="233"/>
      <c r="L527" s="233"/>
      <c r="M527" s="233"/>
      <c r="N527" s="233"/>
      <c r="O527" s="233"/>
      <c r="P527" s="233"/>
    </row>
    <row r="528" spans="1:16" x14ac:dyDescent="0.25">
      <c r="A528" s="241">
        <v>43290</v>
      </c>
      <c r="B528" s="242">
        <v>180169121</v>
      </c>
      <c r="C528" s="247">
        <v>7</v>
      </c>
      <c r="D528" s="246">
        <v>681800</v>
      </c>
      <c r="E528" s="244"/>
      <c r="F528" s="247"/>
      <c r="G528" s="246"/>
      <c r="H528" s="244"/>
      <c r="I528" s="245"/>
      <c r="J528" s="246"/>
      <c r="K528" s="233"/>
      <c r="L528" s="233"/>
      <c r="M528" s="233"/>
      <c r="N528" s="233"/>
      <c r="O528" s="233"/>
      <c r="P528" s="233"/>
    </row>
    <row r="529" spans="1:16" x14ac:dyDescent="0.25">
      <c r="A529" s="241">
        <v>43290</v>
      </c>
      <c r="B529" s="242">
        <v>180169168</v>
      </c>
      <c r="C529" s="247">
        <v>4</v>
      </c>
      <c r="D529" s="246">
        <v>516075</v>
      </c>
      <c r="E529" s="244"/>
      <c r="F529" s="247"/>
      <c r="G529" s="246"/>
      <c r="H529" s="244"/>
      <c r="I529" s="245"/>
      <c r="J529" s="246"/>
      <c r="K529" s="233"/>
      <c r="L529" s="233"/>
      <c r="M529" s="233"/>
      <c r="N529" s="233"/>
      <c r="O529" s="233"/>
      <c r="P529" s="233"/>
    </row>
    <row r="530" spans="1:16" x14ac:dyDescent="0.25">
      <c r="A530" s="241">
        <v>43290</v>
      </c>
      <c r="B530" s="242">
        <v>180169180</v>
      </c>
      <c r="C530" s="247">
        <v>1</v>
      </c>
      <c r="D530" s="246">
        <v>100013</v>
      </c>
      <c r="E530" s="244"/>
      <c r="F530" s="247"/>
      <c r="G530" s="246"/>
      <c r="H530" s="244"/>
      <c r="I530" s="245">
        <v>1281613</v>
      </c>
      <c r="J530" s="246" t="s">
        <v>17</v>
      </c>
      <c r="K530" s="233"/>
      <c r="L530" s="233"/>
      <c r="M530" s="233"/>
      <c r="N530" s="233"/>
      <c r="O530" s="233"/>
      <c r="P530" s="233"/>
    </row>
    <row r="531" spans="1:16" x14ac:dyDescent="0.25">
      <c r="A531" s="241">
        <v>43291</v>
      </c>
      <c r="B531" s="242">
        <v>180169220</v>
      </c>
      <c r="C531" s="247">
        <v>18</v>
      </c>
      <c r="D531" s="246">
        <v>2048900</v>
      </c>
      <c r="E531" s="244">
        <v>180044230</v>
      </c>
      <c r="F531" s="247">
        <v>4</v>
      </c>
      <c r="G531" s="246">
        <v>360763</v>
      </c>
      <c r="H531" s="244"/>
      <c r="I531" s="245"/>
      <c r="J531" s="246"/>
      <c r="K531" s="233"/>
      <c r="L531" s="233"/>
      <c r="M531" s="233"/>
      <c r="N531" s="233"/>
      <c r="O531" s="233"/>
      <c r="P531" s="233"/>
    </row>
    <row r="532" spans="1:16" x14ac:dyDescent="0.25">
      <c r="A532" s="241">
        <v>43291</v>
      </c>
      <c r="B532" s="242">
        <v>180169264</v>
      </c>
      <c r="C532" s="247">
        <v>7</v>
      </c>
      <c r="D532" s="246">
        <v>704988</v>
      </c>
      <c r="E532" s="244"/>
      <c r="F532" s="247"/>
      <c r="G532" s="246"/>
      <c r="H532" s="244"/>
      <c r="I532" s="245">
        <v>2393125</v>
      </c>
      <c r="J532" s="246" t="s">
        <v>17</v>
      </c>
      <c r="K532" s="233"/>
      <c r="L532" s="233"/>
      <c r="M532" s="233"/>
      <c r="N532" s="233"/>
      <c r="O532" s="233"/>
      <c r="P532" s="233"/>
    </row>
    <row r="533" spans="1:16" x14ac:dyDescent="0.25">
      <c r="A533" s="241">
        <v>43292</v>
      </c>
      <c r="B533" s="242">
        <v>180169320</v>
      </c>
      <c r="C533" s="247">
        <v>17</v>
      </c>
      <c r="D533" s="246">
        <v>1513750</v>
      </c>
      <c r="E533" s="244">
        <v>180044247</v>
      </c>
      <c r="F533" s="247">
        <v>3</v>
      </c>
      <c r="G533" s="246">
        <v>308525</v>
      </c>
      <c r="H533" s="244"/>
      <c r="I533" s="245"/>
      <c r="J533" s="246"/>
      <c r="K533" s="233"/>
      <c r="L533" s="233"/>
      <c r="M533" s="233"/>
      <c r="N533" s="233"/>
      <c r="O533" s="233"/>
      <c r="P533" s="233"/>
    </row>
    <row r="534" spans="1:16" x14ac:dyDescent="0.25">
      <c r="A534" s="241">
        <v>43292</v>
      </c>
      <c r="B534" s="242">
        <v>180169332</v>
      </c>
      <c r="C534" s="247">
        <v>1</v>
      </c>
      <c r="D534" s="246">
        <v>110075</v>
      </c>
      <c r="E534" s="244"/>
      <c r="F534" s="247"/>
      <c r="G534" s="246"/>
      <c r="H534" s="244"/>
      <c r="I534" s="245"/>
      <c r="J534" s="246"/>
      <c r="K534" s="233"/>
      <c r="L534" s="233"/>
      <c r="M534" s="233"/>
      <c r="N534" s="233"/>
      <c r="O534" s="233"/>
      <c r="P534" s="233"/>
    </row>
    <row r="535" spans="1:16" x14ac:dyDescent="0.25">
      <c r="A535" s="241">
        <v>43292</v>
      </c>
      <c r="B535" s="242">
        <v>180169367</v>
      </c>
      <c r="C535" s="247">
        <v>2</v>
      </c>
      <c r="D535" s="246">
        <v>205100</v>
      </c>
      <c r="E535" s="244"/>
      <c r="F535" s="247"/>
      <c r="G535" s="246"/>
      <c r="H535" s="244"/>
      <c r="I535" s="245">
        <v>1520400</v>
      </c>
      <c r="J535" s="246" t="s">
        <v>17</v>
      </c>
      <c r="K535" s="233"/>
      <c r="L535" s="233"/>
      <c r="M535" s="233"/>
      <c r="N535" s="233"/>
      <c r="O535" s="233"/>
      <c r="P535" s="233"/>
    </row>
    <row r="536" spans="1:16" x14ac:dyDescent="0.25">
      <c r="A536" s="241">
        <v>43293</v>
      </c>
      <c r="B536" s="242">
        <v>180169396</v>
      </c>
      <c r="C536" s="247">
        <v>2</v>
      </c>
      <c r="D536" s="246">
        <v>152075</v>
      </c>
      <c r="E536" s="244">
        <v>180044261</v>
      </c>
      <c r="F536" s="247">
        <v>3</v>
      </c>
      <c r="G536" s="246">
        <v>393313</v>
      </c>
      <c r="H536" s="244"/>
      <c r="I536" s="245"/>
      <c r="J536" s="246"/>
      <c r="K536" s="233"/>
      <c r="L536" s="233"/>
      <c r="M536" s="233"/>
      <c r="N536" s="233"/>
      <c r="O536" s="233"/>
      <c r="P536" s="233"/>
    </row>
    <row r="537" spans="1:16" x14ac:dyDescent="0.25">
      <c r="A537" s="241">
        <v>43293</v>
      </c>
      <c r="B537" s="242">
        <v>180169422</v>
      </c>
      <c r="C537" s="247">
        <v>12</v>
      </c>
      <c r="D537" s="246">
        <v>1229113</v>
      </c>
      <c r="E537" s="244"/>
      <c r="F537" s="247"/>
      <c r="G537" s="246"/>
      <c r="H537" s="244"/>
      <c r="I537" s="245"/>
      <c r="J537" s="246"/>
      <c r="K537" s="233"/>
      <c r="L537" s="233"/>
      <c r="M537" s="233"/>
      <c r="N537" s="233"/>
      <c r="O537" s="233"/>
      <c r="P537" s="233"/>
    </row>
    <row r="538" spans="1:16" x14ac:dyDescent="0.25">
      <c r="A538" s="241">
        <v>43293</v>
      </c>
      <c r="B538" s="242">
        <v>180169452</v>
      </c>
      <c r="C538" s="247">
        <v>5</v>
      </c>
      <c r="D538" s="246">
        <v>490875</v>
      </c>
      <c r="E538" s="244"/>
      <c r="F538" s="247"/>
      <c r="G538" s="246"/>
      <c r="H538" s="244"/>
      <c r="I538" s="245"/>
      <c r="J538" s="246"/>
      <c r="K538" s="233"/>
      <c r="L538" s="233"/>
      <c r="M538" s="233"/>
      <c r="N538" s="233"/>
      <c r="O538" s="233"/>
      <c r="P538" s="233"/>
    </row>
    <row r="539" spans="1:16" x14ac:dyDescent="0.25">
      <c r="A539" s="241">
        <v>43293</v>
      </c>
      <c r="B539" s="242">
        <v>180169458</v>
      </c>
      <c r="C539" s="247">
        <v>3</v>
      </c>
      <c r="D539" s="246">
        <v>380625</v>
      </c>
      <c r="E539" s="244"/>
      <c r="F539" s="247"/>
      <c r="G539" s="246"/>
      <c r="H539" s="244"/>
      <c r="I539" s="245">
        <v>1859375</v>
      </c>
      <c r="J539" s="246" t="s">
        <v>17</v>
      </c>
      <c r="K539" s="233"/>
      <c r="L539" s="233"/>
      <c r="M539" s="233"/>
      <c r="N539" s="233"/>
      <c r="O539" s="233"/>
      <c r="P539" s="233"/>
    </row>
    <row r="540" spans="1:16" x14ac:dyDescent="0.25">
      <c r="A540" s="241">
        <v>43294</v>
      </c>
      <c r="B540" s="242">
        <v>180169526</v>
      </c>
      <c r="C540" s="247">
        <v>4</v>
      </c>
      <c r="D540" s="246">
        <v>351050</v>
      </c>
      <c r="E540" s="244">
        <v>180044278</v>
      </c>
      <c r="F540" s="247">
        <v>4</v>
      </c>
      <c r="G540" s="246">
        <v>475563</v>
      </c>
      <c r="H540" s="244"/>
      <c r="I540" s="245"/>
      <c r="J540" s="246"/>
      <c r="K540" s="233"/>
      <c r="L540" s="233"/>
      <c r="M540" s="233"/>
      <c r="N540" s="233"/>
      <c r="O540" s="233"/>
      <c r="P540" s="233"/>
    </row>
    <row r="541" spans="1:16" x14ac:dyDescent="0.25">
      <c r="A541" s="241">
        <v>43294</v>
      </c>
      <c r="B541" s="242">
        <v>180169562</v>
      </c>
      <c r="C541" s="247">
        <v>3</v>
      </c>
      <c r="D541" s="246">
        <v>404425</v>
      </c>
      <c r="E541" s="244"/>
      <c r="F541" s="247"/>
      <c r="G541" s="246"/>
      <c r="H541" s="244"/>
      <c r="I541" s="245">
        <v>279912</v>
      </c>
      <c r="J541" s="246" t="s">
        <v>17</v>
      </c>
      <c r="K541" s="233"/>
      <c r="L541" s="233"/>
      <c r="M541" s="233"/>
      <c r="N541" s="233"/>
      <c r="O541" s="233"/>
      <c r="P541" s="233"/>
    </row>
    <row r="542" spans="1:16" x14ac:dyDescent="0.25">
      <c r="A542" s="241">
        <v>43295</v>
      </c>
      <c r="B542" s="242">
        <v>180169651</v>
      </c>
      <c r="C542" s="247">
        <v>13</v>
      </c>
      <c r="D542" s="246">
        <v>1500800</v>
      </c>
      <c r="E542" s="244">
        <v>180044305</v>
      </c>
      <c r="F542" s="247">
        <v>9</v>
      </c>
      <c r="G542" s="246">
        <v>937650</v>
      </c>
      <c r="H542" s="244"/>
      <c r="I542" s="245"/>
      <c r="J542" s="246"/>
      <c r="K542" s="233"/>
      <c r="L542" s="233"/>
      <c r="M542" s="233"/>
      <c r="N542" s="233"/>
      <c r="O542" s="233"/>
      <c r="P542" s="233"/>
    </row>
    <row r="543" spans="1:16" x14ac:dyDescent="0.25">
      <c r="A543" s="241">
        <v>43295</v>
      </c>
      <c r="B543" s="242">
        <v>180169657</v>
      </c>
      <c r="C543" s="247">
        <v>1</v>
      </c>
      <c r="D543" s="246">
        <v>80238</v>
      </c>
      <c r="E543" s="244"/>
      <c r="F543" s="247"/>
      <c r="G543" s="246"/>
      <c r="H543" s="244"/>
      <c r="I543" s="245">
        <v>643388</v>
      </c>
      <c r="J543" s="246" t="s">
        <v>17</v>
      </c>
      <c r="K543" s="233"/>
      <c r="L543" s="233"/>
      <c r="M543" s="233"/>
      <c r="N543" s="233"/>
      <c r="O543" s="233"/>
      <c r="P543" s="233"/>
    </row>
    <row r="544" spans="1:16" x14ac:dyDescent="0.25">
      <c r="A544" s="241">
        <v>43297</v>
      </c>
      <c r="B544" s="242">
        <v>180169811</v>
      </c>
      <c r="C544" s="247">
        <v>11</v>
      </c>
      <c r="D544" s="246">
        <v>890400</v>
      </c>
      <c r="E544" s="244">
        <v>180044343</v>
      </c>
      <c r="F544" s="247">
        <v>5</v>
      </c>
      <c r="G544" s="246">
        <v>537250</v>
      </c>
      <c r="H544" s="244"/>
      <c r="I544" s="245"/>
      <c r="J544" s="246"/>
      <c r="K544" s="233"/>
      <c r="L544" s="233"/>
      <c r="M544" s="233"/>
      <c r="N544" s="233"/>
      <c r="O544" s="233"/>
      <c r="P544" s="233"/>
    </row>
    <row r="545" spans="1:16" x14ac:dyDescent="0.25">
      <c r="A545" s="241">
        <v>43297</v>
      </c>
      <c r="B545" s="242">
        <v>180169839</v>
      </c>
      <c r="C545" s="247">
        <v>4</v>
      </c>
      <c r="D545" s="246">
        <v>514763</v>
      </c>
      <c r="E545" s="244"/>
      <c r="F545" s="247"/>
      <c r="G545" s="246"/>
      <c r="H545" s="244"/>
      <c r="I545" s="245"/>
      <c r="J545" s="246"/>
      <c r="K545" s="233"/>
      <c r="L545" s="233"/>
      <c r="M545" s="233"/>
      <c r="N545" s="233"/>
      <c r="O545" s="233"/>
      <c r="P545" s="233"/>
    </row>
    <row r="546" spans="1:16" x14ac:dyDescent="0.25">
      <c r="A546" s="241">
        <v>43297</v>
      </c>
      <c r="B546" s="242">
        <v>180169840</v>
      </c>
      <c r="C546" s="247">
        <v>1</v>
      </c>
      <c r="D546" s="246">
        <v>46463</v>
      </c>
      <c r="E546" s="244"/>
      <c r="F546" s="247"/>
      <c r="G546" s="246"/>
      <c r="H546" s="244"/>
      <c r="I546" s="245">
        <v>914376</v>
      </c>
      <c r="J546" s="246" t="s">
        <v>17</v>
      </c>
      <c r="K546" s="233"/>
      <c r="L546" s="233"/>
      <c r="M546" s="233"/>
      <c r="N546" s="233"/>
      <c r="O546" s="233"/>
      <c r="P546" s="233"/>
    </row>
    <row r="547" spans="1:16" x14ac:dyDescent="0.25">
      <c r="A547" s="241">
        <v>43298</v>
      </c>
      <c r="B547" s="242">
        <v>180169899</v>
      </c>
      <c r="C547" s="247">
        <v>12</v>
      </c>
      <c r="D547" s="246">
        <v>1245475</v>
      </c>
      <c r="E547" s="244">
        <v>180044356</v>
      </c>
      <c r="F547" s="247">
        <v>2</v>
      </c>
      <c r="G547" s="246">
        <v>239663</v>
      </c>
      <c r="H547" s="244"/>
      <c r="I547" s="245"/>
      <c r="J547" s="246"/>
      <c r="K547" s="233"/>
      <c r="L547" s="233"/>
      <c r="M547" s="233"/>
      <c r="N547" s="233"/>
      <c r="O547" s="233"/>
      <c r="P547" s="233"/>
    </row>
    <row r="548" spans="1:16" x14ac:dyDescent="0.25">
      <c r="A548" s="241">
        <v>43298</v>
      </c>
      <c r="B548" s="242">
        <v>180169921</v>
      </c>
      <c r="C548" s="247">
        <v>1</v>
      </c>
      <c r="D548" s="246">
        <v>104300</v>
      </c>
      <c r="E548" s="244"/>
      <c r="F548" s="247"/>
      <c r="G548" s="246"/>
      <c r="H548" s="244"/>
      <c r="I548" s="245"/>
      <c r="J548" s="246"/>
      <c r="K548" s="233"/>
      <c r="L548" s="233"/>
      <c r="M548" s="233"/>
      <c r="N548" s="233"/>
      <c r="O548" s="233"/>
      <c r="P548" s="233"/>
    </row>
    <row r="549" spans="1:16" x14ac:dyDescent="0.25">
      <c r="A549" s="241">
        <v>43298</v>
      </c>
      <c r="B549" s="242">
        <v>180169927</v>
      </c>
      <c r="C549" s="247">
        <v>1</v>
      </c>
      <c r="D549" s="246">
        <v>108588</v>
      </c>
      <c r="E549" s="244"/>
      <c r="F549" s="247"/>
      <c r="G549" s="246"/>
      <c r="H549" s="244"/>
      <c r="I549" s="245">
        <v>1218700</v>
      </c>
      <c r="J549" s="246" t="s">
        <v>17</v>
      </c>
      <c r="K549" s="233"/>
      <c r="L549" s="233"/>
      <c r="M549" s="233"/>
      <c r="N549" s="233"/>
      <c r="O549" s="233"/>
      <c r="P549" s="233"/>
    </row>
    <row r="550" spans="1:16" x14ac:dyDescent="0.25">
      <c r="A550" s="241">
        <v>43299</v>
      </c>
      <c r="B550" s="242">
        <v>180169947</v>
      </c>
      <c r="C550" s="247">
        <v>3</v>
      </c>
      <c r="D550" s="246">
        <v>254713</v>
      </c>
      <c r="E550" s="244">
        <v>180044366</v>
      </c>
      <c r="F550" s="247">
        <v>7</v>
      </c>
      <c r="G550" s="246">
        <v>701575</v>
      </c>
      <c r="H550" s="244"/>
      <c r="I550" s="245"/>
      <c r="J550" s="246"/>
      <c r="K550" s="233"/>
      <c r="L550" s="233"/>
      <c r="M550" s="233"/>
      <c r="N550" s="233"/>
      <c r="O550" s="233"/>
      <c r="P550" s="233"/>
    </row>
    <row r="551" spans="1:16" x14ac:dyDescent="0.25">
      <c r="A551" s="241">
        <v>43299</v>
      </c>
      <c r="B551" s="242">
        <v>180169966</v>
      </c>
      <c r="C551" s="247">
        <v>3</v>
      </c>
      <c r="D551" s="246">
        <v>345275</v>
      </c>
      <c r="E551" s="244"/>
      <c r="F551" s="247"/>
      <c r="G551" s="246"/>
      <c r="H551" s="244"/>
      <c r="I551" s="245"/>
      <c r="J551" s="246"/>
      <c r="K551" s="233"/>
      <c r="L551" s="233"/>
      <c r="M551" s="233"/>
      <c r="N551" s="233"/>
      <c r="O551" s="233"/>
      <c r="P551" s="233"/>
    </row>
    <row r="552" spans="1:16" x14ac:dyDescent="0.25">
      <c r="A552" s="241">
        <v>43299</v>
      </c>
      <c r="B552" s="242">
        <v>180169969</v>
      </c>
      <c r="C552" s="247">
        <v>3</v>
      </c>
      <c r="D552" s="246">
        <v>295575</v>
      </c>
      <c r="E552" s="244"/>
      <c r="F552" s="247"/>
      <c r="G552" s="246"/>
      <c r="H552" s="244"/>
      <c r="I552" s="245"/>
      <c r="J552" s="246"/>
      <c r="K552" s="233"/>
      <c r="L552" s="233"/>
      <c r="M552" s="233"/>
      <c r="N552" s="233"/>
      <c r="O552" s="233"/>
      <c r="P552" s="233"/>
    </row>
    <row r="553" spans="1:16" x14ac:dyDescent="0.25">
      <c r="A553" s="241">
        <v>43299</v>
      </c>
      <c r="B553" s="242">
        <v>180170003</v>
      </c>
      <c r="C553" s="247">
        <v>2</v>
      </c>
      <c r="D553" s="246">
        <v>219363</v>
      </c>
      <c r="E553" s="244"/>
      <c r="F553" s="247"/>
      <c r="G553" s="246"/>
      <c r="H553" s="244"/>
      <c r="I553" s="245"/>
      <c r="J553" s="246"/>
      <c r="K553" s="233"/>
      <c r="L553" s="233"/>
      <c r="M553" s="233"/>
      <c r="N553" s="233"/>
      <c r="O553" s="233"/>
      <c r="P553" s="233"/>
    </row>
    <row r="554" spans="1:16" x14ac:dyDescent="0.25">
      <c r="A554" s="241">
        <v>43299</v>
      </c>
      <c r="B554" s="242">
        <v>180170010</v>
      </c>
      <c r="C554" s="247">
        <v>1</v>
      </c>
      <c r="D554" s="246">
        <v>78488</v>
      </c>
      <c r="E554" s="244"/>
      <c r="F554" s="247"/>
      <c r="G554" s="246"/>
      <c r="H554" s="244"/>
      <c r="I554" s="245">
        <v>491839</v>
      </c>
      <c r="J554" s="246" t="s">
        <v>17</v>
      </c>
      <c r="K554" s="233"/>
      <c r="L554" s="233"/>
      <c r="M554" s="233"/>
      <c r="N554" s="233"/>
      <c r="O554" s="233"/>
      <c r="P554" s="233"/>
    </row>
    <row r="555" spans="1:16" x14ac:dyDescent="0.25">
      <c r="A555" s="241">
        <v>43300</v>
      </c>
      <c r="B555" s="242">
        <v>180170060</v>
      </c>
      <c r="C555" s="247">
        <v>8</v>
      </c>
      <c r="D555" s="246">
        <v>934938</v>
      </c>
      <c r="E555" s="244">
        <v>180044392</v>
      </c>
      <c r="F555" s="247">
        <v>2</v>
      </c>
      <c r="G555" s="246">
        <v>195388</v>
      </c>
      <c r="H555" s="244"/>
      <c r="I555" s="245"/>
      <c r="J555" s="246"/>
      <c r="K555" s="233"/>
      <c r="L555" s="233"/>
      <c r="M555" s="233"/>
      <c r="N555" s="233"/>
      <c r="O555" s="233"/>
      <c r="P555" s="233"/>
    </row>
    <row r="556" spans="1:16" x14ac:dyDescent="0.25">
      <c r="A556" s="241">
        <v>43300</v>
      </c>
      <c r="B556" s="242">
        <v>180170093</v>
      </c>
      <c r="C556" s="247">
        <v>5</v>
      </c>
      <c r="D556" s="246">
        <v>679263</v>
      </c>
      <c r="E556" s="244"/>
      <c r="F556" s="247"/>
      <c r="G556" s="246"/>
      <c r="H556" s="244"/>
      <c r="I556" s="245"/>
      <c r="J556" s="246"/>
      <c r="K556" s="233"/>
      <c r="L556" s="233"/>
      <c r="M556" s="233"/>
      <c r="N556" s="233"/>
      <c r="O556" s="233"/>
      <c r="P556" s="233"/>
    </row>
    <row r="557" spans="1:16" x14ac:dyDescent="0.25">
      <c r="A557" s="241">
        <v>43300</v>
      </c>
      <c r="B557" s="242">
        <v>180170097</v>
      </c>
      <c r="C557" s="247">
        <v>3</v>
      </c>
      <c r="D557" s="246">
        <v>372925</v>
      </c>
      <c r="E557" s="244"/>
      <c r="F557" s="247"/>
      <c r="G557" s="246"/>
      <c r="H557" s="244"/>
      <c r="I557" s="245">
        <v>1791738</v>
      </c>
      <c r="J557" s="246" t="s">
        <v>17</v>
      </c>
      <c r="K557" s="233"/>
      <c r="L557" s="233"/>
      <c r="M557" s="233"/>
      <c r="N557" s="233"/>
      <c r="O557" s="233"/>
      <c r="P557" s="233"/>
    </row>
    <row r="558" spans="1:16" x14ac:dyDescent="0.25">
      <c r="A558" s="98">
        <v>43301</v>
      </c>
      <c r="B558" s="99">
        <v>180170134</v>
      </c>
      <c r="C558" s="100">
        <v>5</v>
      </c>
      <c r="D558" s="34">
        <v>701313</v>
      </c>
      <c r="E558" s="101">
        <v>180044405</v>
      </c>
      <c r="F558" s="100">
        <v>6</v>
      </c>
      <c r="G558" s="34">
        <v>607863</v>
      </c>
      <c r="H558" s="101"/>
      <c r="I558" s="102"/>
      <c r="J558" s="34"/>
      <c r="K558" s="233"/>
      <c r="L558" s="233"/>
      <c r="M558" s="233"/>
      <c r="N558" s="233"/>
      <c r="O558" s="233"/>
      <c r="P558" s="233"/>
    </row>
    <row r="559" spans="1:16" x14ac:dyDescent="0.25">
      <c r="A559" s="98">
        <v>43301</v>
      </c>
      <c r="B559" s="99">
        <v>180170165</v>
      </c>
      <c r="C559" s="100">
        <v>4</v>
      </c>
      <c r="D559" s="34">
        <v>405300</v>
      </c>
      <c r="E559" s="101"/>
      <c r="F559" s="100"/>
      <c r="G559" s="34"/>
      <c r="H559" s="101"/>
      <c r="I559" s="102"/>
      <c r="J559" s="34"/>
      <c r="K559" s="233"/>
      <c r="L559" s="233"/>
      <c r="M559" s="233"/>
      <c r="N559" s="233"/>
      <c r="O559" s="233"/>
      <c r="P559" s="233"/>
    </row>
    <row r="560" spans="1:16" x14ac:dyDescent="0.25">
      <c r="A560" s="98"/>
      <c r="B560" s="99"/>
      <c r="C560" s="100"/>
      <c r="D560" s="34"/>
      <c r="E560" s="101"/>
      <c r="F560" s="100"/>
      <c r="G560" s="34"/>
      <c r="H560" s="101"/>
      <c r="I560" s="102"/>
      <c r="J560" s="34"/>
      <c r="K560" s="233"/>
      <c r="L560" s="233"/>
      <c r="M560" s="233"/>
      <c r="N560" s="233"/>
      <c r="O560" s="233"/>
      <c r="P560" s="233"/>
    </row>
    <row r="561" spans="1:16" x14ac:dyDescent="0.25">
      <c r="A561" s="98"/>
      <c r="B561" s="99"/>
      <c r="C561" s="100"/>
      <c r="D561" s="34"/>
      <c r="E561" s="101"/>
      <c r="F561" s="100"/>
      <c r="G561" s="34"/>
      <c r="H561" s="101"/>
      <c r="I561" s="102"/>
      <c r="J561" s="34"/>
      <c r="K561" s="233"/>
      <c r="L561" s="233"/>
      <c r="M561" s="233"/>
      <c r="N561" s="233"/>
      <c r="O561" s="233"/>
      <c r="P561" s="233"/>
    </row>
    <row r="562" spans="1:16" x14ac:dyDescent="0.25">
      <c r="A562" s="98"/>
      <c r="B562" s="99"/>
      <c r="C562" s="100"/>
      <c r="D562" s="34"/>
      <c r="E562" s="101"/>
      <c r="F562" s="100"/>
      <c r="G562" s="34"/>
      <c r="H562" s="101"/>
      <c r="I562" s="102"/>
      <c r="J562" s="34"/>
      <c r="K562" s="233"/>
      <c r="L562" s="233"/>
      <c r="M562" s="233"/>
      <c r="N562" s="233"/>
      <c r="O562" s="233"/>
      <c r="P562" s="233"/>
    </row>
    <row r="563" spans="1:16" x14ac:dyDescent="0.25">
      <c r="A563" s="98"/>
      <c r="B563" s="99"/>
      <c r="C563" s="100"/>
      <c r="D563" s="34"/>
      <c r="E563" s="101"/>
      <c r="F563" s="100"/>
      <c r="G563" s="34"/>
      <c r="H563" s="101"/>
      <c r="I563" s="102"/>
      <c r="J563" s="34"/>
      <c r="K563" s="233"/>
      <c r="L563" s="233"/>
      <c r="M563" s="233"/>
      <c r="N563" s="233"/>
      <c r="O563" s="233"/>
      <c r="P563" s="233"/>
    </row>
    <row r="564" spans="1:16" x14ac:dyDescent="0.25">
      <c r="A564" s="98"/>
      <c r="B564" s="99"/>
      <c r="C564" s="100"/>
      <c r="D564" s="34"/>
      <c r="E564" s="101"/>
      <c r="F564" s="100"/>
      <c r="G564" s="34"/>
      <c r="H564" s="101"/>
      <c r="I564" s="102"/>
      <c r="J564" s="34"/>
      <c r="K564" s="233"/>
      <c r="L564" s="233"/>
      <c r="M564" s="233"/>
      <c r="N564" s="233"/>
      <c r="O564" s="233"/>
      <c r="P564" s="233"/>
    </row>
    <row r="565" spans="1:16" x14ac:dyDescent="0.25">
      <c r="A565" s="98"/>
      <c r="B565" s="99"/>
      <c r="C565" s="100"/>
      <c r="D565" s="34"/>
      <c r="E565" s="101"/>
      <c r="F565" s="100"/>
      <c r="G565" s="34"/>
      <c r="H565" s="101"/>
      <c r="I565" s="102"/>
      <c r="J565" s="34"/>
      <c r="K565" s="233"/>
      <c r="L565" s="233"/>
      <c r="M565" s="233"/>
      <c r="N565" s="233"/>
      <c r="O565" s="233"/>
      <c r="P565" s="233"/>
    </row>
    <row r="566" spans="1:16" x14ac:dyDescent="0.25">
      <c r="A566" s="235"/>
      <c r="B566" s="234"/>
      <c r="C566" s="240"/>
      <c r="D566" s="34"/>
      <c r="E566" s="237"/>
      <c r="F566" s="240"/>
      <c r="G566" s="236"/>
      <c r="H566" s="237"/>
      <c r="I566" s="239"/>
      <c r="J566" s="236"/>
      <c r="K566" s="233"/>
      <c r="L566" s="233"/>
      <c r="M566" s="233"/>
      <c r="N566" s="233"/>
      <c r="O566" s="233"/>
      <c r="P566" s="233"/>
    </row>
    <row r="567" spans="1:16" x14ac:dyDescent="0.25">
      <c r="A567" s="235"/>
      <c r="B567" s="223" t="s">
        <v>11</v>
      </c>
      <c r="C567" s="232">
        <f>SUM(C7:C566)</f>
        <v>4130</v>
      </c>
      <c r="D567" s="224">
        <f>SUM(D7:D566)</f>
        <v>407624581</v>
      </c>
      <c r="E567" s="223" t="s">
        <v>11</v>
      </c>
      <c r="F567" s="232">
        <f>SUM(F7:F566)</f>
        <v>1036</v>
      </c>
      <c r="G567" s="224">
        <f>SUM(G7:G566)</f>
        <v>106439500</v>
      </c>
      <c r="H567" s="224">
        <f>SUM(H7:H566)</f>
        <v>0</v>
      </c>
      <c r="I567" s="232">
        <f>SUM(I7:I566)</f>
        <v>300686330</v>
      </c>
      <c r="J567" s="5"/>
      <c r="K567" s="233"/>
      <c r="L567" s="233"/>
      <c r="M567" s="233"/>
      <c r="N567" s="233"/>
      <c r="O567" s="233"/>
      <c r="P567" s="233"/>
    </row>
    <row r="568" spans="1:16" x14ac:dyDescent="0.25">
      <c r="A568" s="235"/>
      <c r="B568" s="223"/>
      <c r="C568" s="232"/>
      <c r="D568" s="224"/>
      <c r="E568" s="223"/>
      <c r="F568" s="232"/>
      <c r="G568" s="5"/>
      <c r="H568" s="234"/>
      <c r="I568" s="240"/>
      <c r="J568" s="5"/>
      <c r="K568" s="233"/>
      <c r="L568" s="233"/>
      <c r="M568" s="233"/>
      <c r="N568" s="233"/>
      <c r="O568" s="233"/>
      <c r="P568" s="233"/>
    </row>
    <row r="569" spans="1:16" x14ac:dyDescent="0.25">
      <c r="A569" s="235"/>
      <c r="B569" s="226"/>
      <c r="C569" s="240"/>
      <c r="D569" s="236"/>
      <c r="E569" s="223"/>
      <c r="F569" s="240"/>
      <c r="G569" s="333" t="s">
        <v>12</v>
      </c>
      <c r="H569" s="333"/>
      <c r="I569" s="239"/>
      <c r="J569" s="227">
        <f>SUM(D7:D566)</f>
        <v>407624581</v>
      </c>
      <c r="K569" s="233"/>
      <c r="L569" s="233"/>
      <c r="M569" s="233"/>
      <c r="N569" s="233"/>
      <c r="O569" s="233"/>
      <c r="P569" s="233"/>
    </row>
    <row r="570" spans="1:16" x14ac:dyDescent="0.25">
      <c r="A570" s="225"/>
      <c r="B570" s="234"/>
      <c r="C570" s="240"/>
      <c r="D570" s="236"/>
      <c r="E570" s="237"/>
      <c r="F570" s="240"/>
      <c r="G570" s="333" t="s">
        <v>13</v>
      </c>
      <c r="H570" s="333"/>
      <c r="I570" s="239"/>
      <c r="J570" s="227">
        <f>SUM(G7:G566)</f>
        <v>106439500</v>
      </c>
      <c r="K570" s="233"/>
      <c r="L570" s="233"/>
      <c r="M570" s="233"/>
      <c r="N570" s="233"/>
      <c r="O570" s="233"/>
      <c r="P570" s="233"/>
    </row>
    <row r="571" spans="1:16" x14ac:dyDescent="0.25">
      <c r="A571" s="235"/>
      <c r="B571" s="237"/>
      <c r="C571" s="240"/>
      <c r="D571" s="236"/>
      <c r="E571" s="237"/>
      <c r="F571" s="240"/>
      <c r="G571" s="333" t="s">
        <v>14</v>
      </c>
      <c r="H571" s="333"/>
      <c r="I571" s="41"/>
      <c r="J571" s="229">
        <f>J569-J570</f>
        <v>301185081</v>
      </c>
      <c r="K571" s="233"/>
      <c r="L571" s="233"/>
      <c r="M571" s="233"/>
      <c r="N571" s="233"/>
      <c r="O571" s="233"/>
      <c r="P571" s="233"/>
    </row>
    <row r="572" spans="1:16" x14ac:dyDescent="0.25">
      <c r="A572" s="228"/>
      <c r="B572" s="230"/>
      <c r="C572" s="240"/>
      <c r="D572" s="231"/>
      <c r="E572" s="237"/>
      <c r="F572" s="240"/>
      <c r="G572" s="333" t="s">
        <v>15</v>
      </c>
      <c r="H572" s="333"/>
      <c r="I572" s="239"/>
      <c r="J572" s="227">
        <f>SUM(H7:H566)</f>
        <v>0</v>
      </c>
      <c r="K572" s="233"/>
      <c r="L572" s="233"/>
      <c r="M572" s="233"/>
      <c r="N572" s="233"/>
      <c r="O572" s="233"/>
      <c r="P572" s="233"/>
    </row>
    <row r="573" spans="1:16" x14ac:dyDescent="0.25">
      <c r="A573" s="235"/>
      <c r="B573" s="230"/>
      <c r="C573" s="240"/>
      <c r="D573" s="231"/>
      <c r="E573" s="237"/>
      <c r="F573" s="240"/>
      <c r="G573" s="333" t="s">
        <v>16</v>
      </c>
      <c r="H573" s="333"/>
      <c r="I573" s="239"/>
      <c r="J573" s="227">
        <f>J571+J572</f>
        <v>301185081</v>
      </c>
      <c r="K573" s="233"/>
      <c r="L573" s="233"/>
      <c r="M573" s="233"/>
      <c r="N573" s="233"/>
      <c r="O573" s="233"/>
      <c r="P573" s="233"/>
    </row>
    <row r="574" spans="1:16" x14ac:dyDescent="0.25">
      <c r="A574" s="235"/>
      <c r="B574" s="230"/>
      <c r="C574" s="240"/>
      <c r="D574" s="231"/>
      <c r="E574" s="237"/>
      <c r="F574" s="240"/>
      <c r="G574" s="333" t="s">
        <v>5</v>
      </c>
      <c r="H574" s="333"/>
      <c r="I574" s="239"/>
      <c r="J574" s="227">
        <f>SUM(I7:I566)</f>
        <v>300686330</v>
      </c>
      <c r="K574" s="233"/>
      <c r="L574" s="233"/>
      <c r="M574" s="233"/>
      <c r="N574" s="233"/>
      <c r="O574" s="233"/>
      <c r="P574" s="233"/>
    </row>
    <row r="575" spans="1:16" x14ac:dyDescent="0.25">
      <c r="A575" s="235"/>
      <c r="B575" s="230"/>
      <c r="C575" s="240"/>
      <c r="D575" s="231"/>
      <c r="E575" s="237"/>
      <c r="F575" s="240"/>
      <c r="G575" s="333" t="s">
        <v>32</v>
      </c>
      <c r="H575" s="333"/>
      <c r="I575" s="240" t="str">
        <f>IF(J575&gt;0,"SALDO",IF(J575&lt;0,"PIUTANG",IF(J575=0,"LUNAS")))</f>
        <v>PIUTANG</v>
      </c>
      <c r="J575" s="227">
        <f>J574-J573</f>
        <v>-498751</v>
      </c>
      <c r="K575" s="233"/>
      <c r="L575" s="233"/>
      <c r="M575" s="233"/>
      <c r="N575" s="233"/>
      <c r="O575" s="233"/>
      <c r="P575" s="233"/>
    </row>
    <row r="576" spans="1:16" x14ac:dyDescent="0.25">
      <c r="A576" s="235"/>
      <c r="K576" s="233"/>
      <c r="L576" s="233"/>
      <c r="M576" s="233"/>
      <c r="N576" s="233"/>
      <c r="O576" s="233"/>
      <c r="P576" s="233"/>
    </row>
  </sheetData>
  <mergeCells count="15">
    <mergeCell ref="G575:H575"/>
    <mergeCell ref="G569:H569"/>
    <mergeCell ref="G570:H570"/>
    <mergeCell ref="G571:H571"/>
    <mergeCell ref="G572:H572"/>
    <mergeCell ref="G573:H573"/>
    <mergeCell ref="G574:H57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9"/>
  <sheetViews>
    <sheetView workbookViewId="0">
      <pane ySplit="7" topLeftCell="A114" activePane="bottomLeft" state="frozen"/>
      <selection pane="bottomLeft" activeCell="L120" sqref="L12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174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SUM(D95:D116)</f>
        <v>12306098</v>
      </c>
      <c r="M1" s="37">
        <v>12306088</v>
      </c>
      <c r="N1" s="37">
        <f>L1-M1</f>
        <v>10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J133*-1</f>
        <v>980028</v>
      </c>
      <c r="J2" s="20"/>
      <c r="L2" s="219">
        <f>SUM(H95:H116)</f>
        <v>404000</v>
      </c>
      <c r="M2" s="219">
        <v>379000</v>
      </c>
      <c r="N2" s="219">
        <f>L2-M2</f>
        <v>25000</v>
      </c>
      <c r="O2" s="37" t="e">
        <f>N2-#REF!</f>
        <v>#REF!</v>
      </c>
    </row>
    <row r="3" spans="1:16" s="233" customFormat="1" x14ac:dyDescent="0.25">
      <c r="A3" s="218" t="s">
        <v>117</v>
      </c>
      <c r="B3" s="218"/>
      <c r="C3" s="221" t="s">
        <v>132</v>
      </c>
      <c r="D3" s="218"/>
      <c r="E3" s="218"/>
      <c r="F3" s="265" t="s">
        <v>119</v>
      </c>
      <c r="G3" s="265"/>
      <c r="H3" s="265" t="s">
        <v>133</v>
      </c>
      <c r="I3" s="278" t="s">
        <v>134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12710098</v>
      </c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6" x14ac:dyDescent="0.25">
      <c r="A7" s="348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5"/>
      <c r="I7" s="353"/>
      <c r="J7" s="343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98">
        <v>43300</v>
      </c>
      <c r="B118" s="99">
        <v>180170074</v>
      </c>
      <c r="C118" s="100">
        <v>1</v>
      </c>
      <c r="D118" s="34">
        <v>141838</v>
      </c>
      <c r="E118" s="101"/>
      <c r="F118" s="99"/>
      <c r="G118" s="34"/>
      <c r="H118" s="102">
        <v>18000</v>
      </c>
      <c r="I118" s="102"/>
      <c r="J118" s="34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98">
        <v>43301</v>
      </c>
      <c r="B119" s="99">
        <v>180170182</v>
      </c>
      <c r="C119" s="100">
        <v>1</v>
      </c>
      <c r="D119" s="34">
        <v>141838</v>
      </c>
      <c r="E119" s="101"/>
      <c r="F119" s="99"/>
      <c r="G119" s="34"/>
      <c r="H119" s="102">
        <v>11000</v>
      </c>
      <c r="I119" s="102"/>
      <c r="J119" s="34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98">
        <v>43301</v>
      </c>
      <c r="B120" s="99">
        <v>180170183</v>
      </c>
      <c r="C120" s="100">
        <v>1</v>
      </c>
      <c r="D120" s="34">
        <v>141838</v>
      </c>
      <c r="E120" s="101"/>
      <c r="F120" s="99"/>
      <c r="G120" s="34"/>
      <c r="H120" s="102">
        <v>32000</v>
      </c>
      <c r="I120" s="102"/>
      <c r="J120" s="34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98">
        <v>43301</v>
      </c>
      <c r="B121" s="99">
        <v>180170184</v>
      </c>
      <c r="C121" s="100">
        <v>1</v>
      </c>
      <c r="D121" s="34">
        <v>141838</v>
      </c>
      <c r="E121" s="101"/>
      <c r="F121" s="99"/>
      <c r="G121" s="34"/>
      <c r="H121" s="102">
        <v>11000</v>
      </c>
      <c r="I121" s="102"/>
      <c r="J121" s="34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98">
        <v>43301</v>
      </c>
      <c r="B122" s="99">
        <v>180170185</v>
      </c>
      <c r="C122" s="100">
        <v>1</v>
      </c>
      <c r="D122" s="34">
        <v>141838</v>
      </c>
      <c r="E122" s="101"/>
      <c r="F122" s="99"/>
      <c r="G122" s="34"/>
      <c r="H122" s="102">
        <v>11000</v>
      </c>
      <c r="I122" s="102"/>
      <c r="J122" s="34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35"/>
      <c r="B124" s="234"/>
      <c r="C124" s="240"/>
      <c r="D124" s="236"/>
      <c r="E124" s="237"/>
      <c r="F124" s="234"/>
      <c r="G124" s="236"/>
      <c r="H124" s="239"/>
      <c r="I124" s="239"/>
      <c r="J124" s="23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4"/>
      <c r="B125" s="8" t="s">
        <v>11</v>
      </c>
      <c r="C125" s="77">
        <f>SUM(C8:C124)</f>
        <v>599</v>
      </c>
      <c r="D125" s="9"/>
      <c r="E125" s="223" t="s">
        <v>11</v>
      </c>
      <c r="F125" s="223">
        <f>SUM(F8:F124)</f>
        <v>1</v>
      </c>
      <c r="G125" s="224">
        <f>SUM(G8:G124)</f>
        <v>98525</v>
      </c>
      <c r="H125" s="239"/>
      <c r="I125" s="239"/>
      <c r="J125" s="23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4"/>
      <c r="B126" s="8"/>
      <c r="C126" s="77"/>
      <c r="D126" s="9"/>
      <c r="E126" s="237"/>
      <c r="F126" s="234"/>
      <c r="G126" s="236"/>
      <c r="H126" s="239"/>
      <c r="I126" s="239"/>
      <c r="J126" s="23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10"/>
      <c r="B127" s="11"/>
      <c r="C127" s="40"/>
      <c r="D127" s="6"/>
      <c r="E127" s="8"/>
      <c r="F127" s="234"/>
      <c r="G127" s="333" t="s">
        <v>12</v>
      </c>
      <c r="H127" s="333"/>
      <c r="I127" s="39"/>
      <c r="J127" s="13">
        <f>SUM(D8:D124)</f>
        <v>46559937</v>
      </c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4"/>
      <c r="B128" s="3"/>
      <c r="C128" s="40"/>
      <c r="D128" s="6"/>
      <c r="E128" s="8"/>
      <c r="F128" s="234"/>
      <c r="G128" s="333" t="s">
        <v>13</v>
      </c>
      <c r="H128" s="333"/>
      <c r="I128" s="39"/>
      <c r="J128" s="13">
        <f>SUM(G8:G124)</f>
        <v>98525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14"/>
      <c r="B129" s="7"/>
      <c r="C129" s="40"/>
      <c r="D129" s="6"/>
      <c r="E129" s="7"/>
      <c r="F129" s="234"/>
      <c r="G129" s="333" t="s">
        <v>14</v>
      </c>
      <c r="H129" s="333"/>
      <c r="I129" s="41"/>
      <c r="J129" s="15">
        <f>J127-J128</f>
        <v>46461412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4"/>
      <c r="B130" s="16"/>
      <c r="C130" s="40"/>
      <c r="D130" s="17"/>
      <c r="E130" s="7"/>
      <c r="F130" s="8"/>
      <c r="G130" s="333" t="s">
        <v>15</v>
      </c>
      <c r="H130" s="333"/>
      <c r="I130" s="39"/>
      <c r="J130" s="13">
        <f>SUM(H8:H126)</f>
        <v>2580500</v>
      </c>
      <c r="K130" s="219"/>
      <c r="L130" s="219"/>
      <c r="M130" s="219"/>
      <c r="N130" s="219"/>
      <c r="O130" s="219"/>
      <c r="P130" s="219"/>
    </row>
    <row r="131" spans="1:16" x14ac:dyDescent="0.25">
      <c r="A131" s="4"/>
      <c r="B131" s="16"/>
      <c r="C131" s="40"/>
      <c r="D131" s="17"/>
      <c r="E131" s="7"/>
      <c r="F131" s="8"/>
      <c r="G131" s="333" t="s">
        <v>16</v>
      </c>
      <c r="H131" s="333"/>
      <c r="I131" s="39"/>
      <c r="J131" s="13">
        <f>J129+J130</f>
        <v>49041912</v>
      </c>
    </row>
    <row r="132" spans="1:16" x14ac:dyDescent="0.25">
      <c r="A132" s="4"/>
      <c r="B132" s="16"/>
      <c r="C132" s="40"/>
      <c r="D132" s="17"/>
      <c r="E132" s="7"/>
      <c r="F132" s="3"/>
      <c r="G132" s="333" t="s">
        <v>5</v>
      </c>
      <c r="H132" s="333"/>
      <c r="I132" s="39"/>
      <c r="J132" s="13">
        <f>SUM(I8:I126)</f>
        <v>48061884</v>
      </c>
    </row>
    <row r="133" spans="1:16" x14ac:dyDescent="0.25">
      <c r="A133" s="4"/>
      <c r="B133" s="16"/>
      <c r="C133" s="40"/>
      <c r="D133" s="17"/>
      <c r="E133" s="7"/>
      <c r="F133" s="3"/>
      <c r="G133" s="333" t="s">
        <v>32</v>
      </c>
      <c r="H133" s="333"/>
      <c r="I133" s="40" t="str">
        <f>IF(J133&gt;0,"SALDO",IF(J133&lt;0,"PIUTANG",IF(J133=0,"LUNAS")))</f>
        <v>PIUTANG</v>
      </c>
      <c r="J133" s="13">
        <f>J132-J131</f>
        <v>-980028</v>
      </c>
    </row>
    <row r="134" spans="1:16" x14ac:dyDescent="0.25">
      <c r="F134" s="37"/>
      <c r="G134" s="37"/>
      <c r="J134" s="37"/>
    </row>
    <row r="135" spans="1:16" x14ac:dyDescent="0.25">
      <c r="C135" s="37"/>
      <c r="D135" s="37"/>
      <c r="F135" s="37"/>
      <c r="G135" s="37"/>
      <c r="J135" s="37"/>
      <c r="L135"/>
      <c r="M135"/>
      <c r="N135"/>
      <c r="O135"/>
      <c r="P135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L139"/>
      <c r="M139"/>
      <c r="N139"/>
      <c r="O139"/>
      <c r="P1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3:H133"/>
    <mergeCell ref="G127:H127"/>
    <mergeCell ref="G128:H128"/>
    <mergeCell ref="G129:H129"/>
    <mergeCell ref="G130:H130"/>
    <mergeCell ref="G131:H131"/>
    <mergeCell ref="G132:H1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4"/>
  <sheetViews>
    <sheetView workbookViewId="0">
      <pane ySplit="7" topLeftCell="A48" activePane="bottomLeft" state="frozen"/>
      <selection pane="bottomLeft" activeCell="I56" sqref="I5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J64*-1</f>
        <v>249025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117</v>
      </c>
      <c r="B3" s="218"/>
      <c r="C3" s="221" t="s">
        <v>183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M5" s="37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  <c r="M6" s="37"/>
    </row>
    <row r="7" spans="1:17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x14ac:dyDescent="0.25">
      <c r="A55" s="4"/>
      <c r="B55" s="3"/>
      <c r="C55" s="40"/>
      <c r="D55" s="6"/>
      <c r="E55" s="7"/>
      <c r="F55" s="3"/>
      <c r="G55" s="6"/>
      <c r="H55" s="39"/>
      <c r="I55" s="39"/>
      <c r="J55" s="6"/>
      <c r="M55" s="37"/>
    </row>
    <row r="56" spans="1:17" x14ac:dyDescent="0.25">
      <c r="A56" s="4"/>
      <c r="B56" s="8" t="s">
        <v>11</v>
      </c>
      <c r="C56" s="77">
        <f>SUM(C8:C55)</f>
        <v>322</v>
      </c>
      <c r="D56" s="9"/>
      <c r="E56" s="8" t="s">
        <v>11</v>
      </c>
      <c r="F56" s="8">
        <f>SUM(F8:F55)</f>
        <v>88</v>
      </c>
      <c r="G56" s="5"/>
      <c r="H56" s="40"/>
      <c r="I56" s="40"/>
      <c r="J56" s="5"/>
      <c r="M56" s="37"/>
    </row>
    <row r="57" spans="1:17" x14ac:dyDescent="0.25">
      <c r="A57" s="4"/>
      <c r="B57" s="8"/>
      <c r="C57" s="77"/>
      <c r="D57" s="9"/>
      <c r="E57" s="8"/>
      <c r="F57" s="8"/>
      <c r="G57" s="32"/>
      <c r="H57" s="52"/>
      <c r="I57" s="40"/>
      <c r="J57" s="5"/>
      <c r="M57" s="37"/>
    </row>
    <row r="58" spans="1:17" x14ac:dyDescent="0.25">
      <c r="A58" s="10"/>
      <c r="B58" s="11"/>
      <c r="C58" s="40"/>
      <c r="D58" s="6"/>
      <c r="E58" s="8"/>
      <c r="F58" s="3"/>
      <c r="G58" s="333" t="s">
        <v>12</v>
      </c>
      <c r="H58" s="333"/>
      <c r="I58" s="39"/>
      <c r="J58" s="13">
        <f>SUM(D8:D55)</f>
        <v>36177848</v>
      </c>
      <c r="M58" s="37"/>
    </row>
    <row r="59" spans="1:17" x14ac:dyDescent="0.25">
      <c r="A59" s="4"/>
      <c r="B59" s="3"/>
      <c r="C59" s="40"/>
      <c r="D59" s="6"/>
      <c r="E59" s="7"/>
      <c r="F59" s="3"/>
      <c r="G59" s="333" t="s">
        <v>13</v>
      </c>
      <c r="H59" s="333"/>
      <c r="I59" s="39"/>
      <c r="J59" s="13">
        <f>SUM(G8:G55)</f>
        <v>10404534</v>
      </c>
      <c r="M59" s="37"/>
    </row>
    <row r="60" spans="1:17" x14ac:dyDescent="0.25">
      <c r="A60" s="14"/>
      <c r="B60" s="7"/>
      <c r="C60" s="40"/>
      <c r="D60" s="6"/>
      <c r="E60" s="7"/>
      <c r="F60" s="3"/>
      <c r="G60" s="333" t="s">
        <v>14</v>
      </c>
      <c r="H60" s="333"/>
      <c r="I60" s="41"/>
      <c r="J60" s="15">
        <f>J58-J59</f>
        <v>25773314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33" t="s">
        <v>15</v>
      </c>
      <c r="H61" s="333"/>
      <c r="I61" s="39"/>
      <c r="J61" s="13">
        <f>SUM(H8:H56)</f>
        <v>0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33" t="s">
        <v>16</v>
      </c>
      <c r="H62" s="333"/>
      <c r="I62" s="39"/>
      <c r="J62" s="13">
        <f>J60+J61</f>
        <v>25773314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33" t="s">
        <v>5</v>
      </c>
      <c r="H63" s="333"/>
      <c r="I63" s="39"/>
      <c r="J63" s="13">
        <f>SUM(I8:I56)</f>
        <v>25524289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33" t="s">
        <v>32</v>
      </c>
      <c r="H64" s="333"/>
      <c r="I64" s="40" t="str">
        <f>IF(J64&gt;0,"SALDO",IF(J64&lt;0,"PIUTANG",IF(J64=0,"LUNAS")))</f>
        <v>PIUTANG</v>
      </c>
      <c r="J64" s="13">
        <f>J63-J62</f>
        <v>-249025</v>
      </c>
      <c r="M64" s="37"/>
    </row>
  </sheetData>
  <mergeCells count="15">
    <mergeCell ref="G64:H64"/>
    <mergeCell ref="G58:H58"/>
    <mergeCell ref="G59:H59"/>
    <mergeCell ref="G60:H60"/>
    <mergeCell ref="G61:H61"/>
    <mergeCell ref="G62:H62"/>
    <mergeCell ref="G63:H6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117</v>
      </c>
      <c r="B3" s="218"/>
      <c r="C3" s="28" t="s">
        <v>130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8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9"/>
      <c r="I7" s="353"/>
      <c r="J7" s="343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80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187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3" t="s">
        <v>12</v>
      </c>
      <c r="H25" s="333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3" t="s">
        <v>13</v>
      </c>
      <c r="H26" s="333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3" t="s">
        <v>14</v>
      </c>
      <c r="H27" s="333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3" t="s">
        <v>15</v>
      </c>
      <c r="H28" s="333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3" t="s">
        <v>16</v>
      </c>
      <c r="H29" s="333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3" t="s">
        <v>5</v>
      </c>
      <c r="H30" s="333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3" t="s">
        <v>32</v>
      </c>
      <c r="H31" s="333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6" activePane="bottomLeft" state="frozen"/>
      <selection pane="bottomLeft" activeCell="K24" sqref="K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188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J33*-1</f>
        <v>1602575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0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3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>
        <v>4000000</v>
      </c>
      <c r="J23" s="34" t="s">
        <v>17</v>
      </c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>
        <v>1000000</v>
      </c>
      <c r="J24" s="236" t="s">
        <v>17</v>
      </c>
    </row>
    <row r="25" spans="1:10" x14ac:dyDescent="0.25">
      <c r="A25" s="235"/>
      <c r="B25" s="223" t="s">
        <v>11</v>
      </c>
      <c r="C25" s="232">
        <f>SUM(C8:C24)</f>
        <v>452</v>
      </c>
      <c r="D25" s="224"/>
      <c r="E25" s="223" t="s">
        <v>11</v>
      </c>
      <c r="F25" s="223">
        <f>SUM(F8:F24)</f>
        <v>68</v>
      </c>
      <c r="G25" s="224">
        <f>SUM(G8:G24)</f>
        <v>6854226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33" t="s">
        <v>12</v>
      </c>
      <c r="H27" s="333"/>
      <c r="I27" s="239"/>
      <c r="J27" s="227">
        <f>SUM(D8:D24)</f>
        <v>46713977</v>
      </c>
    </row>
    <row r="28" spans="1:10" x14ac:dyDescent="0.25">
      <c r="A28" s="235"/>
      <c r="B28" s="234"/>
      <c r="C28" s="240"/>
      <c r="D28" s="236"/>
      <c r="E28" s="223"/>
      <c r="F28" s="234"/>
      <c r="G28" s="333" t="s">
        <v>13</v>
      </c>
      <c r="H28" s="333"/>
      <c r="I28" s="239"/>
      <c r="J28" s="227">
        <f>SUM(G8:G24)</f>
        <v>6854226</v>
      </c>
    </row>
    <row r="29" spans="1:10" x14ac:dyDescent="0.25">
      <c r="A29" s="228"/>
      <c r="B29" s="237"/>
      <c r="C29" s="240"/>
      <c r="D29" s="236"/>
      <c r="E29" s="237"/>
      <c r="F29" s="234"/>
      <c r="G29" s="333" t="s">
        <v>14</v>
      </c>
      <c r="H29" s="333"/>
      <c r="I29" s="41"/>
      <c r="J29" s="229">
        <f>J27-J28</f>
        <v>39859751</v>
      </c>
    </row>
    <row r="30" spans="1:10" x14ac:dyDescent="0.25">
      <c r="A30" s="235"/>
      <c r="B30" s="230"/>
      <c r="C30" s="240"/>
      <c r="D30" s="231"/>
      <c r="E30" s="237"/>
      <c r="F30" s="223"/>
      <c r="G30" s="333" t="s">
        <v>15</v>
      </c>
      <c r="H30" s="333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33" t="s">
        <v>16</v>
      </c>
      <c r="H31" s="333"/>
      <c r="I31" s="239"/>
      <c r="J31" s="227">
        <f>J29+J30</f>
        <v>39859751</v>
      </c>
    </row>
    <row r="32" spans="1:10" x14ac:dyDescent="0.25">
      <c r="A32" s="235"/>
      <c r="B32" s="230"/>
      <c r="C32" s="240"/>
      <c r="D32" s="231"/>
      <c r="E32" s="237"/>
      <c r="F32" s="234"/>
      <c r="G32" s="333" t="s">
        <v>5</v>
      </c>
      <c r="H32" s="333"/>
      <c r="I32" s="239"/>
      <c r="J32" s="227">
        <f>SUM(I8:I26)</f>
        <v>38257176</v>
      </c>
    </row>
    <row r="33" spans="1:16" x14ac:dyDescent="0.25">
      <c r="A33" s="235"/>
      <c r="B33" s="230"/>
      <c r="C33" s="240"/>
      <c r="D33" s="231"/>
      <c r="E33" s="237"/>
      <c r="F33" s="234"/>
      <c r="G33" s="333" t="s">
        <v>32</v>
      </c>
      <c r="H33" s="333"/>
      <c r="I33" s="240" t="str">
        <f>IF(J33&gt;0,"SALDO",IF(J33&lt;0,"PIUTANG",IF(J33=0,"LUNAS")))</f>
        <v>PIUTANG</v>
      </c>
      <c r="J33" s="227">
        <f>J32-J31</f>
        <v>-1602575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B20" sqref="B2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191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J33*-1</f>
        <v>-2123</v>
      </c>
      <c r="J2" s="218"/>
    </row>
    <row r="3" spans="1:12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2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3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33" t="s">
        <v>12</v>
      </c>
      <c r="H27" s="333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33" t="s">
        <v>13</v>
      </c>
      <c r="H28" s="333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33" t="s">
        <v>14</v>
      </c>
      <c r="H29" s="333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33" t="s">
        <v>15</v>
      </c>
      <c r="H30" s="333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33" t="s">
        <v>16</v>
      </c>
      <c r="H31" s="333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33" t="s">
        <v>5</v>
      </c>
      <c r="H32" s="333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33" t="s">
        <v>32</v>
      </c>
      <c r="H33" s="333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2018-07-20T10:35:14Z</dcterms:modified>
</cp:coreProperties>
</file>