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95"/>
  </bookViews>
  <sheets>
    <sheet name="Aris" sheetId="4" r:id="rId1"/>
    <sheet name="Fandi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I7" i="4" l="1"/>
  <c r="G3" i="4" l="1"/>
  <c r="J8" i="4"/>
  <c r="J3" i="4"/>
  <c r="G8" i="4"/>
  <c r="G7" i="4"/>
  <c r="G6" i="4"/>
  <c r="G5" i="4"/>
  <c r="G4" i="4"/>
  <c r="V9" i="4"/>
  <c r="V10" i="4" s="1"/>
  <c r="R8" i="4"/>
  <c r="N8" i="4"/>
  <c r="I8" i="4"/>
  <c r="R7" i="4"/>
  <c r="N7" i="4"/>
  <c r="R6" i="4"/>
  <c r="N6" i="4"/>
  <c r="I6" i="4"/>
  <c r="R5" i="4"/>
  <c r="N5" i="4"/>
  <c r="I5" i="4"/>
  <c r="R4" i="4"/>
  <c r="N4" i="4"/>
  <c r="I4" i="4"/>
  <c r="R3" i="4"/>
  <c r="R10" i="4" s="1"/>
  <c r="N3" i="4"/>
  <c r="N10" i="4" s="1"/>
  <c r="I3" i="4"/>
  <c r="I10" i="4" l="1"/>
  <c r="P3" i="1"/>
  <c r="P8" i="1"/>
  <c r="P7" i="1"/>
  <c r="P6" i="1"/>
  <c r="P5" i="1"/>
  <c r="P4" i="1"/>
  <c r="P10" i="1" l="1"/>
  <c r="T9" i="1"/>
  <c r="T10" i="1" s="1"/>
  <c r="L8" i="1"/>
  <c r="H8" i="1"/>
  <c r="L7" i="1"/>
  <c r="H7" i="1"/>
  <c r="L6" i="1"/>
  <c r="H6" i="1"/>
  <c r="L5" i="1"/>
  <c r="H5" i="1"/>
  <c r="L4" i="1"/>
  <c r="H4" i="1"/>
  <c r="L3" i="1"/>
  <c r="L10" i="1" s="1"/>
  <c r="H3" i="1"/>
  <c r="H10" i="1" s="1"/>
</calcChain>
</file>

<file path=xl/sharedStrings.xml><?xml version="1.0" encoding="utf-8"?>
<sst xmlns="http://schemas.openxmlformats.org/spreadsheetml/2006/main" count="197" uniqueCount="34">
  <si>
    <t>No</t>
  </si>
  <si>
    <t>Jenis</t>
  </si>
  <si>
    <t>GAMBAR</t>
  </si>
  <si>
    <t>UKURAN (cm)</t>
  </si>
  <si>
    <t>UCA</t>
  </si>
  <si>
    <t>HERMAWAN</t>
  </si>
  <si>
    <t>Raka</t>
  </si>
  <si>
    <t>Quantity PO</t>
  </si>
  <si>
    <t>Harga</t>
  </si>
  <si>
    <t>MOQ</t>
  </si>
  <si>
    <t>Total</t>
  </si>
  <si>
    <t>Keterangan</t>
  </si>
  <si>
    <t>Hangtag</t>
  </si>
  <si>
    <t>12 x 5,5</t>
  </si>
  <si>
    <t>per pcs</t>
  </si>
  <si>
    <t>Label tapeta</t>
  </si>
  <si>
    <t>5 x 3,8</t>
  </si>
  <si>
    <t>per lusin</t>
  </si>
  <si>
    <t>5 x 3,5</t>
  </si>
  <si>
    <t>Slip label</t>
  </si>
  <si>
    <t>3,5 x 1</t>
  </si>
  <si>
    <t>3 x 3</t>
  </si>
  <si>
    <t xml:space="preserve"> patch kulit</t>
  </si>
  <si>
    <t>5,2 x 3,7</t>
  </si>
  <si>
    <t>Kedudukan USB</t>
  </si>
  <si>
    <t>Tambah Biaya Molding Rp 2.000.000</t>
  </si>
  <si>
    <t>-</t>
  </si>
  <si>
    <t>Woven Depan</t>
  </si>
  <si>
    <t>Woven tali</t>
  </si>
  <si>
    <t>PT. Sri Indah</t>
  </si>
  <si>
    <t>per pcs (pakai bahan craft dan tali rajut),kalau pakai bahan ivory biasa dan spot UV, harganya 500</t>
  </si>
  <si>
    <t>Harga/lusin</t>
  </si>
  <si>
    <t>Harga/pcs</t>
  </si>
  <si>
    <t>PO Produksi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</si>
</sst>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Fill="1" applyBorder="1"/>
    <xf numFmtId="0" fontId="2" fillId="2" borderId="1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3" fontId="3" fillId="3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4" fillId="4" borderId="7" xfId="0" quotePrefix="1" applyNumberFormat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 wrapText="1"/>
    </xf>
    <xf numFmtId="3" fontId="4" fillId="3" borderId="7" xfId="0" quotePrefix="1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3" fontId="3" fillId="5" borderId="7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3" fontId="4" fillId="5" borderId="7" xfId="0" quotePrefix="1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3" fontId="4" fillId="7" borderId="7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933449</xdr:colOff>
      <xdr:row>3</xdr:row>
      <xdr:rowOff>200025</xdr:rowOff>
    </xdr:from>
    <xdr:to>
      <xdr:col>2</xdr:col>
      <xdr:colOff>937130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847849" y="1200150"/>
          <a:ext cx="3681" cy="419100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733426</xdr:colOff>
      <xdr:row>5</xdr:row>
      <xdr:rowOff>80469</xdr:rowOff>
    </xdr:from>
    <xdr:to>
      <xdr:col>2</xdr:col>
      <xdr:colOff>733426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47826" y="2318844"/>
          <a:ext cx="0" cy="538656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6</xdr:row>
      <xdr:rowOff>104775</xdr:rowOff>
    </xdr:from>
    <xdr:to>
      <xdr:col>2</xdr:col>
      <xdr:colOff>707502</xdr:colOff>
      <xdr:row>7</xdr:row>
      <xdr:rowOff>4714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619250" y="2962275"/>
          <a:ext cx="2652" cy="519064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7</xdr:row>
      <xdr:rowOff>156370</xdr:rowOff>
    </xdr:from>
    <xdr:to>
      <xdr:col>2</xdr:col>
      <xdr:colOff>850813</xdr:colOff>
      <xdr:row>7</xdr:row>
      <xdr:rowOff>189379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3632995"/>
          <a:ext cx="3088" cy="33009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3</xdr:row>
      <xdr:rowOff>95251</xdr:rowOff>
    </xdr:from>
    <xdr:to>
      <xdr:col>2</xdr:col>
      <xdr:colOff>736398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95376"/>
          <a:ext cx="2974" cy="52387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5</xdr:row>
      <xdr:rowOff>128094</xdr:rowOff>
    </xdr:from>
    <xdr:to>
      <xdr:col>2</xdr:col>
      <xdr:colOff>666752</xdr:colOff>
      <xdr:row>5</xdr:row>
      <xdr:rowOff>186498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581151" y="2366469"/>
          <a:ext cx="1" cy="58404"/>
        </a:xfrm>
        <a:prstGeom prst="rect">
          <a:avLst/>
        </a:prstGeom>
      </xdr:spPr>
    </xdr:pic>
    <xdr:clientData/>
  </xdr:twoCellAnchor>
  <xdr:oneCellAnchor>
    <xdr:from>
      <xdr:col>2</xdr:col>
      <xdr:colOff>847725</xdr:colOff>
      <xdr:row>8</xdr:row>
      <xdr:rowOff>156370</xdr:rowOff>
    </xdr:from>
    <xdr:ext cx="3088" cy="33009"/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4442620"/>
          <a:ext cx="3088" cy="33009"/>
        </a:xfrm>
        <a:prstGeom prst="rect">
          <a:avLst/>
        </a:prstGeom>
      </xdr:spPr>
    </xdr:pic>
    <xdr:clientData/>
  </xdr:oneCellAnchor>
  <xdr:twoCellAnchor editAs="oneCell">
    <xdr:from>
      <xdr:col>2</xdr:col>
      <xdr:colOff>733424</xdr:colOff>
      <xdr:row>3</xdr:row>
      <xdr:rowOff>76201</xdr:rowOff>
    </xdr:from>
    <xdr:to>
      <xdr:col>2</xdr:col>
      <xdr:colOff>1126923</xdr:colOff>
      <xdr:row>3</xdr:row>
      <xdr:rowOff>561975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7632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714376</xdr:colOff>
      <xdr:row>5</xdr:row>
      <xdr:rowOff>109044</xdr:rowOff>
    </xdr:from>
    <xdr:to>
      <xdr:col>2</xdr:col>
      <xdr:colOff>1171575</xdr:colOff>
      <xdr:row>5</xdr:row>
      <xdr:rowOff>510348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28776" y="2347419"/>
          <a:ext cx="457199" cy="401304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6</xdr:row>
      <xdr:rowOff>85725</xdr:rowOff>
    </xdr:from>
    <xdr:to>
      <xdr:col>2</xdr:col>
      <xdr:colOff>1104900</xdr:colOff>
      <xdr:row>6</xdr:row>
      <xdr:rowOff>552353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543050" y="2943225"/>
          <a:ext cx="476250" cy="466628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8</xdr:row>
      <xdr:rowOff>28576</xdr:rowOff>
    </xdr:from>
    <xdr:to>
      <xdr:col>2</xdr:col>
      <xdr:colOff>1276350</xdr:colOff>
      <xdr:row>8</xdr:row>
      <xdr:rowOff>732146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4314826"/>
          <a:ext cx="695325" cy="703570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2</xdr:row>
      <xdr:rowOff>66675</xdr:rowOff>
    </xdr:from>
    <xdr:to>
      <xdr:col>2</xdr:col>
      <xdr:colOff>1171575</xdr:colOff>
      <xdr:row>2</xdr:row>
      <xdr:rowOff>527763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A3A2CA30-73BA-4BD1-86B7-E3D293198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04951" y="447675"/>
          <a:ext cx="581024" cy="461088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685800</xdr:colOff>
      <xdr:row>4</xdr:row>
      <xdr:rowOff>152400</xdr:rowOff>
    </xdr:from>
    <xdr:to>
      <xdr:col>2</xdr:col>
      <xdr:colOff>1137875</xdr:colOff>
      <xdr:row>4</xdr:row>
      <xdr:rowOff>476250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72B12F26-421D-4823-852E-DF393C57F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00200" y="1771650"/>
          <a:ext cx="452075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657226</xdr:colOff>
      <xdr:row>7</xdr:row>
      <xdr:rowOff>228601</xdr:rowOff>
    </xdr:from>
    <xdr:to>
      <xdr:col>2</xdr:col>
      <xdr:colOff>1152526</xdr:colOff>
      <xdr:row>7</xdr:row>
      <xdr:rowOff>590487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48170E98-4C6C-4B06-8C70-F742A9FAB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71626" y="3705226"/>
          <a:ext cx="495300" cy="3618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933449</xdr:colOff>
      <xdr:row>3</xdr:row>
      <xdr:rowOff>200025</xdr:rowOff>
    </xdr:from>
    <xdr:to>
      <xdr:col>2</xdr:col>
      <xdr:colOff>937130</xdr:colOff>
      <xdr:row>4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847849" y="1200150"/>
          <a:ext cx="368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733426</xdr:colOff>
      <xdr:row>5</xdr:row>
      <xdr:rowOff>80469</xdr:rowOff>
    </xdr:from>
    <xdr:to>
      <xdr:col>2</xdr:col>
      <xdr:colOff>733426</xdr:colOff>
      <xdr:row>6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47826" y="2318844"/>
          <a:ext cx="0" cy="110031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6</xdr:row>
      <xdr:rowOff>104775</xdr:rowOff>
    </xdr:from>
    <xdr:to>
      <xdr:col>2</xdr:col>
      <xdr:colOff>707502</xdr:colOff>
      <xdr:row>7</xdr:row>
      <xdr:rowOff>4714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619250" y="2962275"/>
          <a:ext cx="2652" cy="90439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7</xdr:row>
      <xdr:rowOff>156370</xdr:rowOff>
    </xdr:from>
    <xdr:to>
      <xdr:col>2</xdr:col>
      <xdr:colOff>850813</xdr:colOff>
      <xdr:row>7</xdr:row>
      <xdr:rowOff>189379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3632995"/>
          <a:ext cx="3088" cy="33009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733424</xdr:colOff>
      <xdr:row>3</xdr:row>
      <xdr:rowOff>95251</xdr:rowOff>
    </xdr:from>
    <xdr:to>
      <xdr:col>2</xdr:col>
      <xdr:colOff>736398</xdr:colOff>
      <xdr:row>4</xdr:row>
      <xdr:rowOff>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9537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5</xdr:row>
      <xdr:rowOff>128094</xdr:rowOff>
    </xdr:from>
    <xdr:to>
      <xdr:col>2</xdr:col>
      <xdr:colOff>666752</xdr:colOff>
      <xdr:row>5</xdr:row>
      <xdr:rowOff>186498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581151" y="2366469"/>
          <a:ext cx="457199" cy="401304"/>
        </a:xfrm>
        <a:prstGeom prst="rect">
          <a:avLst/>
        </a:prstGeom>
      </xdr:spPr>
    </xdr:pic>
    <xdr:clientData/>
  </xdr:twoCellAnchor>
  <xdr:oneCellAnchor>
    <xdr:from>
      <xdr:col>2</xdr:col>
      <xdr:colOff>847725</xdr:colOff>
      <xdr:row>8</xdr:row>
      <xdr:rowOff>156370</xdr:rowOff>
    </xdr:from>
    <xdr:ext cx="3088" cy="33009"/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61" t="30884" r="18506" b="19218"/>
        <a:stretch/>
      </xdr:blipFill>
      <xdr:spPr>
        <a:xfrm>
          <a:off x="1762125" y="4442620"/>
          <a:ext cx="3088" cy="33009"/>
        </a:xfrm>
        <a:prstGeom prst="rect">
          <a:avLst/>
        </a:prstGeom>
      </xdr:spPr>
    </xdr:pic>
    <xdr:clientData/>
  </xdr:oneCellAnchor>
  <xdr:twoCellAnchor editAs="oneCell">
    <xdr:from>
      <xdr:col>2</xdr:col>
      <xdr:colOff>733424</xdr:colOff>
      <xdr:row>3</xdr:row>
      <xdr:rowOff>76201</xdr:rowOff>
    </xdr:from>
    <xdr:to>
      <xdr:col>2</xdr:col>
      <xdr:colOff>1126923</xdr:colOff>
      <xdr:row>3</xdr:row>
      <xdr:rowOff>561975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8" t="32337" r="21446" b="12193"/>
        <a:stretch/>
      </xdr:blipFill>
      <xdr:spPr>
        <a:xfrm>
          <a:off x="1647824" y="1076326"/>
          <a:ext cx="393499" cy="485774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714376</xdr:colOff>
      <xdr:row>5</xdr:row>
      <xdr:rowOff>109044</xdr:rowOff>
    </xdr:from>
    <xdr:to>
      <xdr:col>2</xdr:col>
      <xdr:colOff>1171575</xdr:colOff>
      <xdr:row>5</xdr:row>
      <xdr:rowOff>510348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6" t="38636" r="27451" b="27453"/>
        <a:stretch/>
      </xdr:blipFill>
      <xdr:spPr>
        <a:xfrm>
          <a:off x="1628776" y="2347419"/>
          <a:ext cx="457199" cy="401304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6</xdr:row>
      <xdr:rowOff>85725</xdr:rowOff>
    </xdr:from>
    <xdr:to>
      <xdr:col>2</xdr:col>
      <xdr:colOff>1104900</xdr:colOff>
      <xdr:row>6</xdr:row>
      <xdr:rowOff>552353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2" t="42270" r="40931" b="22487"/>
        <a:stretch/>
      </xdr:blipFill>
      <xdr:spPr>
        <a:xfrm>
          <a:off x="1543050" y="2943225"/>
          <a:ext cx="476250" cy="466628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8</xdr:row>
      <xdr:rowOff>28576</xdr:rowOff>
    </xdr:from>
    <xdr:to>
      <xdr:col>2</xdr:col>
      <xdr:colOff>1276350</xdr:colOff>
      <xdr:row>8</xdr:row>
      <xdr:rowOff>732146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4314826"/>
          <a:ext cx="695325" cy="703570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2</xdr:row>
      <xdr:rowOff>66675</xdr:rowOff>
    </xdr:from>
    <xdr:to>
      <xdr:col>2</xdr:col>
      <xdr:colOff>1171575</xdr:colOff>
      <xdr:row>2</xdr:row>
      <xdr:rowOff>527763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3A2CA30-73BA-4BD1-86B7-E3D293198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04951" y="447675"/>
          <a:ext cx="581024" cy="461088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685800</xdr:colOff>
      <xdr:row>4</xdr:row>
      <xdr:rowOff>152400</xdr:rowOff>
    </xdr:from>
    <xdr:to>
      <xdr:col>2</xdr:col>
      <xdr:colOff>1137875</xdr:colOff>
      <xdr:row>4</xdr:row>
      <xdr:rowOff>476250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2B12F26-421D-4823-852E-DF393C57F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00200" y="1771650"/>
          <a:ext cx="452075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657226</xdr:colOff>
      <xdr:row>7</xdr:row>
      <xdr:rowOff>228601</xdr:rowOff>
    </xdr:from>
    <xdr:to>
      <xdr:col>2</xdr:col>
      <xdr:colOff>1152526</xdr:colOff>
      <xdr:row>7</xdr:row>
      <xdr:rowOff>590487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8170E98-4C6C-4B06-8C70-F742A9FAB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71626" y="3705226"/>
          <a:ext cx="495300" cy="361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showGridLines="0" tabSelected="1" topLeftCell="A6" workbookViewId="0">
      <selection activeCell="E9" sqref="E9"/>
    </sheetView>
  </sheetViews>
  <sheetFormatPr defaultRowHeight="15" x14ac:dyDescent="0.25"/>
  <cols>
    <col min="1" max="1" width="3.140625" style="15" bestFit="1" customWidth="1"/>
    <col min="2" max="2" width="10.5703125" style="15" bestFit="1" customWidth="1"/>
    <col min="3" max="3" width="26.5703125" style="15" customWidth="1"/>
    <col min="4" max="4" width="11.5703125" style="16" bestFit="1" customWidth="1"/>
    <col min="5" max="5" width="28.7109375" style="16" bestFit="1" customWidth="1"/>
    <col min="6" max="6" width="11.140625" style="17" bestFit="1" customWidth="1"/>
    <col min="7" max="7" width="9.7109375" style="17" bestFit="1" customWidth="1"/>
    <col min="8" max="8" width="10.5703125" style="17" bestFit="1" customWidth="1"/>
    <col min="9" max="9" width="10.140625" style="17" bestFit="1" customWidth="1"/>
    <col min="10" max="10" width="11.7109375" style="17" bestFit="1" customWidth="1"/>
    <col min="11" max="11" width="10.5703125" style="17" bestFit="1" customWidth="1"/>
    <col min="12" max="12" width="9.42578125" style="17" bestFit="1" customWidth="1"/>
    <col min="13" max="13" width="10.5703125" style="17" bestFit="1" customWidth="1"/>
    <col min="14" max="14" width="10.140625" style="17" bestFit="1" customWidth="1"/>
    <col min="15" max="15" width="10.5703125" style="17" bestFit="1" customWidth="1"/>
    <col min="16" max="16" width="9.42578125" style="17" bestFit="1" customWidth="1"/>
    <col min="17" max="17" width="10.5703125" style="17" bestFit="1" customWidth="1"/>
    <col min="18" max="18" width="10.140625" style="17" bestFit="1" customWidth="1"/>
    <col min="19" max="19" width="10.5703125" style="17" bestFit="1" customWidth="1"/>
    <col min="20" max="20" width="9.42578125" style="17" bestFit="1" customWidth="1"/>
    <col min="21" max="21" width="10.5703125" style="17" bestFit="1" customWidth="1"/>
    <col min="22" max="22" width="10.140625" style="17" bestFit="1" customWidth="1"/>
    <col min="23" max="23" width="11.140625" style="1" bestFit="1" customWidth="1"/>
    <col min="24" max="16384" width="9.140625" style="1"/>
  </cols>
  <sheetData>
    <row r="1" spans="1:23" x14ac:dyDescent="0.25">
      <c r="A1" s="35" t="s">
        <v>0</v>
      </c>
      <c r="B1" s="37" t="s">
        <v>1</v>
      </c>
      <c r="C1" s="37" t="s">
        <v>2</v>
      </c>
      <c r="D1" s="37" t="s">
        <v>3</v>
      </c>
      <c r="E1" s="39" t="s">
        <v>4</v>
      </c>
      <c r="F1" s="40"/>
      <c r="G1" s="40"/>
      <c r="H1" s="40"/>
      <c r="I1" s="41"/>
      <c r="J1" s="22"/>
      <c r="K1" s="42" t="s">
        <v>5</v>
      </c>
      <c r="L1" s="43"/>
      <c r="M1" s="43"/>
      <c r="N1" s="44"/>
      <c r="O1" s="30" t="s">
        <v>29</v>
      </c>
      <c r="P1" s="31"/>
      <c r="Q1" s="31"/>
      <c r="R1" s="32"/>
      <c r="S1" s="33" t="s">
        <v>6</v>
      </c>
      <c r="T1" s="34"/>
      <c r="U1" s="34"/>
      <c r="V1" s="34"/>
      <c r="W1" s="34"/>
    </row>
    <row r="2" spans="1:23" x14ac:dyDescent="0.25">
      <c r="A2" s="36"/>
      <c r="B2" s="38"/>
      <c r="C2" s="38"/>
      <c r="D2" s="38"/>
      <c r="E2" s="2" t="s">
        <v>7</v>
      </c>
      <c r="F2" s="3" t="s">
        <v>31</v>
      </c>
      <c r="G2" s="3" t="s">
        <v>32</v>
      </c>
      <c r="H2" s="3" t="s">
        <v>9</v>
      </c>
      <c r="I2" s="3" t="s">
        <v>10</v>
      </c>
      <c r="J2" s="27" t="s">
        <v>33</v>
      </c>
      <c r="K2" s="4" t="s">
        <v>7</v>
      </c>
      <c r="L2" s="5" t="s">
        <v>8</v>
      </c>
      <c r="M2" s="5" t="s">
        <v>9</v>
      </c>
      <c r="N2" s="5" t="s">
        <v>10</v>
      </c>
      <c r="O2" s="23" t="s">
        <v>7</v>
      </c>
      <c r="P2" s="24" t="s">
        <v>8</v>
      </c>
      <c r="Q2" s="24" t="s">
        <v>9</v>
      </c>
      <c r="R2" s="24" t="s">
        <v>10</v>
      </c>
      <c r="S2" s="6" t="s">
        <v>7</v>
      </c>
      <c r="T2" s="7" t="s">
        <v>8</v>
      </c>
      <c r="U2" s="7" t="s">
        <v>9</v>
      </c>
      <c r="V2" s="7" t="s">
        <v>10</v>
      </c>
      <c r="W2" s="7" t="s">
        <v>11</v>
      </c>
    </row>
    <row r="3" spans="1:23" ht="48.75" customHeight="1" x14ac:dyDescent="0.25">
      <c r="A3" s="8">
        <v>1</v>
      </c>
      <c r="B3" s="9" t="s">
        <v>12</v>
      </c>
      <c r="C3" s="9"/>
      <c r="D3" s="9" t="s">
        <v>13</v>
      </c>
      <c r="E3" s="10" t="s">
        <v>30</v>
      </c>
      <c r="F3" s="11">
        <v>650</v>
      </c>
      <c r="G3" s="11">
        <f>F3/1</f>
        <v>650</v>
      </c>
      <c r="H3" s="11">
        <v>6000</v>
      </c>
      <c r="I3" s="11">
        <f>F3*H3</f>
        <v>3900000</v>
      </c>
      <c r="J3" s="11">
        <f>H3/36</f>
        <v>166.66666666666666</v>
      </c>
      <c r="K3" s="12" t="s">
        <v>14</v>
      </c>
      <c r="L3" s="29">
        <v>275</v>
      </c>
      <c r="M3" s="12">
        <v>6000</v>
      </c>
      <c r="N3" s="12">
        <f t="shared" ref="N3:N8" si="0">L3*M3</f>
        <v>1650000</v>
      </c>
      <c r="O3" s="25"/>
      <c r="P3" s="25"/>
      <c r="Q3" s="25"/>
      <c r="R3" s="25">
        <f t="shared" ref="R3:R8" si="1">P3*Q3</f>
        <v>0</v>
      </c>
      <c r="S3" s="19" t="s">
        <v>26</v>
      </c>
      <c r="T3" s="19" t="s">
        <v>26</v>
      </c>
      <c r="U3" s="19" t="s">
        <v>26</v>
      </c>
      <c r="V3" s="19" t="s">
        <v>26</v>
      </c>
      <c r="W3" s="19" t="s">
        <v>26</v>
      </c>
    </row>
    <row r="4" spans="1:23" ht="48.75" customHeight="1" x14ac:dyDescent="0.25">
      <c r="A4" s="8">
        <v>2</v>
      </c>
      <c r="B4" s="9" t="s">
        <v>15</v>
      </c>
      <c r="C4" s="9"/>
      <c r="D4" s="9" t="s">
        <v>16</v>
      </c>
      <c r="E4" s="10" t="s">
        <v>17</v>
      </c>
      <c r="F4" s="11">
        <v>750</v>
      </c>
      <c r="G4" s="11">
        <f>F4/12</f>
        <v>62.5</v>
      </c>
      <c r="H4" s="11">
        <v>500</v>
      </c>
      <c r="I4" s="11">
        <f t="shared" ref="I4:I8" si="2">F4*H4</f>
        <v>375000</v>
      </c>
      <c r="J4" s="11">
        <v>167</v>
      </c>
      <c r="K4" s="12" t="s">
        <v>17</v>
      </c>
      <c r="L4" s="12">
        <v>800</v>
      </c>
      <c r="M4" s="12">
        <v>1000</v>
      </c>
      <c r="N4" s="12">
        <f t="shared" si="0"/>
        <v>800000</v>
      </c>
      <c r="O4" s="25"/>
      <c r="P4" s="25"/>
      <c r="Q4" s="25"/>
      <c r="R4" s="25">
        <f t="shared" si="1"/>
        <v>0</v>
      </c>
      <c r="S4" s="19" t="s">
        <v>26</v>
      </c>
      <c r="T4" s="19" t="s">
        <v>26</v>
      </c>
      <c r="U4" s="19" t="s">
        <v>26</v>
      </c>
      <c r="V4" s="19" t="s">
        <v>26</v>
      </c>
      <c r="W4" s="19" t="s">
        <v>26</v>
      </c>
    </row>
    <row r="5" spans="1:23" ht="48.75" customHeight="1" x14ac:dyDescent="0.25">
      <c r="A5" s="8">
        <v>3</v>
      </c>
      <c r="B5" s="28" t="s">
        <v>27</v>
      </c>
      <c r="C5" s="9"/>
      <c r="D5" s="9" t="s">
        <v>18</v>
      </c>
      <c r="E5" s="10" t="s">
        <v>17</v>
      </c>
      <c r="F5" s="11">
        <v>3900</v>
      </c>
      <c r="G5" s="11">
        <f t="shared" ref="G5:G8" si="3">F5/12</f>
        <v>325</v>
      </c>
      <c r="H5" s="11">
        <v>500</v>
      </c>
      <c r="I5" s="11">
        <f t="shared" si="2"/>
        <v>1950000</v>
      </c>
      <c r="J5" s="11">
        <v>167</v>
      </c>
      <c r="K5" s="12" t="s">
        <v>17</v>
      </c>
      <c r="L5" s="12">
        <v>4500</v>
      </c>
      <c r="M5" s="12">
        <v>300</v>
      </c>
      <c r="N5" s="12">
        <f t="shared" si="0"/>
        <v>1350000</v>
      </c>
      <c r="O5" s="25" t="s">
        <v>17</v>
      </c>
      <c r="P5" s="25">
        <v>4300</v>
      </c>
      <c r="Q5" s="25">
        <v>500</v>
      </c>
      <c r="R5" s="25">
        <f t="shared" si="1"/>
        <v>2150000</v>
      </c>
      <c r="S5" s="19" t="s">
        <v>26</v>
      </c>
      <c r="T5" s="19" t="s">
        <v>26</v>
      </c>
      <c r="U5" s="19" t="s">
        <v>26</v>
      </c>
      <c r="V5" s="19" t="s">
        <v>26</v>
      </c>
      <c r="W5" s="19" t="s">
        <v>26</v>
      </c>
    </row>
    <row r="6" spans="1:23" ht="48.75" customHeight="1" x14ac:dyDescent="0.25">
      <c r="A6" s="8">
        <v>4</v>
      </c>
      <c r="B6" s="9" t="s">
        <v>19</v>
      </c>
      <c r="C6" s="9"/>
      <c r="D6" s="9" t="s">
        <v>20</v>
      </c>
      <c r="E6" s="10" t="s">
        <v>17</v>
      </c>
      <c r="F6" s="11">
        <v>1500</v>
      </c>
      <c r="G6" s="11">
        <f t="shared" si="3"/>
        <v>125</v>
      </c>
      <c r="H6" s="11">
        <v>500</v>
      </c>
      <c r="I6" s="11">
        <f t="shared" si="2"/>
        <v>750000</v>
      </c>
      <c r="J6" s="11">
        <v>167</v>
      </c>
      <c r="K6" s="12" t="s">
        <v>17</v>
      </c>
      <c r="L6" s="12">
        <v>1600</v>
      </c>
      <c r="M6" s="12">
        <v>300</v>
      </c>
      <c r="N6" s="12">
        <f t="shared" si="0"/>
        <v>480000</v>
      </c>
      <c r="O6" s="25" t="s">
        <v>17</v>
      </c>
      <c r="P6" s="25">
        <v>1500</v>
      </c>
      <c r="Q6" s="25">
        <v>500</v>
      </c>
      <c r="R6" s="25">
        <f t="shared" si="1"/>
        <v>750000</v>
      </c>
      <c r="S6" s="19" t="s">
        <v>26</v>
      </c>
      <c r="T6" s="19" t="s">
        <v>26</v>
      </c>
      <c r="U6" s="19" t="s">
        <v>26</v>
      </c>
      <c r="V6" s="19" t="s">
        <v>26</v>
      </c>
      <c r="W6" s="19" t="s">
        <v>26</v>
      </c>
    </row>
    <row r="7" spans="1:23" ht="48.75" customHeight="1" x14ac:dyDescent="0.25">
      <c r="A7" s="8">
        <v>5</v>
      </c>
      <c r="B7" s="28" t="s">
        <v>28</v>
      </c>
      <c r="C7" s="9"/>
      <c r="D7" s="9" t="s">
        <v>21</v>
      </c>
      <c r="E7" s="10" t="s">
        <v>17</v>
      </c>
      <c r="F7" s="11">
        <v>2900</v>
      </c>
      <c r="G7" s="11">
        <f t="shared" si="3"/>
        <v>241.66666666666666</v>
      </c>
      <c r="H7" s="11">
        <v>500</v>
      </c>
      <c r="I7" s="11">
        <f>F7*H7</f>
        <v>1450000</v>
      </c>
      <c r="J7" s="11">
        <v>167</v>
      </c>
      <c r="K7" s="12" t="s">
        <v>17</v>
      </c>
      <c r="L7" s="12">
        <v>3500</v>
      </c>
      <c r="M7" s="12">
        <v>300</v>
      </c>
      <c r="N7" s="12">
        <f t="shared" si="0"/>
        <v>1050000</v>
      </c>
      <c r="O7" s="25" t="s">
        <v>17</v>
      </c>
      <c r="P7" s="25">
        <v>2400</v>
      </c>
      <c r="Q7" s="25">
        <v>500</v>
      </c>
      <c r="R7" s="25">
        <f t="shared" si="1"/>
        <v>1200000</v>
      </c>
      <c r="S7" s="19" t="s">
        <v>26</v>
      </c>
      <c r="T7" s="19" t="s">
        <v>26</v>
      </c>
      <c r="U7" s="19" t="s">
        <v>26</v>
      </c>
      <c r="V7" s="19" t="s">
        <v>26</v>
      </c>
      <c r="W7" s="19" t="s">
        <v>26</v>
      </c>
    </row>
    <row r="8" spans="1:23" ht="63.75" customHeight="1" x14ac:dyDescent="0.25">
      <c r="A8" s="8">
        <v>6</v>
      </c>
      <c r="B8" s="28" t="s">
        <v>22</v>
      </c>
      <c r="C8" s="9"/>
      <c r="D8" s="9" t="s">
        <v>23</v>
      </c>
      <c r="E8" s="10" t="s">
        <v>14</v>
      </c>
      <c r="F8" s="11">
        <v>275</v>
      </c>
      <c r="G8" s="11">
        <f t="shared" si="3"/>
        <v>22.916666666666668</v>
      </c>
      <c r="H8" s="11">
        <v>6000</v>
      </c>
      <c r="I8" s="11">
        <f t="shared" si="2"/>
        <v>1650000</v>
      </c>
      <c r="J8" s="11">
        <f t="shared" ref="J4:J8" si="4">H8/36</f>
        <v>166.66666666666666</v>
      </c>
      <c r="K8" s="12" t="s">
        <v>14</v>
      </c>
      <c r="L8" s="12">
        <v>350</v>
      </c>
      <c r="M8" s="12">
        <v>700</v>
      </c>
      <c r="N8" s="12">
        <f t="shared" si="0"/>
        <v>245000</v>
      </c>
      <c r="O8" s="25"/>
      <c r="P8" s="25"/>
      <c r="Q8" s="25"/>
      <c r="R8" s="25">
        <f t="shared" si="1"/>
        <v>0</v>
      </c>
      <c r="S8" s="19" t="s">
        <v>26</v>
      </c>
      <c r="T8" s="19" t="s">
        <v>26</v>
      </c>
      <c r="U8" s="19" t="s">
        <v>26</v>
      </c>
      <c r="V8" s="19" t="s">
        <v>26</v>
      </c>
      <c r="W8" s="19" t="s">
        <v>26</v>
      </c>
    </row>
    <row r="9" spans="1:23" ht="63.75" customHeight="1" x14ac:dyDescent="0.25">
      <c r="A9" s="8">
        <v>7</v>
      </c>
      <c r="B9" s="9" t="s">
        <v>24</v>
      </c>
      <c r="C9" s="9"/>
      <c r="D9" s="9"/>
      <c r="E9" s="20"/>
      <c r="F9" s="20" t="s">
        <v>26</v>
      </c>
      <c r="G9" s="20"/>
      <c r="H9" s="20" t="s">
        <v>26</v>
      </c>
      <c r="I9" s="20" t="s">
        <v>26</v>
      </c>
      <c r="J9" s="20"/>
      <c r="K9" s="21" t="s">
        <v>26</v>
      </c>
      <c r="L9" s="21" t="s">
        <v>26</v>
      </c>
      <c r="M9" s="21" t="s">
        <v>26</v>
      </c>
      <c r="N9" s="21" t="s">
        <v>26</v>
      </c>
      <c r="O9" s="26" t="s">
        <v>26</v>
      </c>
      <c r="P9" s="26" t="s">
        <v>26</v>
      </c>
      <c r="Q9" s="26" t="s">
        <v>26</v>
      </c>
      <c r="R9" s="26" t="s">
        <v>26</v>
      </c>
      <c r="S9" s="13" t="s">
        <v>14</v>
      </c>
      <c r="T9" s="13">
        <v>850</v>
      </c>
      <c r="U9" s="13">
        <v>5000</v>
      </c>
      <c r="V9" s="13">
        <f t="shared" ref="V9" si="5">T9*U9</f>
        <v>4250000</v>
      </c>
      <c r="W9" s="14" t="s">
        <v>25</v>
      </c>
    </row>
    <row r="10" spans="1:23" x14ac:dyDescent="0.25">
      <c r="C10" s="16" t="s">
        <v>10</v>
      </c>
      <c r="I10" s="18">
        <f>SUM(I3:I8)</f>
        <v>10075000</v>
      </c>
      <c r="J10" s="18"/>
      <c r="K10" s="18"/>
      <c r="N10" s="18">
        <f>SUM(N3:N8)</f>
        <v>5575000</v>
      </c>
      <c r="O10" s="18"/>
      <c r="R10" s="18">
        <f>SUM(R3:R8)</f>
        <v>4100000</v>
      </c>
      <c r="S10" s="18"/>
      <c r="V10" s="18">
        <f>V9+2000000</f>
        <v>6250000</v>
      </c>
    </row>
  </sheetData>
  <mergeCells count="8">
    <mergeCell ref="O1:R1"/>
    <mergeCell ref="S1:W1"/>
    <mergeCell ref="A1:A2"/>
    <mergeCell ref="B1:B2"/>
    <mergeCell ref="C1:C2"/>
    <mergeCell ref="D1:D2"/>
    <mergeCell ref="E1:I1"/>
    <mergeCell ref="K1:N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showGridLines="0" topLeftCell="B1" workbookViewId="0">
      <selection activeCell="E6" sqref="E6"/>
    </sheetView>
  </sheetViews>
  <sheetFormatPr defaultRowHeight="15" x14ac:dyDescent="0.25"/>
  <cols>
    <col min="1" max="1" width="3.140625" style="15" bestFit="1" customWidth="1"/>
    <col min="2" max="2" width="10.5703125" style="15" bestFit="1" customWidth="1"/>
    <col min="3" max="3" width="26.5703125" style="15" customWidth="1"/>
    <col min="4" max="4" width="11.5703125" style="16" bestFit="1" customWidth="1"/>
    <col min="5" max="5" width="28.7109375" style="16" bestFit="1" customWidth="1"/>
    <col min="6" max="6" width="9.42578125" style="17" bestFit="1" customWidth="1"/>
    <col min="7" max="7" width="10.5703125" style="17" bestFit="1" customWidth="1"/>
    <col min="8" max="8" width="10.140625" style="17" bestFit="1" customWidth="1"/>
    <col min="9" max="9" width="10.5703125" style="17" bestFit="1" customWidth="1"/>
    <col min="10" max="10" width="9.42578125" style="17" bestFit="1" customWidth="1"/>
    <col min="11" max="11" width="10.5703125" style="17" bestFit="1" customWidth="1"/>
    <col min="12" max="12" width="10.140625" style="17" bestFit="1" customWidth="1"/>
    <col min="13" max="13" width="10.5703125" style="17" bestFit="1" customWidth="1"/>
    <col min="14" max="14" width="9.42578125" style="17" bestFit="1" customWidth="1"/>
    <col min="15" max="15" width="10.5703125" style="17" bestFit="1" customWidth="1"/>
    <col min="16" max="16" width="10.140625" style="17" bestFit="1" customWidth="1"/>
    <col min="17" max="17" width="10.5703125" style="17" bestFit="1" customWidth="1"/>
    <col min="18" max="18" width="9.42578125" style="17" bestFit="1" customWidth="1"/>
    <col min="19" max="19" width="10.5703125" style="17" bestFit="1" customWidth="1"/>
    <col min="20" max="20" width="10.140625" style="17" bestFit="1" customWidth="1"/>
    <col min="21" max="21" width="11.140625" style="1" bestFit="1" customWidth="1"/>
    <col min="22" max="16384" width="9.140625" style="1"/>
  </cols>
  <sheetData>
    <row r="1" spans="1:21" x14ac:dyDescent="0.25">
      <c r="A1" s="35" t="s">
        <v>0</v>
      </c>
      <c r="B1" s="37" t="s">
        <v>1</v>
      </c>
      <c r="C1" s="37" t="s">
        <v>2</v>
      </c>
      <c r="D1" s="37" t="s">
        <v>3</v>
      </c>
      <c r="E1" s="39" t="s">
        <v>4</v>
      </c>
      <c r="F1" s="40"/>
      <c r="G1" s="40"/>
      <c r="H1" s="41"/>
      <c r="I1" s="42" t="s">
        <v>5</v>
      </c>
      <c r="J1" s="43"/>
      <c r="K1" s="43"/>
      <c r="L1" s="44"/>
      <c r="M1" s="30" t="s">
        <v>29</v>
      </c>
      <c r="N1" s="31"/>
      <c r="O1" s="31"/>
      <c r="P1" s="32"/>
      <c r="Q1" s="33" t="s">
        <v>6</v>
      </c>
      <c r="R1" s="34"/>
      <c r="S1" s="34"/>
      <c r="T1" s="34"/>
      <c r="U1" s="34"/>
    </row>
    <row r="2" spans="1:21" x14ac:dyDescent="0.25">
      <c r="A2" s="36"/>
      <c r="B2" s="38"/>
      <c r="C2" s="38"/>
      <c r="D2" s="38"/>
      <c r="E2" s="2" t="s">
        <v>7</v>
      </c>
      <c r="F2" s="3" t="s">
        <v>8</v>
      </c>
      <c r="G2" s="3" t="s">
        <v>9</v>
      </c>
      <c r="H2" s="3" t="s">
        <v>10</v>
      </c>
      <c r="I2" s="4" t="s">
        <v>7</v>
      </c>
      <c r="J2" s="5" t="s">
        <v>8</v>
      </c>
      <c r="K2" s="5" t="s">
        <v>9</v>
      </c>
      <c r="L2" s="5" t="s">
        <v>10</v>
      </c>
      <c r="M2" s="23" t="s">
        <v>7</v>
      </c>
      <c r="N2" s="24" t="s">
        <v>8</v>
      </c>
      <c r="O2" s="24" t="s">
        <v>9</v>
      </c>
      <c r="P2" s="24" t="s">
        <v>10</v>
      </c>
      <c r="Q2" s="6" t="s">
        <v>7</v>
      </c>
      <c r="R2" s="7" t="s">
        <v>8</v>
      </c>
      <c r="S2" s="7" t="s">
        <v>9</v>
      </c>
      <c r="T2" s="7" t="s">
        <v>10</v>
      </c>
      <c r="U2" s="7" t="s">
        <v>11</v>
      </c>
    </row>
    <row r="3" spans="1:21" ht="48.75" customHeight="1" x14ac:dyDescent="0.25">
      <c r="A3" s="8">
        <v>1</v>
      </c>
      <c r="B3" s="9" t="s">
        <v>12</v>
      </c>
      <c r="C3" s="9"/>
      <c r="D3" s="9" t="s">
        <v>13</v>
      </c>
      <c r="E3" s="10" t="s">
        <v>30</v>
      </c>
      <c r="F3" s="11">
        <v>650</v>
      </c>
      <c r="G3" s="11">
        <v>6000</v>
      </c>
      <c r="H3" s="11">
        <f>F3*G3</f>
        <v>3900000</v>
      </c>
      <c r="I3" s="12" t="s">
        <v>14</v>
      </c>
      <c r="J3" s="12">
        <v>275</v>
      </c>
      <c r="K3" s="12">
        <v>6000</v>
      </c>
      <c r="L3" s="12">
        <f t="shared" ref="L3:L8" si="0">J3*K3</f>
        <v>1650000</v>
      </c>
      <c r="M3" s="25"/>
      <c r="N3" s="25"/>
      <c r="O3" s="25"/>
      <c r="P3" s="25">
        <f t="shared" ref="P3:P8" si="1">N3*O3</f>
        <v>0</v>
      </c>
      <c r="Q3" s="19" t="s">
        <v>26</v>
      </c>
      <c r="R3" s="19" t="s">
        <v>26</v>
      </c>
      <c r="S3" s="19" t="s">
        <v>26</v>
      </c>
      <c r="T3" s="19" t="s">
        <v>26</v>
      </c>
      <c r="U3" s="19" t="s">
        <v>26</v>
      </c>
    </row>
    <row r="4" spans="1:21" ht="48.75" customHeight="1" x14ac:dyDescent="0.25">
      <c r="A4" s="8">
        <v>2</v>
      </c>
      <c r="B4" s="9" t="s">
        <v>15</v>
      </c>
      <c r="C4" s="9"/>
      <c r="D4" s="9" t="s">
        <v>16</v>
      </c>
      <c r="E4" s="10" t="s">
        <v>17</v>
      </c>
      <c r="F4" s="11">
        <v>750</v>
      </c>
      <c r="G4" s="11">
        <v>500</v>
      </c>
      <c r="H4" s="11">
        <f t="shared" ref="H4:H8" si="2">F4*G4</f>
        <v>375000</v>
      </c>
      <c r="I4" s="12" t="s">
        <v>17</v>
      </c>
      <c r="J4" s="12">
        <v>800</v>
      </c>
      <c r="K4" s="12">
        <v>1000</v>
      </c>
      <c r="L4" s="12">
        <f t="shared" si="0"/>
        <v>800000</v>
      </c>
      <c r="M4" s="25"/>
      <c r="N4" s="25"/>
      <c r="O4" s="25"/>
      <c r="P4" s="25">
        <f t="shared" si="1"/>
        <v>0</v>
      </c>
      <c r="Q4" s="19" t="s">
        <v>26</v>
      </c>
      <c r="R4" s="19" t="s">
        <v>26</v>
      </c>
      <c r="S4" s="19" t="s">
        <v>26</v>
      </c>
      <c r="T4" s="19" t="s">
        <v>26</v>
      </c>
      <c r="U4" s="19" t="s">
        <v>26</v>
      </c>
    </row>
    <row r="5" spans="1:21" ht="48.75" customHeight="1" x14ac:dyDescent="0.25">
      <c r="A5" s="8">
        <v>3</v>
      </c>
      <c r="B5" s="9" t="s">
        <v>27</v>
      </c>
      <c r="C5" s="9"/>
      <c r="D5" s="9" t="s">
        <v>18</v>
      </c>
      <c r="E5" s="10" t="s">
        <v>17</v>
      </c>
      <c r="F5" s="11">
        <v>4000</v>
      </c>
      <c r="G5" s="11">
        <v>500</v>
      </c>
      <c r="H5" s="11">
        <f t="shared" si="2"/>
        <v>2000000</v>
      </c>
      <c r="I5" s="12" t="s">
        <v>17</v>
      </c>
      <c r="J5" s="12">
        <v>4500</v>
      </c>
      <c r="K5" s="12">
        <v>300</v>
      </c>
      <c r="L5" s="12">
        <f t="shared" si="0"/>
        <v>1350000</v>
      </c>
      <c r="M5" s="25" t="s">
        <v>17</v>
      </c>
      <c r="N5" s="25">
        <v>4300</v>
      </c>
      <c r="O5" s="25">
        <v>500</v>
      </c>
      <c r="P5" s="25">
        <f t="shared" si="1"/>
        <v>2150000</v>
      </c>
      <c r="Q5" s="19" t="s">
        <v>26</v>
      </c>
      <c r="R5" s="19" t="s">
        <v>26</v>
      </c>
      <c r="S5" s="19" t="s">
        <v>26</v>
      </c>
      <c r="T5" s="19" t="s">
        <v>26</v>
      </c>
      <c r="U5" s="19" t="s">
        <v>26</v>
      </c>
    </row>
    <row r="6" spans="1:21" ht="48.75" customHeight="1" x14ac:dyDescent="0.25">
      <c r="A6" s="8">
        <v>4</v>
      </c>
      <c r="B6" s="9" t="s">
        <v>19</v>
      </c>
      <c r="C6" s="9"/>
      <c r="D6" s="9" t="s">
        <v>20</v>
      </c>
      <c r="E6" s="10" t="s">
        <v>17</v>
      </c>
      <c r="F6" s="11">
        <v>1500</v>
      </c>
      <c r="G6" s="11">
        <v>500</v>
      </c>
      <c r="H6" s="11">
        <f t="shared" si="2"/>
        <v>750000</v>
      </c>
      <c r="I6" s="12" t="s">
        <v>17</v>
      </c>
      <c r="J6" s="12">
        <v>1600</v>
      </c>
      <c r="K6" s="12">
        <v>300</v>
      </c>
      <c r="L6" s="12">
        <f t="shared" si="0"/>
        <v>480000</v>
      </c>
      <c r="M6" s="25" t="s">
        <v>17</v>
      </c>
      <c r="N6" s="25">
        <v>1500</v>
      </c>
      <c r="O6" s="25">
        <v>500</v>
      </c>
      <c r="P6" s="25">
        <f t="shared" si="1"/>
        <v>750000</v>
      </c>
      <c r="Q6" s="19" t="s">
        <v>26</v>
      </c>
      <c r="R6" s="19" t="s">
        <v>26</v>
      </c>
      <c r="S6" s="19" t="s">
        <v>26</v>
      </c>
      <c r="T6" s="19" t="s">
        <v>26</v>
      </c>
      <c r="U6" s="19" t="s">
        <v>26</v>
      </c>
    </row>
    <row r="7" spans="1:21" ht="48.75" customHeight="1" x14ac:dyDescent="0.25">
      <c r="A7" s="8">
        <v>5</v>
      </c>
      <c r="B7" s="9" t="s">
        <v>28</v>
      </c>
      <c r="C7" s="9"/>
      <c r="D7" s="9" t="s">
        <v>21</v>
      </c>
      <c r="E7" s="10" t="s">
        <v>17</v>
      </c>
      <c r="F7" s="11">
        <v>3000</v>
      </c>
      <c r="G7" s="11">
        <v>500</v>
      </c>
      <c r="H7" s="11">
        <f t="shared" si="2"/>
        <v>1500000</v>
      </c>
      <c r="I7" s="12" t="s">
        <v>17</v>
      </c>
      <c r="J7" s="12">
        <v>3500</v>
      </c>
      <c r="K7" s="12">
        <v>300</v>
      </c>
      <c r="L7" s="12">
        <f t="shared" si="0"/>
        <v>1050000</v>
      </c>
      <c r="M7" s="25" t="s">
        <v>17</v>
      </c>
      <c r="N7" s="25">
        <v>2400</v>
      </c>
      <c r="O7" s="25">
        <v>500</v>
      </c>
      <c r="P7" s="25">
        <f t="shared" si="1"/>
        <v>1200000</v>
      </c>
      <c r="Q7" s="19" t="s">
        <v>26</v>
      </c>
      <c r="R7" s="19" t="s">
        <v>26</v>
      </c>
      <c r="S7" s="19" t="s">
        <v>26</v>
      </c>
      <c r="T7" s="19" t="s">
        <v>26</v>
      </c>
      <c r="U7" s="19" t="s">
        <v>26</v>
      </c>
    </row>
    <row r="8" spans="1:21" ht="63.75" customHeight="1" x14ac:dyDescent="0.25">
      <c r="A8" s="8">
        <v>6</v>
      </c>
      <c r="B8" s="9" t="s">
        <v>22</v>
      </c>
      <c r="C8" s="9"/>
      <c r="D8" s="9" t="s">
        <v>23</v>
      </c>
      <c r="E8" s="10" t="s">
        <v>14</v>
      </c>
      <c r="F8" s="11">
        <v>300</v>
      </c>
      <c r="G8" s="11">
        <v>6000</v>
      </c>
      <c r="H8" s="11">
        <f t="shared" si="2"/>
        <v>1800000</v>
      </c>
      <c r="I8" s="12" t="s">
        <v>14</v>
      </c>
      <c r="J8" s="12">
        <v>350</v>
      </c>
      <c r="K8" s="12">
        <v>700</v>
      </c>
      <c r="L8" s="12">
        <f t="shared" si="0"/>
        <v>245000</v>
      </c>
      <c r="M8" s="25"/>
      <c r="N8" s="25"/>
      <c r="O8" s="25"/>
      <c r="P8" s="25">
        <f t="shared" si="1"/>
        <v>0</v>
      </c>
      <c r="Q8" s="19" t="s">
        <v>26</v>
      </c>
      <c r="R8" s="19" t="s">
        <v>26</v>
      </c>
      <c r="S8" s="19" t="s">
        <v>26</v>
      </c>
      <c r="T8" s="19" t="s">
        <v>26</v>
      </c>
      <c r="U8" s="19" t="s">
        <v>26</v>
      </c>
    </row>
    <row r="9" spans="1:21" ht="63.75" customHeight="1" x14ac:dyDescent="0.25">
      <c r="A9" s="8">
        <v>7</v>
      </c>
      <c r="B9" s="9" t="s">
        <v>24</v>
      </c>
      <c r="C9" s="9"/>
      <c r="D9" s="9"/>
      <c r="E9" s="20" t="s">
        <v>26</v>
      </c>
      <c r="F9" s="20" t="s">
        <v>26</v>
      </c>
      <c r="G9" s="20" t="s">
        <v>26</v>
      </c>
      <c r="H9" s="20" t="s">
        <v>26</v>
      </c>
      <c r="I9" s="21" t="s">
        <v>26</v>
      </c>
      <c r="J9" s="21" t="s">
        <v>26</v>
      </c>
      <c r="K9" s="21" t="s">
        <v>26</v>
      </c>
      <c r="L9" s="21" t="s">
        <v>26</v>
      </c>
      <c r="M9" s="26" t="s">
        <v>26</v>
      </c>
      <c r="N9" s="26" t="s">
        <v>26</v>
      </c>
      <c r="O9" s="26" t="s">
        <v>26</v>
      </c>
      <c r="P9" s="26" t="s">
        <v>26</v>
      </c>
      <c r="Q9" s="13" t="s">
        <v>14</v>
      </c>
      <c r="R9" s="13">
        <v>850</v>
      </c>
      <c r="S9" s="13">
        <v>5000</v>
      </c>
      <c r="T9" s="13">
        <f t="shared" ref="T9" si="3">R9*S9</f>
        <v>4250000</v>
      </c>
      <c r="U9" s="14" t="s">
        <v>25</v>
      </c>
    </row>
    <row r="10" spans="1:21" x14ac:dyDescent="0.25">
      <c r="C10" s="16" t="s">
        <v>10</v>
      </c>
      <c r="H10" s="18">
        <f>SUM(H3:H8)</f>
        <v>10325000</v>
      </c>
      <c r="I10" s="18"/>
      <c r="L10" s="18">
        <f>SUM(L3:L8)</f>
        <v>5575000</v>
      </c>
      <c r="M10" s="18"/>
      <c r="P10" s="18">
        <f>SUM(P3:P8)</f>
        <v>4100000</v>
      </c>
      <c r="Q10" s="18"/>
      <c r="T10" s="18">
        <f>T9+2000000</f>
        <v>6250000</v>
      </c>
    </row>
  </sheetData>
  <mergeCells count="8">
    <mergeCell ref="Q1:U1"/>
    <mergeCell ref="A1:A2"/>
    <mergeCell ref="B1:B2"/>
    <mergeCell ref="C1:C2"/>
    <mergeCell ref="D1:D2"/>
    <mergeCell ref="E1:H1"/>
    <mergeCell ref="I1:L1"/>
    <mergeCell ref="M1:P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Aris</vt:lpstr>
      <vt:lpstr>Fandi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fandiihsan</dc:creator>
  <cp:lastModifiedBy>ismail - [2010]</cp:lastModifiedBy>
  <dcterms:created xsi:type="dcterms:W3CDTF">2018-02-27T10:46:07Z</dcterms:created>
  <dcterms:modified xsi:type="dcterms:W3CDTF">2018-07-21T07:43:00Z</dcterms:modified>
</cp:coreProperties>
</file>