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05" windowWidth="4095" windowHeight="111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externalReferences>
    <externalReference r:id="rId42"/>
  </externalReference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Bandros!$L$819:$M$886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ST'!$A$5:$J$301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12" l="1"/>
  <c r="L1" i="12"/>
  <c r="L2" i="35"/>
  <c r="L1" i="35"/>
  <c r="L2" i="58"/>
  <c r="L1" i="58"/>
  <c r="L2" i="2"/>
  <c r="L1" i="2"/>
  <c r="L2" i="54" l="1"/>
  <c r="L1" i="54"/>
  <c r="M2" i="58" l="1"/>
  <c r="M1" i="58"/>
  <c r="J591" i="59" l="1"/>
  <c r="J589" i="59"/>
  <c r="J587" i="59"/>
  <c r="J586" i="59"/>
  <c r="I584" i="59"/>
  <c r="H584" i="59"/>
  <c r="G584" i="59"/>
  <c r="F584" i="59"/>
  <c r="D584" i="59"/>
  <c r="C584" i="59"/>
  <c r="L3" i="59"/>
  <c r="L2" i="59"/>
  <c r="L1" i="59"/>
  <c r="J588" i="59" l="1"/>
  <c r="J590" i="59" s="1"/>
  <c r="J592" i="59" s="1"/>
  <c r="I2" i="59" s="1"/>
  <c r="I592" i="59" l="1"/>
  <c r="J892" i="58" l="1"/>
  <c r="J890" i="58"/>
  <c r="J888" i="58"/>
  <c r="J887" i="58"/>
  <c r="I885" i="58"/>
  <c r="H885" i="58"/>
  <c r="G885" i="58"/>
  <c r="F885" i="58"/>
  <c r="D885" i="58"/>
  <c r="C885" i="58"/>
  <c r="L666" i="58"/>
  <c r="L665" i="58"/>
  <c r="M3" i="58"/>
  <c r="L3" i="58"/>
  <c r="N3" i="58" l="1"/>
  <c r="J889" i="58"/>
  <c r="J891" i="58" s="1"/>
  <c r="J893" i="58" s="1"/>
  <c r="I893" i="58" l="1"/>
  <c r="I2" i="58"/>
  <c r="C8" i="15" s="1"/>
  <c r="L1" i="56"/>
  <c r="M66" i="57" l="1"/>
  <c r="M65" i="57"/>
  <c r="M67" i="57" s="1"/>
  <c r="L15" i="2" l="1"/>
  <c r="L16" i="2"/>
  <c r="L17" i="2"/>
  <c r="J182" i="57" l="1"/>
  <c r="J180" i="57"/>
  <c r="J178" i="57"/>
  <c r="J177" i="57"/>
  <c r="G175" i="57"/>
  <c r="F175" i="57"/>
  <c r="C175" i="57"/>
  <c r="J179" i="57" l="1"/>
  <c r="J181" i="57" s="1"/>
  <c r="J183" i="57" s="1"/>
  <c r="I183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300" i="54" l="1"/>
  <c r="J298" i="54"/>
  <c r="J296" i="54"/>
  <c r="J295" i="54"/>
  <c r="I293" i="54"/>
  <c r="H293" i="54"/>
  <c r="G293" i="54"/>
  <c r="F293" i="54"/>
  <c r="D293" i="54"/>
  <c r="C293" i="54"/>
  <c r="J297" i="54" l="1"/>
  <c r="J299" i="54" s="1"/>
  <c r="J301" i="54" s="1"/>
  <c r="I2" i="54" s="1"/>
  <c r="C5" i="15" s="1"/>
  <c r="L3" i="54"/>
  <c r="I301" i="54" l="1"/>
  <c r="J135" i="35" l="1"/>
  <c r="J139" i="35"/>
  <c r="J137" i="35"/>
  <c r="J134" i="35"/>
  <c r="G132" i="35"/>
  <c r="F132" i="35"/>
  <c r="J136" i="35" l="1"/>
  <c r="J138" i="35" s="1"/>
  <c r="J140" i="35" s="1"/>
  <c r="C7" i="15" l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7" i="2" l="1"/>
  <c r="I162" i="2"/>
  <c r="H162" i="2"/>
  <c r="G162" i="2"/>
  <c r="F16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7" i="12"/>
  <c r="J65" i="12"/>
  <c r="J63" i="12"/>
  <c r="J62" i="12"/>
  <c r="F60" i="12"/>
  <c r="C6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9" i="2"/>
  <c r="J165" i="2"/>
  <c r="J164" i="2"/>
  <c r="D162" i="2"/>
  <c r="C16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6" i="2"/>
  <c r="J168" i="2" s="1"/>
  <c r="J170" i="2" s="1"/>
  <c r="I170" i="2" s="1"/>
  <c r="J55" i="11"/>
  <c r="J57" i="11" s="1"/>
  <c r="J59" i="11" s="1"/>
  <c r="J59" i="34"/>
  <c r="I2" i="21"/>
  <c r="I59" i="21"/>
  <c r="J122" i="20"/>
  <c r="J124" i="20" s="1"/>
  <c r="J126" i="20" s="1"/>
  <c r="I2" i="20" s="1"/>
  <c r="J64" i="12"/>
  <c r="J66" i="12" s="1"/>
  <c r="J6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8" i="12"/>
  <c r="I126" i="20"/>
  <c r="I52" i="18"/>
  <c r="I95" i="4"/>
  <c r="I31" i="32"/>
  <c r="I2" i="32"/>
  <c r="I2" i="6"/>
  <c r="I2" i="17"/>
  <c r="I2" i="16"/>
  <c r="C15" i="15" s="1"/>
  <c r="I25" i="25"/>
  <c r="I140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29/07/18  TRANSFER IBNK INDRA MASTOTI TO ABDUL RAHMAN BAYAR INFICLO FROM065001002566506 TO400301000897500IBN
  489.650,00  156.924.374,00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PEND
TRSF E-BANKING CR
07/30 95031
ANIP
ANIP SANATA
0000
821,190.00
CR
179,842,835.68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<sst xmlns="http://schemas.openxmlformats.org/spreadsheetml/2006/main" count="2015" uniqueCount="202">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</sst>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5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473463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01"/>
  <sheetViews>
    <sheetView zoomScale="85" zoomScaleNormal="85" workbookViewId="0">
      <pane ySplit="7" topLeftCell="A283" activePane="bottomLeft" state="frozen"/>
      <selection pane="bottomLeft" activeCell="H283" sqref="H28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4" t="s">
        <v>22</v>
      </c>
      <c r="G1" s="364"/>
      <c r="H1" s="364"/>
      <c r="I1" s="220" t="s">
        <v>20</v>
      </c>
      <c r="J1" s="218"/>
      <c r="L1" s="275">
        <f>SUM(D279:D289)</f>
        <v>5868802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4" t="s">
        <v>21</v>
      </c>
      <c r="G2" s="364"/>
      <c r="H2" s="364"/>
      <c r="I2" s="220">
        <f>J301*-1</f>
        <v>6810827</v>
      </c>
      <c r="J2" s="218"/>
      <c r="L2" s="276">
        <f>SUM(G279:G289)</f>
        <v>468476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5400326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5" t="s">
        <v>61</v>
      </c>
      <c r="B5" s="365"/>
      <c r="C5" s="365"/>
      <c r="D5" s="365"/>
      <c r="E5" s="365"/>
      <c r="F5" s="365"/>
      <c r="G5" s="365"/>
      <c r="H5" s="365"/>
      <c r="I5" s="365"/>
      <c r="J5" s="365"/>
      <c r="L5" s="274"/>
      <c r="M5" s="238"/>
      <c r="N5" s="238"/>
      <c r="O5" s="238"/>
    </row>
    <row r="6" spans="1:15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7" t="s">
        <v>4</v>
      </c>
      <c r="I6" s="368" t="s">
        <v>5</v>
      </c>
      <c r="J6" s="369" t="s">
        <v>6</v>
      </c>
    </row>
    <row r="7" spans="1:15" x14ac:dyDescent="0.25">
      <c r="A7" s="366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7"/>
      <c r="I7" s="368"/>
      <c r="J7" s="369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>
        <v>43305</v>
      </c>
      <c r="B281" s="115">
        <v>180170473</v>
      </c>
      <c r="C281" s="306">
        <v>9</v>
      </c>
      <c r="D281" s="117">
        <v>978863</v>
      </c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>
        <v>43305</v>
      </c>
      <c r="B282" s="115">
        <v>180170509</v>
      </c>
      <c r="C282" s="306">
        <v>3</v>
      </c>
      <c r="D282" s="117">
        <v>309575</v>
      </c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>
        <v>43306</v>
      </c>
      <c r="B283" s="115">
        <v>180170549</v>
      </c>
      <c r="C283" s="306">
        <v>2</v>
      </c>
      <c r="D283" s="117">
        <v>228725</v>
      </c>
      <c r="E283" s="118">
        <v>180044504</v>
      </c>
      <c r="F283" s="120">
        <v>2</v>
      </c>
      <c r="G283" s="117">
        <v>362688</v>
      </c>
      <c r="H283" s="118"/>
      <c r="I283" s="213"/>
      <c r="J283" s="117"/>
    </row>
    <row r="284" spans="1:10" ht="15.75" customHeight="1" x14ac:dyDescent="0.25">
      <c r="A284" s="210">
        <v>43306</v>
      </c>
      <c r="B284" s="115">
        <v>180170595</v>
      </c>
      <c r="C284" s="306">
        <v>2</v>
      </c>
      <c r="D284" s="117">
        <v>224000</v>
      </c>
      <c r="E284" s="118"/>
      <c r="F284" s="120"/>
      <c r="G284" s="117"/>
      <c r="H284" s="118"/>
      <c r="I284" s="213"/>
      <c r="J284" s="117"/>
    </row>
    <row r="285" spans="1:10" ht="15.75" customHeight="1" x14ac:dyDescent="0.25">
      <c r="A285" s="210">
        <v>43307</v>
      </c>
      <c r="B285" s="115">
        <v>180170691</v>
      </c>
      <c r="C285" s="306">
        <v>2</v>
      </c>
      <c r="D285" s="117">
        <v>210088</v>
      </c>
      <c r="E285" s="118"/>
      <c r="F285" s="120"/>
      <c r="G285" s="117"/>
      <c r="H285" s="118"/>
      <c r="I285" s="213"/>
      <c r="J285" s="117"/>
    </row>
    <row r="286" spans="1:10" ht="15.75" customHeight="1" x14ac:dyDescent="0.25">
      <c r="A286" s="210">
        <v>43308</v>
      </c>
      <c r="B286" s="115">
        <v>180170733</v>
      </c>
      <c r="C286" s="306">
        <v>6</v>
      </c>
      <c r="D286" s="117">
        <v>544163</v>
      </c>
      <c r="E286" s="118"/>
      <c r="F286" s="120"/>
      <c r="G286" s="117"/>
      <c r="H286" s="118"/>
      <c r="I286" s="213"/>
      <c r="J286" s="117"/>
    </row>
    <row r="287" spans="1:10" ht="15.75" customHeight="1" x14ac:dyDescent="0.25">
      <c r="A287" s="210">
        <v>43308</v>
      </c>
      <c r="B287" s="115">
        <v>180170769</v>
      </c>
      <c r="C287" s="306">
        <v>3</v>
      </c>
      <c r="D287" s="117">
        <v>304675</v>
      </c>
      <c r="E287" s="118"/>
      <c r="F287" s="120"/>
      <c r="G287" s="117"/>
      <c r="H287" s="118"/>
      <c r="I287" s="213"/>
      <c r="J287" s="117"/>
    </row>
    <row r="288" spans="1:10" ht="15.75" customHeight="1" x14ac:dyDescent="0.25">
      <c r="A288" s="210">
        <v>43309</v>
      </c>
      <c r="B288" s="115">
        <v>180170819</v>
      </c>
      <c r="C288" s="306">
        <v>11</v>
      </c>
      <c r="D288" s="117">
        <v>1672125</v>
      </c>
      <c r="E288" s="118"/>
      <c r="F288" s="120"/>
      <c r="G288" s="117"/>
      <c r="H288" s="118"/>
      <c r="I288" s="213"/>
      <c r="J288" s="117"/>
    </row>
    <row r="289" spans="1:10" ht="15.75" customHeight="1" x14ac:dyDescent="0.25">
      <c r="A289" s="210">
        <v>43309</v>
      </c>
      <c r="B289" s="115">
        <v>180170854</v>
      </c>
      <c r="C289" s="306">
        <v>3</v>
      </c>
      <c r="D289" s="117">
        <v>371263</v>
      </c>
      <c r="E289" s="118"/>
      <c r="F289" s="120"/>
      <c r="G289" s="117"/>
      <c r="H289" s="118"/>
      <c r="I289" s="213"/>
      <c r="J289" s="117"/>
    </row>
    <row r="290" spans="1:10" ht="15.75" customHeight="1" x14ac:dyDescent="0.25">
      <c r="A290" s="210">
        <v>43311</v>
      </c>
      <c r="B290" s="115">
        <v>180170986</v>
      </c>
      <c r="C290" s="306">
        <v>7</v>
      </c>
      <c r="D290" s="117">
        <v>818038</v>
      </c>
      <c r="E290" s="118">
        <v>180044586</v>
      </c>
      <c r="F290" s="120">
        <v>1</v>
      </c>
      <c r="G290" s="117">
        <v>118650</v>
      </c>
      <c r="H290" s="118"/>
      <c r="I290" s="213"/>
      <c r="J290" s="117"/>
    </row>
    <row r="291" spans="1:10" ht="15.75" customHeight="1" x14ac:dyDescent="0.25">
      <c r="A291" s="210">
        <v>43311</v>
      </c>
      <c r="B291" s="115">
        <v>180171038</v>
      </c>
      <c r="C291" s="306">
        <v>6</v>
      </c>
      <c r="D291" s="117">
        <v>711113</v>
      </c>
      <c r="E291" s="118"/>
      <c r="F291" s="120"/>
      <c r="G291" s="117"/>
      <c r="H291" s="118"/>
      <c r="I291" s="213"/>
      <c r="J291" s="117"/>
    </row>
    <row r="292" spans="1:10" x14ac:dyDescent="0.25">
      <c r="A292" s="235"/>
      <c r="B292" s="234"/>
      <c r="C292" s="12"/>
      <c r="D292" s="236"/>
      <c r="E292" s="237"/>
      <c r="F292" s="240"/>
      <c r="G292" s="236"/>
      <c r="H292" s="237"/>
      <c r="I292" s="239"/>
      <c r="J292" s="236"/>
    </row>
    <row r="293" spans="1:10" x14ac:dyDescent="0.25">
      <c r="A293" s="235"/>
      <c r="B293" s="223" t="s">
        <v>11</v>
      </c>
      <c r="C293" s="229">
        <f>SUM(C8:C292)</f>
        <v>3276</v>
      </c>
      <c r="D293" s="224">
        <f>SUM(D8:D292)</f>
        <v>343816356</v>
      </c>
      <c r="E293" s="223" t="s">
        <v>11</v>
      </c>
      <c r="F293" s="232">
        <f>SUM(F8:F292)</f>
        <v>444</v>
      </c>
      <c r="G293" s="224">
        <f>SUM(G8:G292)</f>
        <v>49150966</v>
      </c>
      <c r="H293" s="232">
        <f>SUM(H8:H292)</f>
        <v>0</v>
      </c>
      <c r="I293" s="232">
        <f>SUM(I8:I292)</f>
        <v>287854563</v>
      </c>
      <c r="J293" s="5"/>
    </row>
    <row r="294" spans="1:10" x14ac:dyDescent="0.25">
      <c r="A294" s="235"/>
      <c r="B294" s="223"/>
      <c r="C294" s="229"/>
      <c r="D294" s="224"/>
      <c r="E294" s="223"/>
      <c r="F294" s="232"/>
      <c r="G294" s="224"/>
      <c r="H294" s="232"/>
      <c r="I294" s="232"/>
      <c r="J294" s="5"/>
    </row>
    <row r="295" spans="1:10" x14ac:dyDescent="0.25">
      <c r="A295" s="225"/>
      <c r="B295" s="226"/>
      <c r="C295" s="12"/>
      <c r="D295" s="236"/>
      <c r="E295" s="223"/>
      <c r="F295" s="240"/>
      <c r="G295" s="370" t="s">
        <v>12</v>
      </c>
      <c r="H295" s="370"/>
      <c r="I295" s="239"/>
      <c r="J295" s="227">
        <f>SUM(D8:D292)</f>
        <v>343816356</v>
      </c>
    </row>
    <row r="296" spans="1:10" x14ac:dyDescent="0.25">
      <c r="A296" s="235"/>
      <c r="B296" s="234"/>
      <c r="C296" s="12"/>
      <c r="D296" s="236"/>
      <c r="E296" s="237"/>
      <c r="F296" s="240"/>
      <c r="G296" s="370" t="s">
        <v>13</v>
      </c>
      <c r="H296" s="370"/>
      <c r="I296" s="239"/>
      <c r="J296" s="227">
        <f>SUM(G8:G292)</f>
        <v>49150966</v>
      </c>
    </row>
    <row r="297" spans="1:10" x14ac:dyDescent="0.25">
      <c r="A297" s="228"/>
      <c r="B297" s="237"/>
      <c r="C297" s="12"/>
      <c r="D297" s="236"/>
      <c r="E297" s="237"/>
      <c r="F297" s="240"/>
      <c r="G297" s="370" t="s">
        <v>14</v>
      </c>
      <c r="H297" s="370"/>
      <c r="I297" s="41"/>
      <c r="J297" s="229">
        <f>J295-J296</f>
        <v>294665390</v>
      </c>
    </row>
    <row r="298" spans="1:10" x14ac:dyDescent="0.25">
      <c r="A298" s="235"/>
      <c r="B298" s="230"/>
      <c r="C298" s="12"/>
      <c r="D298" s="231"/>
      <c r="E298" s="237"/>
      <c r="F298" s="240"/>
      <c r="G298" s="370" t="s">
        <v>15</v>
      </c>
      <c r="H298" s="370"/>
      <c r="I298" s="239"/>
      <c r="J298" s="227">
        <f>SUM(H8:H292)</f>
        <v>0</v>
      </c>
    </row>
    <row r="299" spans="1:10" x14ac:dyDescent="0.25">
      <c r="A299" s="235"/>
      <c r="B299" s="230"/>
      <c r="C299" s="12"/>
      <c r="D299" s="231"/>
      <c r="E299" s="237"/>
      <c r="F299" s="240"/>
      <c r="G299" s="370" t="s">
        <v>16</v>
      </c>
      <c r="H299" s="370"/>
      <c r="I299" s="239"/>
      <c r="J299" s="227">
        <f>J297+J298</f>
        <v>294665390</v>
      </c>
    </row>
    <row r="300" spans="1:10" x14ac:dyDescent="0.25">
      <c r="A300" s="235"/>
      <c r="B300" s="230"/>
      <c r="C300" s="12"/>
      <c r="D300" s="231"/>
      <c r="E300" s="237"/>
      <c r="F300" s="240"/>
      <c r="G300" s="370" t="s">
        <v>5</v>
      </c>
      <c r="H300" s="370"/>
      <c r="I300" s="239"/>
      <c r="J300" s="227">
        <f>SUM(I8:I292)</f>
        <v>287854563</v>
      </c>
    </row>
    <row r="301" spans="1:10" x14ac:dyDescent="0.25">
      <c r="A301" s="235"/>
      <c r="B301" s="230"/>
      <c r="C301" s="12"/>
      <c r="D301" s="231"/>
      <c r="E301" s="237"/>
      <c r="F301" s="240"/>
      <c r="G301" s="370" t="s">
        <v>32</v>
      </c>
      <c r="H301" s="370"/>
      <c r="I301" s="240" t="str">
        <f>IF(J301&gt;0,"SALDO",IF(J301&lt;0,"PIUTANG",IF(J301=0,"LUNAS")))</f>
        <v>PIUTANG</v>
      </c>
      <c r="J301" s="227">
        <f>J300-J299</f>
        <v>-6810827</v>
      </c>
    </row>
  </sheetData>
  <mergeCells count="15">
    <mergeCell ref="G301:H301"/>
    <mergeCell ref="G295:H295"/>
    <mergeCell ref="G296:H296"/>
    <mergeCell ref="G297:H297"/>
    <mergeCell ref="G298:H298"/>
    <mergeCell ref="G299:H299"/>
    <mergeCell ref="G300:H30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0"/>
  <sheetViews>
    <sheetView workbookViewId="0">
      <pane ySplit="7" topLeftCell="A148" activePane="bottomLeft" state="frozen"/>
      <selection pane="bottomLeft" activeCell="D160" sqref="D16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4" t="s">
        <v>22</v>
      </c>
      <c r="G1" s="364"/>
      <c r="H1" s="364"/>
      <c r="I1" s="42" t="s">
        <v>20</v>
      </c>
      <c r="J1" s="20"/>
      <c r="L1" s="277">
        <f>SUM(D155:D158)</f>
        <v>2905263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J170*-1</f>
        <v>3346761</v>
      </c>
      <c r="J2" s="20"/>
      <c r="L2" s="277">
        <f>SUM(G155:G158)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2905263</v>
      </c>
      <c r="M3" s="219"/>
      <c r="N3" s="219">
        <f>I2-L3</f>
        <v>441498</v>
      </c>
      <c r="O3" s="219"/>
      <c r="P3" s="219"/>
      <c r="Q3" s="219"/>
      <c r="R3" s="219"/>
    </row>
    <row r="5" spans="1:18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8" x14ac:dyDescent="0.25">
      <c r="A6" s="371" t="s">
        <v>2</v>
      </c>
      <c r="B6" s="367" t="s">
        <v>3</v>
      </c>
      <c r="C6" s="367"/>
      <c r="D6" s="367"/>
      <c r="E6" s="367"/>
      <c r="F6" s="367"/>
      <c r="G6" s="367"/>
      <c r="H6" s="372" t="s">
        <v>4</v>
      </c>
      <c r="I6" s="368" t="s">
        <v>5</v>
      </c>
      <c r="J6" s="369" t="s">
        <v>6</v>
      </c>
    </row>
    <row r="7" spans="1:18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2"/>
      <c r="I7" s="368"/>
      <c r="J7" s="369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>
        <v>43305</v>
      </c>
      <c r="B156" s="234">
        <v>180170502</v>
      </c>
      <c r="C156" s="240">
        <v>5</v>
      </c>
      <c r="D156" s="236">
        <v>578113</v>
      </c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>
        <v>43306</v>
      </c>
      <c r="B157" s="234">
        <v>180170586</v>
      </c>
      <c r="C157" s="240">
        <v>9</v>
      </c>
      <c r="D157" s="236">
        <v>959350</v>
      </c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>
        <v>43307</v>
      </c>
      <c r="B158" s="234">
        <v>180170680</v>
      </c>
      <c r="C158" s="240">
        <v>7</v>
      </c>
      <c r="D158" s="236">
        <v>757575</v>
      </c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/>
      <c r="B160" s="234"/>
      <c r="C160" s="240"/>
      <c r="D160" s="236"/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0" x14ac:dyDescent="0.25">
      <c r="A161" s="162"/>
      <c r="B161" s="3"/>
      <c r="C161" s="40"/>
      <c r="D161" s="6"/>
      <c r="E161" s="7"/>
      <c r="F161" s="40"/>
      <c r="G161" s="6"/>
      <c r="H161" s="39"/>
      <c r="I161" s="39"/>
      <c r="J161" s="6"/>
    </row>
    <row r="162" spans="1:10" x14ac:dyDescent="0.25">
      <c r="A162" s="162"/>
      <c r="B162" s="8" t="s">
        <v>11</v>
      </c>
      <c r="C162" s="77">
        <f>SUM(C8:C161)</f>
        <v>942</v>
      </c>
      <c r="D162" s="9">
        <f>SUM(D8:D161)</f>
        <v>102263647</v>
      </c>
      <c r="E162" s="8" t="s">
        <v>11</v>
      </c>
      <c r="F162" s="77">
        <f>SUM(F8:F161)</f>
        <v>75</v>
      </c>
      <c r="G162" s="5">
        <f>SUM(G8:G161)</f>
        <v>17820736</v>
      </c>
      <c r="H162" s="40">
        <f>SUM(H8:H161)</f>
        <v>0</v>
      </c>
      <c r="I162" s="40">
        <f>SUM(I8:I161)</f>
        <v>81096150</v>
      </c>
      <c r="J162" s="5"/>
    </row>
    <row r="163" spans="1:10" x14ac:dyDescent="0.25">
      <c r="A163" s="162"/>
      <c r="B163" s="8"/>
      <c r="C163" s="77"/>
      <c r="D163" s="9"/>
      <c r="E163" s="8"/>
      <c r="F163" s="77"/>
      <c r="G163" s="5"/>
      <c r="H163" s="40"/>
      <c r="I163" s="40"/>
      <c r="J163" s="5"/>
    </row>
    <row r="164" spans="1:10" x14ac:dyDescent="0.25">
      <c r="A164" s="163"/>
      <c r="B164" s="11"/>
      <c r="C164" s="40"/>
      <c r="D164" s="6"/>
      <c r="E164" s="8"/>
      <c r="F164" s="40"/>
      <c r="G164" s="370" t="s">
        <v>12</v>
      </c>
      <c r="H164" s="370"/>
      <c r="I164" s="39"/>
      <c r="J164" s="13">
        <f>SUM(D8:D161)</f>
        <v>102263647</v>
      </c>
    </row>
    <row r="165" spans="1:10" x14ac:dyDescent="0.25">
      <c r="A165" s="162"/>
      <c r="B165" s="3"/>
      <c r="C165" s="40"/>
      <c r="D165" s="6"/>
      <c r="E165" s="7"/>
      <c r="F165" s="40"/>
      <c r="G165" s="370" t="s">
        <v>13</v>
      </c>
      <c r="H165" s="370"/>
      <c r="I165" s="39"/>
      <c r="J165" s="13">
        <f>SUM(G8:G161)</f>
        <v>17820736</v>
      </c>
    </row>
    <row r="166" spans="1:10" x14ac:dyDescent="0.25">
      <c r="A166" s="164"/>
      <c r="B166" s="7"/>
      <c r="C166" s="40"/>
      <c r="D166" s="6"/>
      <c r="E166" s="7"/>
      <c r="F166" s="40"/>
      <c r="G166" s="370" t="s">
        <v>14</v>
      </c>
      <c r="H166" s="370"/>
      <c r="I166" s="41"/>
      <c r="J166" s="15">
        <f>J164-J165</f>
        <v>84442911</v>
      </c>
    </row>
    <row r="167" spans="1:10" x14ac:dyDescent="0.25">
      <c r="A167" s="162"/>
      <c r="B167" s="16"/>
      <c r="C167" s="40"/>
      <c r="D167" s="17"/>
      <c r="E167" s="7"/>
      <c r="F167" s="40"/>
      <c r="G167" s="370" t="s">
        <v>15</v>
      </c>
      <c r="H167" s="370"/>
      <c r="I167" s="39"/>
      <c r="J167" s="13">
        <f>SUM(H8:H161)</f>
        <v>0</v>
      </c>
    </row>
    <row r="168" spans="1:10" x14ac:dyDescent="0.25">
      <c r="A168" s="162"/>
      <c r="B168" s="16"/>
      <c r="C168" s="40"/>
      <c r="D168" s="17"/>
      <c r="E168" s="7"/>
      <c r="F168" s="40"/>
      <c r="G168" s="370" t="s">
        <v>16</v>
      </c>
      <c r="H168" s="370"/>
      <c r="I168" s="39"/>
      <c r="J168" s="13">
        <f>J166+J167</f>
        <v>84442911</v>
      </c>
    </row>
    <row r="169" spans="1:10" x14ac:dyDescent="0.25">
      <c r="A169" s="162"/>
      <c r="B169" s="16"/>
      <c r="C169" s="40"/>
      <c r="D169" s="17"/>
      <c r="E169" s="7"/>
      <c r="F169" s="40"/>
      <c r="G169" s="370" t="s">
        <v>5</v>
      </c>
      <c r="H169" s="370"/>
      <c r="I169" s="39"/>
      <c r="J169" s="13">
        <f>SUM(I8:I161)</f>
        <v>81096150</v>
      </c>
    </row>
    <row r="170" spans="1:10" x14ac:dyDescent="0.25">
      <c r="A170" s="162"/>
      <c r="B170" s="16"/>
      <c r="C170" s="40"/>
      <c r="D170" s="17"/>
      <c r="E170" s="7"/>
      <c r="F170" s="40"/>
      <c r="G170" s="370" t="s">
        <v>32</v>
      </c>
      <c r="H170" s="370"/>
      <c r="I170" s="40" t="str">
        <f>IF(J170&gt;0,"SALDO",IF(J170&lt;0,"PIUTANG",IF(J170=0,"LUNAS")))</f>
        <v>PIUTANG</v>
      </c>
      <c r="J170" s="13">
        <f>J169-J168</f>
        <v>-3346761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9:H169"/>
    <mergeCell ref="G170:H170"/>
    <mergeCell ref="G164:H164"/>
    <mergeCell ref="G165:H165"/>
    <mergeCell ref="G166:H166"/>
    <mergeCell ref="G167:H167"/>
    <mergeCell ref="G168:H16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93"/>
  <sheetViews>
    <sheetView workbookViewId="0">
      <pane ySplit="7" topLeftCell="A870" activePane="bottomLeft" state="frozen"/>
      <selection pane="bottomLeft" activeCell="D880" sqref="D88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SUM(D866:D872)</f>
        <v>3898563</v>
      </c>
      <c r="M1" s="219">
        <f>SUM(D832:D841)</f>
        <v>5476715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J893*-1</f>
        <v>10669814</v>
      </c>
      <c r="J2" s="218"/>
      <c r="L2" s="219">
        <f>SUM(G866:G872)</f>
        <v>0</v>
      </c>
      <c r="M2" s="219">
        <f>SUM(G832:G841)</f>
        <v>392000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3898563</v>
      </c>
      <c r="M3" s="219">
        <f>M1-M2</f>
        <v>5084715</v>
      </c>
      <c r="N3" s="219">
        <f>L3+M3</f>
        <v>8983278</v>
      </c>
    </row>
    <row r="4" spans="1:18" x14ac:dyDescent="0.25">
      <c r="L4" s="233"/>
    </row>
    <row r="5" spans="1:18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8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75" t="s">
        <v>4</v>
      </c>
      <c r="I6" s="377" t="s">
        <v>5</v>
      </c>
      <c r="J6" s="379" t="s">
        <v>6</v>
      </c>
    </row>
    <row r="7" spans="1:18" x14ac:dyDescent="0.25">
      <c r="A7" s="366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6"/>
      <c r="I7" s="378"/>
      <c r="J7" s="380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98">
        <v>43309</v>
      </c>
      <c r="B866" s="99">
        <v>180170795</v>
      </c>
      <c r="C866" s="100">
        <v>17</v>
      </c>
      <c r="D866" s="34">
        <v>1840475</v>
      </c>
      <c r="E866" s="99"/>
      <c r="F866" s="100"/>
      <c r="G866" s="34"/>
      <c r="H866" s="102"/>
      <c r="I866" s="102"/>
      <c r="J866" s="34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98">
        <v>43309</v>
      </c>
      <c r="B867" s="99">
        <v>180170803</v>
      </c>
      <c r="C867" s="100">
        <v>4</v>
      </c>
      <c r="D867" s="34">
        <v>575050</v>
      </c>
      <c r="E867" s="99"/>
      <c r="F867" s="100"/>
      <c r="G867" s="34"/>
      <c r="H867" s="102"/>
      <c r="I867" s="102"/>
      <c r="J867" s="34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98">
        <v>43309</v>
      </c>
      <c r="B868" s="99">
        <v>180170814</v>
      </c>
      <c r="C868" s="100">
        <v>2</v>
      </c>
      <c r="D868" s="34">
        <v>265650</v>
      </c>
      <c r="E868" s="99"/>
      <c r="F868" s="100"/>
      <c r="G868" s="34"/>
      <c r="H868" s="102"/>
      <c r="I868" s="102"/>
      <c r="J868" s="34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98">
        <v>43309</v>
      </c>
      <c r="B869" s="99">
        <v>180170822</v>
      </c>
      <c r="C869" s="100">
        <v>4</v>
      </c>
      <c r="D869" s="34">
        <v>431900</v>
      </c>
      <c r="E869" s="99"/>
      <c r="F869" s="100"/>
      <c r="G869" s="34"/>
      <c r="H869" s="102"/>
      <c r="I869" s="102"/>
      <c r="J869" s="34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98">
        <v>43309</v>
      </c>
      <c r="B870" s="99">
        <v>180170840</v>
      </c>
      <c r="C870" s="100">
        <v>2</v>
      </c>
      <c r="D870" s="34">
        <v>263200</v>
      </c>
      <c r="E870" s="99"/>
      <c r="F870" s="100"/>
      <c r="G870" s="34"/>
      <c r="H870" s="102"/>
      <c r="I870" s="102"/>
      <c r="J870" s="34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98">
        <v>43309</v>
      </c>
      <c r="B871" s="99">
        <v>180170844</v>
      </c>
      <c r="C871" s="100">
        <v>1</v>
      </c>
      <c r="D871" s="34">
        <v>110600</v>
      </c>
      <c r="E871" s="99"/>
      <c r="F871" s="100"/>
      <c r="G871" s="34"/>
      <c r="H871" s="102"/>
      <c r="I871" s="102"/>
      <c r="J871" s="34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98">
        <v>43309</v>
      </c>
      <c r="B872" s="99">
        <v>180170849</v>
      </c>
      <c r="C872" s="100">
        <v>4</v>
      </c>
      <c r="D872" s="34">
        <v>411688</v>
      </c>
      <c r="E872" s="99"/>
      <c r="F872" s="100"/>
      <c r="G872" s="34"/>
      <c r="H872" s="102"/>
      <c r="I872" s="102"/>
      <c r="J872" s="34"/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98">
        <v>43311</v>
      </c>
      <c r="B873" s="99">
        <v>180170964</v>
      </c>
      <c r="C873" s="100">
        <v>34</v>
      </c>
      <c r="D873" s="34">
        <v>3745525</v>
      </c>
      <c r="E873" s="99"/>
      <c r="F873" s="100"/>
      <c r="G873" s="34"/>
      <c r="H873" s="102"/>
      <c r="I873" s="102"/>
      <c r="J873" s="34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98">
        <v>43311</v>
      </c>
      <c r="B874" s="99">
        <v>180170973</v>
      </c>
      <c r="C874" s="100">
        <v>4</v>
      </c>
      <c r="D874" s="34">
        <v>442725</v>
      </c>
      <c r="E874" s="99"/>
      <c r="F874" s="100"/>
      <c r="G874" s="34"/>
      <c r="H874" s="102"/>
      <c r="I874" s="102"/>
      <c r="J874" s="34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98">
        <v>43311</v>
      </c>
      <c r="B875" s="99">
        <v>180170978</v>
      </c>
      <c r="C875" s="100">
        <v>1</v>
      </c>
      <c r="D875" s="34">
        <v>95025</v>
      </c>
      <c r="E875" s="99"/>
      <c r="F875" s="100"/>
      <c r="G875" s="34"/>
      <c r="H875" s="102"/>
      <c r="I875" s="102"/>
      <c r="J875" s="34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98">
        <v>43311</v>
      </c>
      <c r="B876" s="99">
        <v>180170995</v>
      </c>
      <c r="C876" s="100">
        <v>9</v>
      </c>
      <c r="D876" s="34">
        <v>914025</v>
      </c>
      <c r="E876" s="99"/>
      <c r="F876" s="100"/>
      <c r="G876" s="34"/>
      <c r="H876" s="102"/>
      <c r="I876" s="102"/>
      <c r="J876" s="34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98">
        <v>43311</v>
      </c>
      <c r="B877" s="99">
        <v>180171003</v>
      </c>
      <c r="C877" s="100">
        <v>2</v>
      </c>
      <c r="D877" s="34">
        <v>290063</v>
      </c>
      <c r="E877" s="99"/>
      <c r="F877" s="100"/>
      <c r="G877" s="34"/>
      <c r="H877" s="102"/>
      <c r="I877" s="102"/>
      <c r="J877" s="34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98">
        <v>43311</v>
      </c>
      <c r="B878" s="99">
        <v>180171009</v>
      </c>
      <c r="C878" s="100">
        <v>4</v>
      </c>
      <c r="D878" s="34">
        <v>479500</v>
      </c>
      <c r="E878" s="99"/>
      <c r="F878" s="100"/>
      <c r="G878" s="34"/>
      <c r="H878" s="102"/>
      <c r="I878" s="102"/>
      <c r="J878" s="34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98">
        <v>43311</v>
      </c>
      <c r="B879" s="99">
        <v>180171021</v>
      </c>
      <c r="C879" s="100">
        <v>6</v>
      </c>
      <c r="D879" s="34">
        <v>804388</v>
      </c>
      <c r="E879" s="99"/>
      <c r="F879" s="100"/>
      <c r="G879" s="34"/>
      <c r="H879" s="102"/>
      <c r="I879" s="102"/>
      <c r="J879" s="34"/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98"/>
      <c r="B880" s="99"/>
      <c r="C880" s="100"/>
      <c r="D880" s="34"/>
      <c r="E880" s="99"/>
      <c r="F880" s="100"/>
      <c r="G880" s="34"/>
      <c r="H880" s="102"/>
      <c r="I880" s="102"/>
      <c r="J880" s="34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98"/>
      <c r="B881" s="99"/>
      <c r="C881" s="100"/>
      <c r="D881" s="34"/>
      <c r="E881" s="99"/>
      <c r="F881" s="100"/>
      <c r="G881" s="34"/>
      <c r="H881" s="102"/>
      <c r="I881" s="102"/>
      <c r="J881" s="34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98"/>
      <c r="B882" s="99"/>
      <c r="C882" s="100"/>
      <c r="D882" s="34"/>
      <c r="E882" s="99"/>
      <c r="F882" s="100"/>
      <c r="G882" s="34"/>
      <c r="H882" s="102"/>
      <c r="I882" s="102"/>
      <c r="J882" s="34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98"/>
      <c r="B883" s="99"/>
      <c r="C883" s="100"/>
      <c r="D883" s="34"/>
      <c r="E883" s="99"/>
      <c r="F883" s="100"/>
      <c r="G883" s="34"/>
      <c r="H883" s="102"/>
      <c r="I883" s="102"/>
      <c r="J883" s="34"/>
      <c r="K883" s="138"/>
      <c r="L883" s="138"/>
      <c r="M883" s="138"/>
      <c r="N883" s="138"/>
      <c r="O883" s="138"/>
      <c r="P883" s="138"/>
      <c r="Q883" s="138"/>
      <c r="R883" s="138"/>
    </row>
    <row r="884" spans="1:18" x14ac:dyDescent="0.25">
      <c r="A884" s="235"/>
      <c r="B884" s="234"/>
      <c r="C884" s="240"/>
      <c r="D884" s="236"/>
      <c r="E884" s="234"/>
      <c r="F884" s="240"/>
      <c r="G884" s="236"/>
      <c r="H884" s="239"/>
      <c r="I884" s="239"/>
      <c r="J884" s="236"/>
    </row>
    <row r="885" spans="1:18" s="218" customFormat="1" x14ac:dyDescent="0.25">
      <c r="A885" s="226"/>
      <c r="B885" s="223" t="s">
        <v>11</v>
      </c>
      <c r="C885" s="232">
        <f>SUM(C8:C884)</f>
        <v>10154</v>
      </c>
      <c r="D885" s="224">
        <f>SUM(D8:D884)</f>
        <v>1099950449</v>
      </c>
      <c r="E885" s="223" t="s">
        <v>11</v>
      </c>
      <c r="F885" s="232">
        <f>SUM(F8:F884)</f>
        <v>1051</v>
      </c>
      <c r="G885" s="224">
        <f>SUM(G8:G884)</f>
        <v>114798201</v>
      </c>
      <c r="H885" s="232">
        <f>SUM(H8:H884)</f>
        <v>0</v>
      </c>
      <c r="I885" s="232">
        <f>SUM(I8:I884)</f>
        <v>974482434</v>
      </c>
      <c r="J885" s="224"/>
      <c r="K885" s="220"/>
      <c r="L885" s="220"/>
      <c r="M885" s="220"/>
      <c r="N885" s="220"/>
      <c r="O885" s="220"/>
      <c r="P885" s="220"/>
      <c r="Q885" s="220"/>
      <c r="R885" s="220"/>
    </row>
    <row r="886" spans="1:18" s="218" customFormat="1" x14ac:dyDescent="0.25">
      <c r="A886" s="226"/>
      <c r="B886" s="223"/>
      <c r="C886" s="232"/>
      <c r="D886" s="224"/>
      <c r="E886" s="223"/>
      <c r="F886" s="232"/>
      <c r="G886" s="224"/>
      <c r="H886" s="232"/>
      <c r="I886" s="232"/>
      <c r="J886" s="224"/>
      <c r="K886" s="220"/>
      <c r="M886" s="220"/>
      <c r="N886" s="220"/>
      <c r="O886" s="220"/>
      <c r="P886" s="220"/>
      <c r="Q886" s="220"/>
      <c r="R886" s="220"/>
    </row>
    <row r="887" spans="1:18" x14ac:dyDescent="0.25">
      <c r="A887" s="225"/>
      <c r="B887" s="226"/>
      <c r="C887" s="240"/>
      <c r="D887" s="236"/>
      <c r="E887" s="223"/>
      <c r="F887" s="240"/>
      <c r="G887" s="373" t="s">
        <v>12</v>
      </c>
      <c r="H887" s="374"/>
      <c r="I887" s="236"/>
      <c r="J887" s="227">
        <f>SUM(D8:D884)</f>
        <v>1099950449</v>
      </c>
      <c r="P887" s="220"/>
      <c r="Q887" s="220"/>
      <c r="R887" s="233"/>
    </row>
    <row r="888" spans="1:18" x14ac:dyDescent="0.25">
      <c r="A888" s="235"/>
      <c r="B888" s="234"/>
      <c r="C888" s="240"/>
      <c r="D888" s="236"/>
      <c r="E888" s="234"/>
      <c r="F888" s="240"/>
      <c r="G888" s="373" t="s">
        <v>13</v>
      </c>
      <c r="H888" s="374"/>
      <c r="I888" s="237"/>
      <c r="J888" s="227">
        <f>SUM(G8:G884)</f>
        <v>114798201</v>
      </c>
      <c r="R888" s="233"/>
    </row>
    <row r="889" spans="1:18" x14ac:dyDescent="0.25">
      <c r="A889" s="228"/>
      <c r="B889" s="237"/>
      <c r="C889" s="240"/>
      <c r="D889" s="236"/>
      <c r="E889" s="234"/>
      <c r="F889" s="240"/>
      <c r="G889" s="373" t="s">
        <v>14</v>
      </c>
      <c r="H889" s="374"/>
      <c r="I889" s="229"/>
      <c r="J889" s="229">
        <f>J887-J888</f>
        <v>985152248</v>
      </c>
      <c r="L889" s="220"/>
      <c r="R889" s="233"/>
    </row>
    <row r="890" spans="1:18" x14ac:dyDescent="0.25">
      <c r="A890" s="235"/>
      <c r="B890" s="230"/>
      <c r="C890" s="240"/>
      <c r="D890" s="231"/>
      <c r="E890" s="234"/>
      <c r="F890" s="240"/>
      <c r="G890" s="373" t="s">
        <v>15</v>
      </c>
      <c r="H890" s="374"/>
      <c r="I890" s="237"/>
      <c r="J890" s="227">
        <f>SUM(H8:H884)</f>
        <v>0</v>
      </c>
      <c r="R890" s="233"/>
    </row>
    <row r="891" spans="1:18" x14ac:dyDescent="0.25">
      <c r="A891" s="235"/>
      <c r="B891" s="230"/>
      <c r="C891" s="240"/>
      <c r="D891" s="231"/>
      <c r="E891" s="234"/>
      <c r="F891" s="240"/>
      <c r="G891" s="373" t="s">
        <v>16</v>
      </c>
      <c r="H891" s="374"/>
      <c r="I891" s="237"/>
      <c r="J891" s="227">
        <f>J889+J890</f>
        <v>985152248</v>
      </c>
      <c r="R891" s="233"/>
    </row>
    <row r="892" spans="1:18" x14ac:dyDescent="0.25">
      <c r="A892" s="235"/>
      <c r="B892" s="230"/>
      <c r="C892" s="240"/>
      <c r="D892" s="231"/>
      <c r="E892" s="234"/>
      <c r="F892" s="240"/>
      <c r="G892" s="373" t="s">
        <v>5</v>
      </c>
      <c r="H892" s="374"/>
      <c r="I892" s="237"/>
      <c r="J892" s="227">
        <f>SUM(I8:I884)</f>
        <v>974482434</v>
      </c>
      <c r="R892" s="233"/>
    </row>
    <row r="893" spans="1:18" x14ac:dyDescent="0.25">
      <c r="A893" s="235"/>
      <c r="B893" s="230"/>
      <c r="C893" s="240"/>
      <c r="D893" s="231"/>
      <c r="E893" s="234"/>
      <c r="F893" s="240"/>
      <c r="G893" s="373" t="s">
        <v>32</v>
      </c>
      <c r="H893" s="374"/>
      <c r="I893" s="234" t="str">
        <f>IF(J893&gt;0,"SALDO",IF(J893&lt;0,"PIUTANG",IF(J893=0,"LUNAS")))</f>
        <v>PIUTANG</v>
      </c>
      <c r="J893" s="227">
        <f>J892-J891</f>
        <v>-10669814</v>
      </c>
      <c r="R893" s="233"/>
    </row>
  </sheetData>
  <mergeCells count="13">
    <mergeCell ref="A5:J5"/>
    <mergeCell ref="A6:A7"/>
    <mergeCell ref="B6:G6"/>
    <mergeCell ref="H6:H7"/>
    <mergeCell ref="I6:I7"/>
    <mergeCell ref="J6:J7"/>
    <mergeCell ref="G893:H893"/>
    <mergeCell ref="G887:H887"/>
    <mergeCell ref="G888:H888"/>
    <mergeCell ref="G889:H889"/>
    <mergeCell ref="G890:H890"/>
    <mergeCell ref="G891:H891"/>
    <mergeCell ref="G892:H89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3"/>
  <sheetViews>
    <sheetView zoomScaleNormal="100" workbookViewId="0">
      <pane ySplit="6" topLeftCell="A573" activePane="bottomLeft" state="frozen"/>
      <selection pane="bottomLeft" activeCell="G580" sqref="G58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2" t="s">
        <v>22</v>
      </c>
      <c r="G1" s="382"/>
      <c r="H1" s="382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2" t="s">
        <v>21</v>
      </c>
      <c r="G2" s="382"/>
      <c r="H2" s="382"/>
      <c r="I2" s="326">
        <f>J592*-1</f>
        <v>2723702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3"/>
      <c r="B4" s="384"/>
      <c r="C4" s="384"/>
      <c r="D4" s="384"/>
      <c r="E4" s="384"/>
      <c r="F4" s="384"/>
      <c r="G4" s="384"/>
      <c r="H4" s="384"/>
      <c r="I4" s="384"/>
      <c r="J4" s="385"/>
    </row>
    <row r="5" spans="1:16" x14ac:dyDescent="0.25">
      <c r="A5" s="386" t="s">
        <v>2</v>
      </c>
      <c r="B5" s="388" t="s">
        <v>3</v>
      </c>
      <c r="C5" s="389"/>
      <c r="D5" s="389"/>
      <c r="E5" s="389"/>
      <c r="F5" s="389"/>
      <c r="G5" s="390"/>
      <c r="H5" s="391" t="s">
        <v>4</v>
      </c>
      <c r="I5" s="393" t="s">
        <v>5</v>
      </c>
      <c r="J5" s="395" t="s">
        <v>6</v>
      </c>
    </row>
    <row r="6" spans="1:16" x14ac:dyDescent="0.25">
      <c r="A6" s="38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2"/>
      <c r="I6" s="394"/>
      <c r="J6" s="39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9">
        <v>43311</v>
      </c>
      <c r="B579" s="340">
        <v>180170984</v>
      </c>
      <c r="C579" s="341">
        <v>22</v>
      </c>
      <c r="D579" s="342">
        <v>2460063</v>
      </c>
      <c r="E579" s="343">
        <v>180044582</v>
      </c>
      <c r="F579" s="341">
        <v>4</v>
      </c>
      <c r="G579" s="342">
        <v>451150</v>
      </c>
      <c r="H579" s="343"/>
      <c r="I579" s="344"/>
      <c r="J579" s="342"/>
      <c r="K579" s="328"/>
      <c r="L579" s="328"/>
      <c r="M579" s="328"/>
      <c r="N579" s="328"/>
      <c r="O579" s="328"/>
      <c r="P579" s="328"/>
    </row>
    <row r="580" spans="1:16" x14ac:dyDescent="0.25">
      <c r="A580" s="339">
        <v>43311</v>
      </c>
      <c r="B580" s="340">
        <v>180171020</v>
      </c>
      <c r="C580" s="341">
        <v>5</v>
      </c>
      <c r="D580" s="342">
        <v>507588</v>
      </c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28"/>
      <c r="P580" s="328"/>
    </row>
    <row r="581" spans="1:16" x14ac:dyDescent="0.25">
      <c r="A581" s="339">
        <v>43311</v>
      </c>
      <c r="B581" s="340">
        <v>180171023</v>
      </c>
      <c r="C581" s="341">
        <v>2</v>
      </c>
      <c r="D581" s="342">
        <v>207200</v>
      </c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28"/>
      <c r="P581" s="328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28"/>
      <c r="P582" s="328"/>
    </row>
    <row r="583" spans="1:16" x14ac:dyDescent="0.25">
      <c r="A583" s="345"/>
      <c r="B583" s="346"/>
      <c r="C583" s="347"/>
      <c r="D583" s="342"/>
      <c r="E583" s="348"/>
      <c r="F583" s="347"/>
      <c r="G583" s="349"/>
      <c r="H583" s="348"/>
      <c r="I583" s="350"/>
      <c r="J583" s="349"/>
      <c r="K583" s="328"/>
      <c r="L583" s="328"/>
      <c r="M583" s="328"/>
      <c r="N583" s="328"/>
      <c r="O583" s="328"/>
      <c r="P583" s="328"/>
    </row>
    <row r="584" spans="1:16" x14ac:dyDescent="0.25">
      <c r="A584" s="345"/>
      <c r="B584" s="351" t="s">
        <v>11</v>
      </c>
      <c r="C584" s="352">
        <f>SUM(C7:C583)</f>
        <v>4230</v>
      </c>
      <c r="D584" s="353">
        <f>SUM(D7:D583)</f>
        <v>417914237</v>
      </c>
      <c r="E584" s="351" t="s">
        <v>11</v>
      </c>
      <c r="F584" s="352">
        <f>SUM(F7:F583)</f>
        <v>1063</v>
      </c>
      <c r="G584" s="353">
        <f>SUM(G7:G583)</f>
        <v>109351239</v>
      </c>
      <c r="H584" s="353">
        <f>SUM(H7:H583)</f>
        <v>0</v>
      </c>
      <c r="I584" s="352">
        <f>SUM(I7:I583)</f>
        <v>305839296</v>
      </c>
      <c r="J584" s="354"/>
      <c r="K584" s="328"/>
      <c r="L584" s="328"/>
      <c r="M584" s="328"/>
      <c r="N584" s="328"/>
      <c r="O584" s="328"/>
      <c r="P584" s="328"/>
    </row>
    <row r="585" spans="1:16" x14ac:dyDescent="0.25">
      <c r="A585" s="345"/>
      <c r="B585" s="351"/>
      <c r="C585" s="352"/>
      <c r="D585" s="353"/>
      <c r="E585" s="351"/>
      <c r="F585" s="352"/>
      <c r="G585" s="354"/>
      <c r="H585" s="346"/>
      <c r="I585" s="347"/>
      <c r="J585" s="354"/>
      <c r="K585" s="328"/>
      <c r="L585" s="328"/>
      <c r="M585" s="328"/>
      <c r="N585" s="328"/>
      <c r="O585" s="328"/>
      <c r="P585" s="328"/>
    </row>
    <row r="586" spans="1:16" x14ac:dyDescent="0.25">
      <c r="A586" s="345"/>
      <c r="B586" s="355"/>
      <c r="C586" s="347"/>
      <c r="D586" s="349"/>
      <c r="E586" s="351"/>
      <c r="F586" s="347"/>
      <c r="G586" s="381" t="s">
        <v>12</v>
      </c>
      <c r="H586" s="381"/>
      <c r="I586" s="350"/>
      <c r="J586" s="356">
        <f>SUM(D7:D583)</f>
        <v>417914237</v>
      </c>
      <c r="K586" s="328"/>
      <c r="L586" s="328"/>
      <c r="M586" s="328"/>
      <c r="N586" s="328"/>
      <c r="O586" s="328"/>
      <c r="P586" s="328"/>
    </row>
    <row r="587" spans="1:16" x14ac:dyDescent="0.25">
      <c r="A587" s="357"/>
      <c r="B587" s="346"/>
      <c r="C587" s="347"/>
      <c r="D587" s="349"/>
      <c r="E587" s="348"/>
      <c r="F587" s="347"/>
      <c r="G587" s="381" t="s">
        <v>13</v>
      </c>
      <c r="H587" s="381"/>
      <c r="I587" s="350"/>
      <c r="J587" s="356">
        <f>SUM(G7:G583)</f>
        <v>109351239</v>
      </c>
      <c r="K587" s="328"/>
      <c r="L587" s="328"/>
      <c r="M587" s="328"/>
      <c r="N587" s="328"/>
      <c r="O587" s="328"/>
      <c r="P587" s="328"/>
    </row>
    <row r="588" spans="1:16" x14ac:dyDescent="0.25">
      <c r="A588" s="345"/>
      <c r="B588" s="348"/>
      <c r="C588" s="347"/>
      <c r="D588" s="349"/>
      <c r="E588" s="348"/>
      <c r="F588" s="347"/>
      <c r="G588" s="381" t="s">
        <v>14</v>
      </c>
      <c r="H588" s="381"/>
      <c r="I588" s="358"/>
      <c r="J588" s="359">
        <f>J586-J587</f>
        <v>308562998</v>
      </c>
      <c r="K588" s="328"/>
      <c r="L588" s="328"/>
      <c r="M588" s="328"/>
      <c r="N588" s="328"/>
      <c r="O588" s="328"/>
      <c r="P588" s="328"/>
    </row>
    <row r="589" spans="1:16" x14ac:dyDescent="0.25">
      <c r="A589" s="360"/>
      <c r="B589" s="361"/>
      <c r="C589" s="347"/>
      <c r="D589" s="362"/>
      <c r="E589" s="348"/>
      <c r="F589" s="347"/>
      <c r="G589" s="381" t="s">
        <v>15</v>
      </c>
      <c r="H589" s="381"/>
      <c r="I589" s="350"/>
      <c r="J589" s="356">
        <f>SUM(H7:H583)</f>
        <v>0</v>
      </c>
      <c r="K589" s="328"/>
      <c r="L589" s="328"/>
      <c r="M589" s="328"/>
      <c r="N589" s="328"/>
      <c r="O589" s="328"/>
      <c r="P589" s="328"/>
    </row>
    <row r="590" spans="1:16" x14ac:dyDescent="0.25">
      <c r="A590" s="345"/>
      <c r="B590" s="361"/>
      <c r="C590" s="347"/>
      <c r="D590" s="362"/>
      <c r="E590" s="348"/>
      <c r="F590" s="347"/>
      <c r="G590" s="381" t="s">
        <v>16</v>
      </c>
      <c r="H590" s="381"/>
      <c r="I590" s="350"/>
      <c r="J590" s="356">
        <f>J588+J589</f>
        <v>308562998</v>
      </c>
      <c r="K590" s="328"/>
      <c r="L590" s="328"/>
      <c r="M590" s="328"/>
      <c r="N590" s="328"/>
      <c r="O590" s="328"/>
      <c r="P590" s="328"/>
    </row>
    <row r="591" spans="1:16" x14ac:dyDescent="0.25">
      <c r="A591" s="345"/>
      <c r="B591" s="361"/>
      <c r="C591" s="347"/>
      <c r="D591" s="362"/>
      <c r="E591" s="348"/>
      <c r="F591" s="347"/>
      <c r="G591" s="381" t="s">
        <v>5</v>
      </c>
      <c r="H591" s="381"/>
      <c r="I591" s="350"/>
      <c r="J591" s="356">
        <f>SUM(I7:I583)</f>
        <v>305839296</v>
      </c>
      <c r="K591" s="328"/>
      <c r="L591" s="328"/>
      <c r="M591" s="328"/>
      <c r="N591" s="328"/>
      <c r="O591" s="328"/>
      <c r="P591" s="328"/>
    </row>
    <row r="592" spans="1:16" x14ac:dyDescent="0.25">
      <c r="A592" s="345"/>
      <c r="B592" s="361"/>
      <c r="C592" s="347"/>
      <c r="D592" s="362"/>
      <c r="E592" s="348"/>
      <c r="F592" s="347"/>
      <c r="G592" s="381" t="s">
        <v>32</v>
      </c>
      <c r="H592" s="381"/>
      <c r="I592" s="347" t="str">
        <f>IF(J592&gt;0,"SALDO",IF(J592&lt;0,"PIUTANG",IF(J592=0,"LUNAS")))</f>
        <v>PIUTANG</v>
      </c>
      <c r="J592" s="356">
        <f>J591-J590</f>
        <v>-2723702</v>
      </c>
      <c r="K592" s="328"/>
      <c r="L592" s="328"/>
      <c r="M592" s="328"/>
      <c r="N592" s="328"/>
      <c r="O592" s="328"/>
      <c r="P592" s="328"/>
    </row>
    <row r="593" spans="1:16" x14ac:dyDescent="0.25">
      <c r="A593" s="345"/>
      <c r="K593" s="328"/>
      <c r="L593" s="328"/>
      <c r="M593" s="328"/>
      <c r="N593" s="328"/>
      <c r="O593" s="328"/>
      <c r="P593" s="328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92:H592"/>
    <mergeCell ref="G586:H586"/>
    <mergeCell ref="G587:H587"/>
    <mergeCell ref="G588:H588"/>
    <mergeCell ref="G589:H589"/>
    <mergeCell ref="G590:H590"/>
    <mergeCell ref="G591:H591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6"/>
  <sheetViews>
    <sheetView workbookViewId="0">
      <pane ySplit="7" topLeftCell="A122" activePane="bottomLeft" state="frozen"/>
      <selection pane="bottomLeft" activeCell="H130" sqref="H13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4" t="s">
        <v>22</v>
      </c>
      <c r="G1" s="364"/>
      <c r="H1" s="364"/>
      <c r="I1" s="38" t="s">
        <v>89</v>
      </c>
      <c r="J1" s="20"/>
      <c r="L1" s="37">
        <f>SUM(D124:D128)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220">
        <f>J140*-1</f>
        <v>169838</v>
      </c>
      <c r="J2" s="20"/>
      <c r="L2" s="219">
        <f>SUM(H124:H128)</f>
        <v>112000</v>
      </c>
      <c r="M2" s="219">
        <v>112000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821190</v>
      </c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6" x14ac:dyDescent="0.25">
      <c r="A7" s="40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5"/>
      <c r="I7" s="407"/>
      <c r="J7" s="38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98">
        <v>43311</v>
      </c>
      <c r="B129" s="99">
        <v>180170992</v>
      </c>
      <c r="C129" s="100">
        <v>1</v>
      </c>
      <c r="D129" s="34">
        <v>141838</v>
      </c>
      <c r="E129" s="101"/>
      <c r="F129" s="99"/>
      <c r="G129" s="34"/>
      <c r="H129" s="102">
        <v>28000</v>
      </c>
      <c r="I129" s="102"/>
      <c r="J129" s="34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35"/>
      <c r="B131" s="234"/>
      <c r="C131" s="240"/>
      <c r="D131" s="236"/>
      <c r="E131" s="237"/>
      <c r="F131" s="234"/>
      <c r="G131" s="236"/>
      <c r="H131" s="239"/>
      <c r="I131" s="239"/>
      <c r="J131" s="23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4"/>
      <c r="B132" s="8" t="s">
        <v>11</v>
      </c>
      <c r="C132" s="77">
        <f>SUM(C8:C131)</f>
        <v>606</v>
      </c>
      <c r="D132" s="9"/>
      <c r="E132" s="223" t="s">
        <v>11</v>
      </c>
      <c r="F132" s="223">
        <f>SUM(F8:F131)</f>
        <v>1</v>
      </c>
      <c r="G132" s="224">
        <f>SUM(G8:G131)</f>
        <v>98525</v>
      </c>
      <c r="H132" s="239"/>
      <c r="I132" s="239"/>
      <c r="J132" s="23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4"/>
      <c r="B133" s="8"/>
      <c r="C133" s="77"/>
      <c r="D133" s="9"/>
      <c r="E133" s="237"/>
      <c r="F133" s="234"/>
      <c r="G133" s="236"/>
      <c r="H133" s="239"/>
      <c r="I133" s="239"/>
      <c r="J133" s="23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10"/>
      <c r="B134" s="11"/>
      <c r="C134" s="40"/>
      <c r="D134" s="6"/>
      <c r="E134" s="8"/>
      <c r="F134" s="234"/>
      <c r="G134" s="370" t="s">
        <v>12</v>
      </c>
      <c r="H134" s="370"/>
      <c r="I134" s="39"/>
      <c r="J134" s="13">
        <f>SUM(D8:D131)</f>
        <v>47552803</v>
      </c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4"/>
      <c r="B135" s="3"/>
      <c r="C135" s="40"/>
      <c r="D135" s="6"/>
      <c r="E135" s="8"/>
      <c r="F135" s="234"/>
      <c r="G135" s="370" t="s">
        <v>13</v>
      </c>
      <c r="H135" s="370"/>
      <c r="I135" s="39"/>
      <c r="J135" s="13">
        <f>SUM(G8:G131)</f>
        <v>98525</v>
      </c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14"/>
      <c r="B136" s="7"/>
      <c r="C136" s="40"/>
      <c r="D136" s="6"/>
      <c r="E136" s="7"/>
      <c r="F136" s="234"/>
      <c r="G136" s="370" t="s">
        <v>14</v>
      </c>
      <c r="H136" s="370"/>
      <c r="I136" s="41"/>
      <c r="J136" s="15">
        <f>J134-J135</f>
        <v>47454278</v>
      </c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4"/>
      <c r="B137" s="16"/>
      <c r="C137" s="40"/>
      <c r="D137" s="17"/>
      <c r="E137" s="7"/>
      <c r="F137" s="8"/>
      <c r="G137" s="370" t="s">
        <v>15</v>
      </c>
      <c r="H137" s="370"/>
      <c r="I137" s="39"/>
      <c r="J137" s="13">
        <f>SUM(H8:H133)</f>
        <v>2784500</v>
      </c>
      <c r="K137" s="219"/>
      <c r="L137" s="219"/>
      <c r="M137" s="219"/>
      <c r="N137" s="219"/>
      <c r="O137" s="219"/>
      <c r="P137" s="219"/>
    </row>
    <row r="138" spans="1:16" x14ac:dyDescent="0.25">
      <c r="A138" s="4"/>
      <c r="B138" s="16"/>
      <c r="C138" s="40"/>
      <c r="D138" s="17"/>
      <c r="E138" s="7"/>
      <c r="F138" s="8"/>
      <c r="G138" s="370" t="s">
        <v>16</v>
      </c>
      <c r="H138" s="370"/>
      <c r="I138" s="39"/>
      <c r="J138" s="13">
        <f>J136+J137</f>
        <v>50238778</v>
      </c>
    </row>
    <row r="139" spans="1:16" x14ac:dyDescent="0.25">
      <c r="A139" s="4"/>
      <c r="B139" s="16"/>
      <c r="C139" s="40"/>
      <c r="D139" s="17"/>
      <c r="E139" s="7"/>
      <c r="F139" s="3"/>
      <c r="G139" s="370" t="s">
        <v>5</v>
      </c>
      <c r="H139" s="370"/>
      <c r="I139" s="39"/>
      <c r="J139" s="13">
        <f>SUM(I8:I133)</f>
        <v>50068940</v>
      </c>
    </row>
    <row r="140" spans="1:16" x14ac:dyDescent="0.25">
      <c r="A140" s="4"/>
      <c r="B140" s="16"/>
      <c r="C140" s="40"/>
      <c r="D140" s="17"/>
      <c r="E140" s="7"/>
      <c r="F140" s="3"/>
      <c r="G140" s="370" t="s">
        <v>32</v>
      </c>
      <c r="H140" s="370"/>
      <c r="I140" s="40" t="str">
        <f>IF(J140&gt;0,"SALDO",IF(J140&lt;0,"PIUTANG",IF(J140=0,"LUNAS")))</f>
        <v>PIUTANG</v>
      </c>
      <c r="J140" s="13">
        <f>J139-J138</f>
        <v>-169838</v>
      </c>
    </row>
    <row r="141" spans="1:16" x14ac:dyDescent="0.25">
      <c r="F141" s="37"/>
      <c r="G141" s="37"/>
      <c r="J141" s="37"/>
    </row>
    <row r="142" spans="1:16" x14ac:dyDescent="0.25">
      <c r="C142" s="37"/>
      <c r="D142" s="37"/>
      <c r="F142" s="37"/>
      <c r="G142" s="37"/>
      <c r="J142" s="37"/>
      <c r="L142"/>
      <c r="M142"/>
      <c r="N142"/>
      <c r="O142"/>
      <c r="P142"/>
    </row>
    <row r="143" spans="1:16" x14ac:dyDescent="0.25">
      <c r="C143" s="37"/>
      <c r="D143" s="37"/>
      <c r="F143" s="37"/>
      <c r="G143" s="37"/>
      <c r="J143" s="37"/>
      <c r="L143"/>
      <c r="M143"/>
      <c r="N143"/>
      <c r="O143"/>
      <c r="P143"/>
    </row>
    <row r="144" spans="1:16" x14ac:dyDescent="0.25">
      <c r="C144" s="37"/>
      <c r="D144" s="37"/>
      <c r="F144" s="37"/>
      <c r="G144" s="37"/>
      <c r="J144" s="37"/>
      <c r="L144"/>
      <c r="M144"/>
      <c r="N144"/>
      <c r="O144"/>
      <c r="P144"/>
    </row>
    <row r="145" spans="3:16" x14ac:dyDescent="0.25">
      <c r="C145" s="37"/>
      <c r="D145" s="37"/>
      <c r="F145" s="37"/>
      <c r="G145" s="37"/>
      <c r="J145" s="37"/>
      <c r="L145"/>
      <c r="M145"/>
      <c r="N145"/>
      <c r="O145"/>
      <c r="P145"/>
    </row>
    <row r="146" spans="3:16" x14ac:dyDescent="0.25">
      <c r="C146" s="37"/>
      <c r="D146" s="37"/>
      <c r="L146"/>
      <c r="M146"/>
      <c r="N146"/>
      <c r="O146"/>
      <c r="P1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0:H140"/>
    <mergeCell ref="G134:H134"/>
    <mergeCell ref="G135:H135"/>
    <mergeCell ref="G136:H136"/>
    <mergeCell ref="G137:H137"/>
    <mergeCell ref="G138:H138"/>
    <mergeCell ref="G139:H1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8"/>
  <sheetViews>
    <sheetView workbookViewId="0">
      <pane ySplit="7" topLeftCell="A51" activePane="bottomLeft" state="frozen"/>
      <selection pane="bottomLeft" activeCell="M63" sqref="M6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4" t="s">
        <v>22</v>
      </c>
      <c r="G1" s="364"/>
      <c r="H1" s="364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J68*-1</f>
        <v>-310800</v>
      </c>
      <c r="J2" s="20"/>
      <c r="L2" s="37">
        <f>SUM(G53:G59)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M5" s="37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  <c r="M6" s="37"/>
    </row>
    <row r="7" spans="1:17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8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/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x14ac:dyDescent="0.25">
      <c r="A59" s="4"/>
      <c r="B59" s="3"/>
      <c r="C59" s="40"/>
      <c r="D59" s="6"/>
      <c r="E59" s="7"/>
      <c r="F59" s="3"/>
      <c r="G59" s="6"/>
      <c r="H59" s="39"/>
      <c r="I59" s="39"/>
      <c r="J59" s="6"/>
      <c r="M59" s="37"/>
    </row>
    <row r="60" spans="1:17" x14ac:dyDescent="0.25">
      <c r="A60" s="4"/>
      <c r="B60" s="8" t="s">
        <v>11</v>
      </c>
      <c r="C60" s="77">
        <f>SUM(C8:C59)</f>
        <v>328</v>
      </c>
      <c r="D60" s="9"/>
      <c r="E60" s="8" t="s">
        <v>11</v>
      </c>
      <c r="F60" s="8">
        <f>SUM(F8:F59)</f>
        <v>100</v>
      </c>
      <c r="G60" s="5"/>
      <c r="H60" s="40"/>
      <c r="I60" s="40"/>
      <c r="J60" s="5"/>
      <c r="M60" s="37"/>
    </row>
    <row r="61" spans="1:17" x14ac:dyDescent="0.25">
      <c r="A61" s="4"/>
      <c r="B61" s="8"/>
      <c r="C61" s="77"/>
      <c r="D61" s="9"/>
      <c r="E61" s="8"/>
      <c r="F61" s="8"/>
      <c r="G61" s="32"/>
      <c r="H61" s="52"/>
      <c r="I61" s="40"/>
      <c r="J61" s="5"/>
      <c r="M61" s="37"/>
    </row>
    <row r="62" spans="1:17" x14ac:dyDescent="0.25">
      <c r="A62" s="10"/>
      <c r="B62" s="11"/>
      <c r="C62" s="40"/>
      <c r="D62" s="6"/>
      <c r="E62" s="8"/>
      <c r="F62" s="3"/>
      <c r="G62" s="370" t="s">
        <v>12</v>
      </c>
      <c r="H62" s="370"/>
      <c r="I62" s="39"/>
      <c r="J62" s="13">
        <f>SUM(D8:D59)</f>
        <v>37054861</v>
      </c>
      <c r="M62" s="37"/>
    </row>
    <row r="63" spans="1:17" x14ac:dyDescent="0.25">
      <c r="A63" s="4"/>
      <c r="B63" s="3"/>
      <c r="C63" s="40"/>
      <c r="D63" s="6"/>
      <c r="E63" s="7"/>
      <c r="F63" s="3"/>
      <c r="G63" s="370" t="s">
        <v>13</v>
      </c>
      <c r="H63" s="370"/>
      <c r="I63" s="39"/>
      <c r="J63" s="13">
        <f>SUM(G8:G59)</f>
        <v>11841372</v>
      </c>
      <c r="M63" s="37"/>
    </row>
    <row r="64" spans="1:17" x14ac:dyDescent="0.25">
      <c r="A64" s="14"/>
      <c r="B64" s="7"/>
      <c r="C64" s="40"/>
      <c r="D64" s="6"/>
      <c r="E64" s="7"/>
      <c r="F64" s="3"/>
      <c r="G64" s="370" t="s">
        <v>14</v>
      </c>
      <c r="H64" s="370"/>
      <c r="I64" s="41"/>
      <c r="J64" s="15">
        <f>J62-J63</f>
        <v>25213489</v>
      </c>
      <c r="M64" s="37"/>
    </row>
    <row r="65" spans="1:13" x14ac:dyDescent="0.25">
      <c r="A65" s="4"/>
      <c r="B65" s="16"/>
      <c r="C65" s="40"/>
      <c r="D65" s="17"/>
      <c r="E65" s="7"/>
      <c r="F65" s="3"/>
      <c r="G65" s="370" t="s">
        <v>15</v>
      </c>
      <c r="H65" s="370"/>
      <c r="I65" s="39"/>
      <c r="J65" s="13">
        <f>SUM(H8:H60)</f>
        <v>0</v>
      </c>
      <c r="M65" s="37"/>
    </row>
    <row r="66" spans="1:13" x14ac:dyDescent="0.25">
      <c r="A66" s="4"/>
      <c r="B66" s="16"/>
      <c r="C66" s="40"/>
      <c r="D66" s="17"/>
      <c r="E66" s="7"/>
      <c r="F66" s="3"/>
      <c r="G66" s="370" t="s">
        <v>16</v>
      </c>
      <c r="H66" s="370"/>
      <c r="I66" s="39"/>
      <c r="J66" s="13">
        <f>J64+J65</f>
        <v>25213489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70" t="s">
        <v>5</v>
      </c>
      <c r="H67" s="370"/>
      <c r="I67" s="39"/>
      <c r="J67" s="13">
        <f>SUM(I8:I60)</f>
        <v>25524289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70" t="s">
        <v>32</v>
      </c>
      <c r="H68" s="370"/>
      <c r="I68" s="40" t="str">
        <f>IF(J68&gt;0,"SALDO",IF(J68&lt;0,"PIUTANG",IF(J68=0,"LUNAS")))</f>
        <v>SALDO</v>
      </c>
      <c r="J68" s="13">
        <f>J67-J66</f>
        <v>310800</v>
      </c>
      <c r="M68" s="37"/>
    </row>
  </sheetData>
  <mergeCells count="15">
    <mergeCell ref="G68:H68"/>
    <mergeCell ref="G62:H62"/>
    <mergeCell ref="G63:H63"/>
    <mergeCell ref="G64:H64"/>
    <mergeCell ref="G65:H65"/>
    <mergeCell ref="G66:H66"/>
    <mergeCell ref="G67:H6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4" t="s">
        <v>21</v>
      </c>
      <c r="G2" s="364"/>
      <c r="H2" s="364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3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6"/>
      <c r="I7" s="407"/>
      <c r="J7" s="38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70" t="s">
        <v>12</v>
      </c>
      <c r="H25" s="370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70" t="s">
        <v>13</v>
      </c>
      <c r="H26" s="370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70" t="s">
        <v>14</v>
      </c>
      <c r="H27" s="370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70" t="s">
        <v>15</v>
      </c>
      <c r="H28" s="370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70" t="s">
        <v>16</v>
      </c>
      <c r="H29" s="370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70" t="s">
        <v>5</v>
      </c>
      <c r="H30" s="370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70" t="s">
        <v>32</v>
      </c>
      <c r="H31" s="370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19" activePane="bottomLeft" state="frozen"/>
      <selection pane="bottomLeft" activeCell="I29" sqref="I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4" t="s">
        <v>22</v>
      </c>
      <c r="G1" s="364"/>
      <c r="H1" s="36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4" t="s">
        <v>21</v>
      </c>
      <c r="G2" s="364"/>
      <c r="H2" s="364"/>
      <c r="I2" s="220">
        <f>J40*-1</f>
        <v>7985788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0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8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98">
        <v>43299</v>
      </c>
      <c r="B24" s="99"/>
      <c r="C24" s="100"/>
      <c r="D24" s="34"/>
      <c r="E24" s="101"/>
      <c r="F24" s="99"/>
      <c r="G24" s="34"/>
      <c r="H24" s="102"/>
      <c r="I24" s="102">
        <v>4000000</v>
      </c>
      <c r="J24" s="34" t="s">
        <v>17</v>
      </c>
    </row>
    <row r="25" spans="1:10" x14ac:dyDescent="0.25">
      <c r="A25" s="98">
        <v>43300</v>
      </c>
      <c r="B25" s="99"/>
      <c r="C25" s="100"/>
      <c r="D25" s="34"/>
      <c r="E25" s="101"/>
      <c r="F25" s="99"/>
      <c r="G25" s="34"/>
      <c r="H25" s="102"/>
      <c r="I25" s="239">
        <v>1000000</v>
      </c>
      <c r="J25" s="23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101"/>
      <c r="F26" s="99"/>
      <c r="G26" s="34"/>
      <c r="H26" s="102"/>
      <c r="I26" s="239"/>
      <c r="J26" s="236"/>
    </row>
    <row r="27" spans="1:10" x14ac:dyDescent="0.25">
      <c r="A27" s="98">
        <v>43305</v>
      </c>
      <c r="B27" s="99"/>
      <c r="C27" s="100"/>
      <c r="D27" s="34"/>
      <c r="E27" s="101">
        <v>180044473</v>
      </c>
      <c r="F27" s="99">
        <v>5</v>
      </c>
      <c r="G27" s="34">
        <v>574875</v>
      </c>
      <c r="H27" s="102"/>
      <c r="I27" s="239"/>
      <c r="J27" s="236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519</v>
      </c>
      <c r="D32" s="224"/>
      <c r="E32" s="223" t="s">
        <v>11</v>
      </c>
      <c r="F32" s="223">
        <f>SUM(F8:F31)</f>
        <v>73</v>
      </c>
      <c r="G32" s="224">
        <f>SUM(G8:G31)</f>
        <v>7429101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70" t="s">
        <v>12</v>
      </c>
      <c r="H34" s="370"/>
      <c r="I34" s="239"/>
      <c r="J34" s="227">
        <f>SUM(D8:D31)</f>
        <v>53672065</v>
      </c>
    </row>
    <row r="35" spans="1:16" x14ac:dyDescent="0.25">
      <c r="A35" s="235"/>
      <c r="B35" s="234"/>
      <c r="C35" s="240"/>
      <c r="D35" s="236"/>
      <c r="E35" s="223"/>
      <c r="F35" s="234"/>
      <c r="G35" s="370" t="s">
        <v>13</v>
      </c>
      <c r="H35" s="370"/>
      <c r="I35" s="239"/>
      <c r="J35" s="227">
        <f>SUM(G8:G31)</f>
        <v>7429101</v>
      </c>
    </row>
    <row r="36" spans="1:16" x14ac:dyDescent="0.25">
      <c r="A36" s="228"/>
      <c r="B36" s="237"/>
      <c r="C36" s="240"/>
      <c r="D36" s="236"/>
      <c r="E36" s="237"/>
      <c r="F36" s="234"/>
      <c r="G36" s="370" t="s">
        <v>14</v>
      </c>
      <c r="H36" s="370"/>
      <c r="I36" s="41"/>
      <c r="J36" s="229">
        <f>J34-J35</f>
        <v>46242964</v>
      </c>
    </row>
    <row r="37" spans="1:16" x14ac:dyDescent="0.25">
      <c r="A37" s="235"/>
      <c r="B37" s="230"/>
      <c r="C37" s="240"/>
      <c r="D37" s="231"/>
      <c r="E37" s="237"/>
      <c r="F37" s="223"/>
      <c r="G37" s="370" t="s">
        <v>15</v>
      </c>
      <c r="H37" s="370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70" t="s">
        <v>16</v>
      </c>
      <c r="H38" s="370"/>
      <c r="I38" s="239"/>
      <c r="J38" s="227">
        <f>J36+J37</f>
        <v>46242964</v>
      </c>
    </row>
    <row r="39" spans="1:16" x14ac:dyDescent="0.25">
      <c r="A39" s="235"/>
      <c r="B39" s="230"/>
      <c r="C39" s="240"/>
      <c r="D39" s="231"/>
      <c r="E39" s="237"/>
      <c r="F39" s="234"/>
      <c r="G39" s="370" t="s">
        <v>5</v>
      </c>
      <c r="H39" s="370"/>
      <c r="I39" s="239"/>
      <c r="J39" s="227">
        <f>SUM(I8:I33)</f>
        <v>38257176</v>
      </c>
    </row>
    <row r="40" spans="1:16" x14ac:dyDescent="0.25">
      <c r="A40" s="235"/>
      <c r="B40" s="230"/>
      <c r="C40" s="240"/>
      <c r="D40" s="231"/>
      <c r="E40" s="237"/>
      <c r="F40" s="234"/>
      <c r="G40" s="370" t="s">
        <v>32</v>
      </c>
      <c r="H40" s="370"/>
      <c r="I40" s="240" t="str">
        <f>IF(J40&gt;0,"SALDO",IF(J40&lt;0,"PIUTANG",IF(J40=0,"LUNAS")))</f>
        <v>PIUTANG</v>
      </c>
      <c r="J40" s="227">
        <f>J39-J38</f>
        <v>-7985788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G22" sqref="G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4" t="s">
        <v>22</v>
      </c>
      <c r="G1" s="364"/>
      <c r="H1" s="364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4" t="s">
        <v>21</v>
      </c>
      <c r="G2" s="364"/>
      <c r="H2" s="364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2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80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0" t="s">
        <v>12</v>
      </c>
      <c r="H27" s="370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70" t="s">
        <v>13</v>
      </c>
      <c r="H28" s="370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0" t="s">
        <v>14</v>
      </c>
      <c r="H29" s="370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70" t="s">
        <v>15</v>
      </c>
      <c r="H30" s="370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0" t="s">
        <v>16</v>
      </c>
      <c r="H31" s="370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70" t="s">
        <v>5</v>
      </c>
      <c r="H32" s="370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0" t="s">
        <v>32</v>
      </c>
      <c r="H33" s="370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9"/>
  <sheetViews>
    <sheetView zoomScale="85" zoomScaleNormal="85" workbookViewId="0">
      <pane ySplit="7" topLeftCell="A160" activePane="bottomLeft" state="frozen"/>
      <selection pane="bottomLeft" activeCell="D173" sqref="D17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4" t="s">
        <v>22</v>
      </c>
      <c r="G1" s="364"/>
      <c r="H1" s="364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4" t="s">
        <v>21</v>
      </c>
      <c r="G2" s="364"/>
      <c r="H2" s="364"/>
      <c r="I2" s="220">
        <f>J183*-1</f>
        <v>1017708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0" x14ac:dyDescent="0.25">
      <c r="A7" s="400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5"/>
      <c r="I7" s="407"/>
      <c r="J7" s="380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235"/>
      <c r="B174" s="234"/>
      <c r="C174" s="240"/>
      <c r="D174" s="236"/>
      <c r="E174" s="237"/>
      <c r="F174" s="234"/>
      <c r="G174" s="236"/>
      <c r="H174" s="239"/>
      <c r="I174" s="239"/>
      <c r="J174" s="236"/>
    </row>
    <row r="175" spans="1:10" x14ac:dyDescent="0.25">
      <c r="A175" s="235"/>
      <c r="B175" s="223" t="s">
        <v>11</v>
      </c>
      <c r="C175" s="232">
        <f>SUM(C8:C174)</f>
        <v>1293</v>
      </c>
      <c r="D175" s="224"/>
      <c r="E175" s="223" t="s">
        <v>11</v>
      </c>
      <c r="F175" s="223">
        <f>SUM(F8:F174)</f>
        <v>155</v>
      </c>
      <c r="G175" s="224">
        <f>SUM(G8:G174)</f>
        <v>17046752</v>
      </c>
      <c r="H175" s="239"/>
      <c r="I175" s="239"/>
      <c r="J175" s="236"/>
    </row>
    <row r="176" spans="1:10" x14ac:dyDescent="0.25">
      <c r="A176" s="235"/>
      <c r="B176" s="223"/>
      <c r="C176" s="232"/>
      <c r="D176" s="224"/>
      <c r="E176" s="237"/>
      <c r="F176" s="234"/>
      <c r="G176" s="236"/>
      <c r="H176" s="239"/>
      <c r="I176" s="239"/>
      <c r="J176" s="236"/>
    </row>
    <row r="177" spans="1:16" x14ac:dyDescent="0.25">
      <c r="A177" s="225"/>
      <c r="B177" s="226"/>
      <c r="C177" s="240"/>
      <c r="D177" s="236"/>
      <c r="E177" s="223"/>
      <c r="F177" s="234"/>
      <c r="G177" s="370" t="s">
        <v>12</v>
      </c>
      <c r="H177" s="370"/>
      <c r="I177" s="239"/>
      <c r="J177" s="227">
        <f>SUM(D8:D174)</f>
        <v>125131961</v>
      </c>
    </row>
    <row r="178" spans="1:16" x14ac:dyDescent="0.25">
      <c r="A178" s="235"/>
      <c r="B178" s="234"/>
      <c r="C178" s="240"/>
      <c r="D178" s="236"/>
      <c r="E178" s="223"/>
      <c r="F178" s="234"/>
      <c r="G178" s="370" t="s">
        <v>13</v>
      </c>
      <c r="H178" s="370"/>
      <c r="I178" s="239"/>
      <c r="J178" s="227">
        <f>SUM(G8:G174)</f>
        <v>17046752</v>
      </c>
    </row>
    <row r="179" spans="1:16" x14ac:dyDescent="0.25">
      <c r="A179" s="228"/>
      <c r="B179" s="237"/>
      <c r="C179" s="240"/>
      <c r="D179" s="236"/>
      <c r="E179" s="237"/>
      <c r="F179" s="234"/>
      <c r="G179" s="370" t="s">
        <v>14</v>
      </c>
      <c r="H179" s="370"/>
      <c r="I179" s="41"/>
      <c r="J179" s="229">
        <f>J177-J178</f>
        <v>108085209</v>
      </c>
    </row>
    <row r="180" spans="1:16" x14ac:dyDescent="0.25">
      <c r="A180" s="235"/>
      <c r="B180" s="230"/>
      <c r="C180" s="240"/>
      <c r="D180" s="231"/>
      <c r="E180" s="237"/>
      <c r="F180" s="223"/>
      <c r="G180" s="370" t="s">
        <v>15</v>
      </c>
      <c r="H180" s="370"/>
      <c r="I180" s="239"/>
      <c r="J180" s="227">
        <f>SUM(H8:H176)</f>
        <v>375000</v>
      </c>
    </row>
    <row r="181" spans="1:16" x14ac:dyDescent="0.25">
      <c r="A181" s="235"/>
      <c r="B181" s="230"/>
      <c r="C181" s="240"/>
      <c r="D181" s="231"/>
      <c r="E181" s="237"/>
      <c r="F181" s="223"/>
      <c r="G181" s="370" t="s">
        <v>16</v>
      </c>
      <c r="H181" s="370"/>
      <c r="I181" s="239"/>
      <c r="J181" s="227">
        <f>J179+J180</f>
        <v>108460209</v>
      </c>
    </row>
    <row r="182" spans="1:16" x14ac:dyDescent="0.25">
      <c r="A182" s="235"/>
      <c r="B182" s="230"/>
      <c r="C182" s="240"/>
      <c r="D182" s="231"/>
      <c r="E182" s="237"/>
      <c r="F182" s="234"/>
      <c r="G182" s="370" t="s">
        <v>5</v>
      </c>
      <c r="H182" s="370"/>
      <c r="I182" s="239"/>
      <c r="J182" s="227">
        <f>SUM(I8:I176)</f>
        <v>107442501</v>
      </c>
    </row>
    <row r="183" spans="1:16" x14ac:dyDescent="0.25">
      <c r="A183" s="235"/>
      <c r="B183" s="230"/>
      <c r="C183" s="240"/>
      <c r="D183" s="231"/>
      <c r="E183" s="237"/>
      <c r="F183" s="234"/>
      <c r="G183" s="370" t="s">
        <v>32</v>
      </c>
      <c r="H183" s="370"/>
      <c r="I183" s="240" t="str">
        <f>IF(J183&gt;0,"SALDO",IF(J183&lt;0,"PIUTANG",IF(J183=0,"LUNAS")))</f>
        <v>PIUTANG</v>
      </c>
      <c r="J183" s="227">
        <f>J182-J181</f>
        <v>-1017708</v>
      </c>
    </row>
    <row r="184" spans="1:16" x14ac:dyDescent="0.25">
      <c r="F184" s="219"/>
      <c r="G184" s="219"/>
      <c r="J184" s="219"/>
    </row>
    <row r="185" spans="1:16" x14ac:dyDescent="0.25">
      <c r="C185" s="219"/>
      <c r="D185" s="219"/>
      <c r="F185" s="219"/>
      <c r="G185" s="219"/>
      <c r="J185" s="219"/>
      <c r="L185" s="233"/>
      <c r="M185" s="233"/>
      <c r="N185" s="233"/>
      <c r="O185" s="233"/>
      <c r="P185" s="233"/>
    </row>
    <row r="186" spans="1:16" x14ac:dyDescent="0.25">
      <c r="C186" s="219"/>
      <c r="D186" s="219"/>
      <c r="F186" s="219"/>
      <c r="G186" s="219"/>
      <c r="J186" s="219"/>
      <c r="L186" s="233"/>
      <c r="M186" s="233"/>
      <c r="N186" s="233"/>
      <c r="O186" s="233"/>
      <c r="P186" s="233"/>
    </row>
    <row r="187" spans="1:16" x14ac:dyDescent="0.25">
      <c r="C187" s="219"/>
      <c r="D187" s="219"/>
      <c r="F187" s="219"/>
      <c r="G187" s="219"/>
      <c r="J187" s="219"/>
      <c r="L187" s="233"/>
      <c r="M187" s="233"/>
      <c r="N187" s="233"/>
      <c r="O187" s="233"/>
      <c r="P187" s="233"/>
    </row>
    <row r="188" spans="1:16" x14ac:dyDescent="0.25">
      <c r="C188" s="219"/>
      <c r="D188" s="219"/>
      <c r="F188" s="219"/>
      <c r="G188" s="219"/>
      <c r="J188" s="219"/>
      <c r="L188" s="233"/>
      <c r="M188" s="233"/>
      <c r="N188" s="233"/>
      <c r="O188" s="233"/>
      <c r="P188" s="233"/>
    </row>
    <row r="189" spans="1:16" x14ac:dyDescent="0.25">
      <c r="C189" s="219"/>
      <c r="D189" s="219"/>
      <c r="L189" s="233"/>
      <c r="M189" s="233"/>
      <c r="N189" s="233"/>
      <c r="O189" s="233"/>
      <c r="P18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3:H183"/>
    <mergeCell ref="G177:H177"/>
    <mergeCell ref="G178:H178"/>
    <mergeCell ref="G179:H179"/>
    <mergeCell ref="G180:H180"/>
    <mergeCell ref="G181:H181"/>
    <mergeCell ref="G182:H18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4" t="s">
        <v>21</v>
      </c>
      <c r="G2" s="364"/>
      <c r="H2" s="364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5"/>
      <c r="I7" s="407"/>
      <c r="J7" s="38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0" t="s">
        <v>12</v>
      </c>
      <c r="H46" s="37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0" t="s">
        <v>13</v>
      </c>
      <c r="H47" s="37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0" t="s">
        <v>14</v>
      </c>
      <c r="H48" s="37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0" t="s">
        <v>15</v>
      </c>
      <c r="H49" s="37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0" t="s">
        <v>16</v>
      </c>
      <c r="H50" s="37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0" t="s">
        <v>5</v>
      </c>
      <c r="H51" s="37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0" t="s">
        <v>32</v>
      </c>
      <c r="H52" s="37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4" t="s">
        <v>21</v>
      </c>
      <c r="G2" s="364"/>
      <c r="H2" s="364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6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8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0" t="s">
        <v>12</v>
      </c>
      <c r="H69" s="37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0" t="s">
        <v>13</v>
      </c>
      <c r="H70" s="37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0" t="s">
        <v>14</v>
      </c>
      <c r="H71" s="37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0" t="s">
        <v>15</v>
      </c>
      <c r="H72" s="37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0" t="s">
        <v>16</v>
      </c>
      <c r="H73" s="37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0" t="s">
        <v>5</v>
      </c>
      <c r="H74" s="37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0" t="s">
        <v>32</v>
      </c>
      <c r="H75" s="37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8" t="s">
        <v>21</v>
      </c>
      <c r="H1" s="408"/>
      <c r="I1" s="408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8" t="s">
        <v>109</v>
      </c>
      <c r="H2" s="408"/>
      <c r="I2" s="408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8" t="s">
        <v>110</v>
      </c>
      <c r="H3" s="408"/>
      <c r="I3" s="408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3" x14ac:dyDescent="0.25">
      <c r="A7" s="40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6"/>
      <c r="I7" s="407"/>
      <c r="J7" s="38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0" t="s">
        <v>12</v>
      </c>
      <c r="H44" s="37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0" t="s">
        <v>13</v>
      </c>
      <c r="H45" s="37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0" t="s">
        <v>14</v>
      </c>
      <c r="H46" s="37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0" t="s">
        <v>15</v>
      </c>
      <c r="H47" s="37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0" t="s">
        <v>16</v>
      </c>
      <c r="H48" s="37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0" t="s">
        <v>5</v>
      </c>
      <c r="H49" s="37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0" t="s">
        <v>32</v>
      </c>
      <c r="H50" s="37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4" t="s">
        <v>21</v>
      </c>
      <c r="G2" s="364"/>
      <c r="H2" s="364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0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6"/>
      <c r="I7" s="407"/>
      <c r="J7" s="38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0" t="s">
        <v>12</v>
      </c>
      <c r="H49" s="37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0" t="s">
        <v>13</v>
      </c>
      <c r="H50" s="37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0" t="s">
        <v>14</v>
      </c>
      <c r="H51" s="37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0" t="s">
        <v>15</v>
      </c>
      <c r="H52" s="37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0" t="s">
        <v>16</v>
      </c>
      <c r="H53" s="37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0" t="s">
        <v>5</v>
      </c>
      <c r="H54" s="37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0" t="s">
        <v>32</v>
      </c>
      <c r="H55" s="37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J115" sqref="J115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4" t="s">
        <v>22</v>
      </c>
      <c r="G1" s="364"/>
      <c r="H1" s="364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4" t="s">
        <v>21</v>
      </c>
      <c r="G2" s="364"/>
      <c r="H2" s="36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2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6"/>
      <c r="I7" s="407"/>
      <c r="J7" s="38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0" t="s">
        <v>12</v>
      </c>
      <c r="H120" s="37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0" t="s">
        <v>13</v>
      </c>
      <c r="H121" s="37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0" t="s">
        <v>14</v>
      </c>
      <c r="H122" s="37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0" t="s">
        <v>15</v>
      </c>
      <c r="H123" s="37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0" t="s">
        <v>16</v>
      </c>
      <c r="H124" s="37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0" t="s">
        <v>5</v>
      </c>
      <c r="H125" s="37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0" t="s">
        <v>32</v>
      </c>
      <c r="H126" s="37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09" t="s">
        <v>49</v>
      </c>
      <c r="B1" s="409"/>
      <c r="C1" s="409"/>
    </row>
    <row r="2" spans="1:5" ht="15" customHeight="1" x14ac:dyDescent="0.25">
      <c r="A2" s="409"/>
      <c r="B2" s="409"/>
      <c r="C2" s="409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43304</v>
      </c>
      <c r="C5" s="281">
        <f>'Taufik ST'!I2</f>
        <v>6810827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43304</v>
      </c>
      <c r="C6" s="281">
        <f>'Indra Fashion'!I2</f>
        <v>3346761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43311</v>
      </c>
      <c r="C7" s="281">
        <f>[1]Atlantis!I2</f>
        <v>473463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43311</v>
      </c>
      <c r="C8" s="281">
        <f>Bandros!I2</f>
        <v>10669814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43292</v>
      </c>
      <c r="C9" s="281">
        <f>'Bentang Fashion'!I2</f>
        <v>7985788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43284</v>
      </c>
      <c r="C11" s="281">
        <f>ESP!I2</f>
        <v>1017708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 t="s">
        <v>40</v>
      </c>
      <c r="C13" s="281">
        <v>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 t="s">
        <v>40</v>
      </c>
      <c r="C19" s="281">
        <v>0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43311</v>
      </c>
      <c r="C20" s="281">
        <f>AnipAssunah!I2</f>
        <v>169838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2" t="s">
        <v>11</v>
      </c>
      <c r="B23" s="413"/>
      <c r="C23" s="410">
        <f>SUM(C5:C22)</f>
        <v>40466890.5</v>
      </c>
    </row>
    <row r="24" spans="1:5" s="267" customFormat="1" ht="15" customHeight="1" x14ac:dyDescent="0.25">
      <c r="A24" s="414"/>
      <c r="B24" s="415"/>
      <c r="C24" s="411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7" t="s">
        <v>22</v>
      </c>
      <c r="G1" s="417"/>
      <c r="H1" s="417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7" t="s">
        <v>21</v>
      </c>
      <c r="G2" s="417"/>
      <c r="H2" s="417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8"/>
      <c r="B5" s="418"/>
      <c r="C5" s="418"/>
      <c r="D5" s="418"/>
      <c r="E5" s="418"/>
      <c r="F5" s="418"/>
      <c r="G5" s="418"/>
      <c r="H5" s="418"/>
      <c r="I5" s="418"/>
      <c r="J5" s="418"/>
    </row>
    <row r="6" spans="1:13" x14ac:dyDescent="0.25">
      <c r="A6" s="419" t="s">
        <v>2</v>
      </c>
      <c r="B6" s="420" t="s">
        <v>3</v>
      </c>
      <c r="C6" s="420"/>
      <c r="D6" s="420"/>
      <c r="E6" s="420"/>
      <c r="F6" s="420"/>
      <c r="G6" s="420"/>
      <c r="H6" s="421" t="s">
        <v>4</v>
      </c>
      <c r="I6" s="423" t="s">
        <v>5</v>
      </c>
      <c r="J6" s="424" t="s">
        <v>6</v>
      </c>
    </row>
    <row r="7" spans="1:13" x14ac:dyDescent="0.25">
      <c r="A7" s="419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2"/>
      <c r="I7" s="423"/>
      <c r="J7" s="42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6" t="s">
        <v>12</v>
      </c>
      <c r="H89" s="416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6" t="s">
        <v>13</v>
      </c>
      <c r="H90" s="416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6" t="s">
        <v>14</v>
      </c>
      <c r="H91" s="416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6" t="s">
        <v>15</v>
      </c>
      <c r="H92" s="416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6" t="s">
        <v>16</v>
      </c>
      <c r="H93" s="416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6" t="s">
        <v>5</v>
      </c>
      <c r="H94" s="416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6" t="s">
        <v>32</v>
      </c>
      <c r="H95" s="416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4" t="s">
        <v>22</v>
      </c>
      <c r="G1" s="364"/>
      <c r="H1" s="36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4" t="s">
        <v>21</v>
      </c>
      <c r="G2" s="364"/>
      <c r="H2" s="36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9" t="s">
        <v>6</v>
      </c>
    </row>
    <row r="6" spans="1:15" x14ac:dyDescent="0.25">
      <c r="A6" s="40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5"/>
      <c r="I6" s="407"/>
      <c r="J6" s="38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0" t="s">
        <v>12</v>
      </c>
      <c r="H121" s="37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0" t="s">
        <v>13</v>
      </c>
      <c r="H122" s="37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0" t="s">
        <v>14</v>
      </c>
      <c r="H123" s="37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0" t="s">
        <v>15</v>
      </c>
      <c r="H124" s="37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0" t="s">
        <v>16</v>
      </c>
      <c r="H125" s="37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0" t="s">
        <v>5</v>
      </c>
      <c r="H126" s="37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0" t="s">
        <v>32</v>
      </c>
      <c r="H127" s="37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4" t="s">
        <v>22</v>
      </c>
      <c r="G1" s="364"/>
      <c r="H1" s="364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4" t="s">
        <v>21</v>
      </c>
      <c r="G2" s="364"/>
      <c r="H2" s="364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5"/>
      <c r="B4" s="365"/>
      <c r="C4" s="365"/>
      <c r="D4" s="365"/>
      <c r="E4" s="365"/>
      <c r="F4" s="365"/>
      <c r="G4" s="365"/>
      <c r="H4" s="365"/>
      <c r="I4" s="365"/>
      <c r="J4" s="365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6" t="s">
        <v>2</v>
      </c>
      <c r="B5" s="367" t="s">
        <v>3</v>
      </c>
      <c r="C5" s="367"/>
      <c r="D5" s="367"/>
      <c r="E5" s="367"/>
      <c r="F5" s="367"/>
      <c r="G5" s="367"/>
      <c r="H5" s="367" t="s">
        <v>4</v>
      </c>
      <c r="I5" s="425" t="s">
        <v>5</v>
      </c>
      <c r="J5" s="369" t="s">
        <v>6</v>
      </c>
      <c r="L5" s="37"/>
      <c r="M5" s="37"/>
      <c r="N5" s="37"/>
      <c r="O5" s="37"/>
      <c r="P5" s="37"/>
      <c r="Q5" s="37"/>
    </row>
    <row r="6" spans="1:17" x14ac:dyDescent="0.25">
      <c r="A6" s="36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7"/>
      <c r="I6" s="425"/>
      <c r="J6" s="369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0" t="s">
        <v>12</v>
      </c>
      <c r="H31" s="370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0" t="s">
        <v>13</v>
      </c>
      <c r="H32" s="370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0" t="s">
        <v>14</v>
      </c>
      <c r="H33" s="370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0" t="s">
        <v>15</v>
      </c>
      <c r="H34" s="370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0" t="s">
        <v>16</v>
      </c>
      <c r="H35" s="370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0" t="s">
        <v>5</v>
      </c>
      <c r="H36" s="370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0" t="s">
        <v>32</v>
      </c>
      <c r="H37" s="370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4" t="s">
        <v>22</v>
      </c>
      <c r="G1" s="364"/>
      <c r="H1" s="36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4" t="s">
        <v>21</v>
      </c>
      <c r="G2" s="364"/>
      <c r="H2" s="364"/>
      <c r="I2" s="38">
        <f>J59*-1</f>
        <v>-34807202</v>
      </c>
      <c r="J2" s="20"/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0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9" t="s">
        <v>6</v>
      </c>
    </row>
    <row r="6" spans="1:10" x14ac:dyDescent="0.25">
      <c r="A6" s="40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5"/>
      <c r="I6" s="407"/>
      <c r="J6" s="38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6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6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6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6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6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6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6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6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6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6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0" t="s">
        <v>12</v>
      </c>
      <c r="H53" s="37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0" t="s">
        <v>13</v>
      </c>
      <c r="H54" s="37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0" t="s">
        <v>14</v>
      </c>
      <c r="H55" s="37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0" t="s">
        <v>15</v>
      </c>
      <c r="H56" s="37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0" t="s">
        <v>16</v>
      </c>
      <c r="H57" s="37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0" t="s">
        <v>5</v>
      </c>
      <c r="H58" s="37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0" t="s">
        <v>32</v>
      </c>
      <c r="H59" s="37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4" t="s">
        <v>21</v>
      </c>
      <c r="G2" s="364"/>
      <c r="H2" s="364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23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  <c r="L6" s="238"/>
    </row>
    <row r="7" spans="1:12" x14ac:dyDescent="0.25">
      <c r="A7" s="40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5"/>
      <c r="I7" s="407"/>
      <c r="J7" s="38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0" t="s">
        <v>12</v>
      </c>
      <c r="H53" s="37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0" t="s">
        <v>13</v>
      </c>
      <c r="H54" s="37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0" t="s">
        <v>14</v>
      </c>
      <c r="H55" s="37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0" t="s">
        <v>15</v>
      </c>
      <c r="H56" s="37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0" t="s">
        <v>16</v>
      </c>
      <c r="H57" s="37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0" t="s">
        <v>5</v>
      </c>
      <c r="H58" s="37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0" t="s">
        <v>32</v>
      </c>
      <c r="H59" s="37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4" t="s">
        <v>22</v>
      </c>
      <c r="G1" s="364"/>
      <c r="H1" s="36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4" t="s">
        <v>21</v>
      </c>
      <c r="G2" s="364"/>
      <c r="H2" s="36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7" t="s">
        <v>4</v>
      </c>
      <c r="I6" s="425" t="s">
        <v>5</v>
      </c>
      <c r="J6" s="369" t="s">
        <v>6</v>
      </c>
      <c r="L6" s="219"/>
      <c r="M6" s="219"/>
      <c r="N6" s="219"/>
      <c r="O6" s="219"/>
      <c r="P6" s="219"/>
      <c r="Q6" s="219"/>
    </row>
    <row r="7" spans="1:17" x14ac:dyDescent="0.25">
      <c r="A7" s="36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7"/>
      <c r="I7" s="425"/>
      <c r="J7" s="36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0" t="s">
        <v>12</v>
      </c>
      <c r="H32" s="37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0" t="s">
        <v>13</v>
      </c>
      <c r="H33" s="37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0" t="s">
        <v>14</v>
      </c>
      <c r="H34" s="37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0" t="s">
        <v>15</v>
      </c>
      <c r="H35" s="37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0" t="s">
        <v>16</v>
      </c>
      <c r="H36" s="37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0" t="s">
        <v>5</v>
      </c>
      <c r="H37" s="37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0" t="s">
        <v>32</v>
      </c>
      <c r="H38" s="37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4" t="s">
        <v>22</v>
      </c>
      <c r="G1" s="364"/>
      <c r="H1" s="364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5" t="s">
        <v>63</v>
      </c>
      <c r="B5" s="365"/>
      <c r="C5" s="365"/>
      <c r="D5" s="365"/>
      <c r="E5" s="365"/>
      <c r="F5" s="365"/>
      <c r="G5" s="365"/>
      <c r="H5" s="365"/>
      <c r="I5" s="365"/>
      <c r="J5" s="365"/>
    </row>
    <row r="6" spans="1:19" x14ac:dyDescent="0.25">
      <c r="A6" s="371" t="s">
        <v>2</v>
      </c>
      <c r="B6" s="367" t="s">
        <v>3</v>
      </c>
      <c r="C6" s="367"/>
      <c r="D6" s="367"/>
      <c r="E6" s="367"/>
      <c r="F6" s="367"/>
      <c r="G6" s="367"/>
      <c r="H6" s="367" t="s">
        <v>4</v>
      </c>
      <c r="I6" s="368" t="s">
        <v>5</v>
      </c>
      <c r="J6" s="369" t="s">
        <v>6</v>
      </c>
    </row>
    <row r="7" spans="1:19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7"/>
      <c r="I7" s="368"/>
      <c r="J7" s="36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0" t="s">
        <v>12</v>
      </c>
      <c r="H32" s="37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0" t="s">
        <v>13</v>
      </c>
      <c r="H33" s="37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0" t="s">
        <v>14</v>
      </c>
      <c r="H34" s="37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0" t="s">
        <v>15</v>
      </c>
      <c r="H35" s="37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0" t="s">
        <v>16</v>
      </c>
      <c r="H36" s="37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0" t="s">
        <v>5</v>
      </c>
      <c r="H37" s="37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0" t="s">
        <v>32</v>
      </c>
      <c r="H38" s="37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4" t="s">
        <v>21</v>
      </c>
      <c r="G2" s="364"/>
      <c r="H2" s="36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3" x14ac:dyDescent="0.25">
      <c r="A7" s="40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6"/>
      <c r="I7" s="407"/>
      <c r="J7" s="38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0" t="s">
        <v>12</v>
      </c>
      <c r="H73" s="37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0" t="s">
        <v>13</v>
      </c>
      <c r="H74" s="37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0" t="s">
        <v>14</v>
      </c>
      <c r="H75" s="37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0" t="s">
        <v>15</v>
      </c>
      <c r="H76" s="37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0" t="s">
        <v>16</v>
      </c>
      <c r="H77" s="37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0" t="s">
        <v>5</v>
      </c>
      <c r="H78" s="37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0" t="s">
        <v>32</v>
      </c>
      <c r="H79" s="37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4" t="s">
        <v>120</v>
      </c>
      <c r="G2" s="364"/>
      <c r="H2" s="364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  <c r="L5" s="18"/>
      <c r="N5" s="18"/>
      <c r="O5" s="37"/>
    </row>
    <row r="6" spans="1:15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428" t="s">
        <v>4</v>
      </c>
      <c r="I6" s="430" t="s">
        <v>5</v>
      </c>
      <c r="J6" s="431" t="s">
        <v>6</v>
      </c>
      <c r="L6" s="18"/>
      <c r="N6" s="18"/>
      <c r="O6" s="37"/>
    </row>
    <row r="7" spans="1:15" x14ac:dyDescent="0.25">
      <c r="A7" s="36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29"/>
      <c r="I7" s="430"/>
      <c r="J7" s="43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32" t="s">
        <v>12</v>
      </c>
      <c r="H19" s="43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32" t="s">
        <v>13</v>
      </c>
      <c r="H20" s="43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32" t="s">
        <v>14</v>
      </c>
      <c r="H21" s="43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32" t="s">
        <v>15</v>
      </c>
      <c r="H22" s="43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32" t="s">
        <v>16</v>
      </c>
      <c r="H23" s="43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32" t="s">
        <v>5</v>
      </c>
      <c r="H24" s="43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32" t="s">
        <v>32</v>
      </c>
      <c r="H25" s="43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4" t="s">
        <v>22</v>
      </c>
      <c r="G1" s="364"/>
      <c r="H1" s="364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4" t="s">
        <v>21</v>
      </c>
      <c r="G2" s="364"/>
      <c r="H2" s="364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8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0" t="s">
        <v>12</v>
      </c>
      <c r="H53" s="37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0" t="s">
        <v>13</v>
      </c>
      <c r="H54" s="37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0" t="s">
        <v>14</v>
      </c>
      <c r="H55" s="37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0" t="s">
        <v>15</v>
      </c>
      <c r="H56" s="37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0" t="s">
        <v>16</v>
      </c>
      <c r="H57" s="37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0" t="s">
        <v>5</v>
      </c>
      <c r="H58" s="37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0" t="s">
        <v>32</v>
      </c>
      <c r="H59" s="37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4" t="s">
        <v>22</v>
      </c>
      <c r="G1" s="364"/>
      <c r="H1" s="36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0" x14ac:dyDescent="0.25">
      <c r="A7" s="40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6"/>
      <c r="I7" s="407"/>
      <c r="J7" s="38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0" t="s">
        <v>12</v>
      </c>
      <c r="H35" s="37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0" t="s">
        <v>13</v>
      </c>
      <c r="H36" s="37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0" t="s">
        <v>14</v>
      </c>
      <c r="H37" s="37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0" t="s">
        <v>15</v>
      </c>
      <c r="H38" s="37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0" t="s">
        <v>16</v>
      </c>
      <c r="H39" s="37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0" t="s">
        <v>5</v>
      </c>
      <c r="H40" s="37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0" t="s">
        <v>32</v>
      </c>
      <c r="H41" s="37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4" t="s">
        <v>22</v>
      </c>
      <c r="G1" s="364"/>
      <c r="H1" s="364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4" t="s">
        <v>21</v>
      </c>
      <c r="G2" s="364"/>
      <c r="H2" s="364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0" x14ac:dyDescent="0.25">
      <c r="A7" s="40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6"/>
      <c r="I7" s="407"/>
      <c r="J7" s="38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0" t="s">
        <v>12</v>
      </c>
      <c r="H35" s="37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0" t="s">
        <v>13</v>
      </c>
      <c r="H36" s="37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0" t="s">
        <v>14</v>
      </c>
      <c r="H37" s="37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0" t="s">
        <v>15</v>
      </c>
      <c r="H38" s="37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0" t="s">
        <v>16</v>
      </c>
      <c r="H39" s="37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0" t="s">
        <v>5</v>
      </c>
      <c r="H40" s="37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0" t="s">
        <v>32</v>
      </c>
      <c r="H41" s="37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4" t="s">
        <v>22</v>
      </c>
      <c r="G1" s="364"/>
      <c r="H1" s="364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4" t="s">
        <v>21</v>
      </c>
      <c r="G2" s="364"/>
      <c r="H2" s="364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7" x14ac:dyDescent="0.25">
      <c r="A7" s="40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6"/>
      <c r="I7" s="407"/>
      <c r="J7" s="38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0" t="s">
        <v>12</v>
      </c>
      <c r="H35" s="37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0" t="s">
        <v>13</v>
      </c>
      <c r="H36" s="37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0" t="s">
        <v>14</v>
      </c>
      <c r="H37" s="37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0" t="s">
        <v>15</v>
      </c>
      <c r="H38" s="37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0" t="s">
        <v>16</v>
      </c>
      <c r="H39" s="37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0" t="s">
        <v>5</v>
      </c>
      <c r="H40" s="37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0" t="s">
        <v>32</v>
      </c>
      <c r="H41" s="37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4" t="s">
        <v>22</v>
      </c>
      <c r="G1" s="364"/>
      <c r="H1" s="364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4" t="s">
        <v>21</v>
      </c>
      <c r="G2" s="364"/>
      <c r="H2" s="364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0" x14ac:dyDescent="0.25">
      <c r="A7" s="40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6"/>
      <c r="I7" s="407"/>
      <c r="J7" s="38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0" t="s">
        <v>12</v>
      </c>
      <c r="H35" s="37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0" t="s">
        <v>13</v>
      </c>
      <c r="H36" s="37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0" t="s">
        <v>14</v>
      </c>
      <c r="H37" s="37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0" t="s">
        <v>15</v>
      </c>
      <c r="H38" s="37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0" t="s">
        <v>16</v>
      </c>
      <c r="H39" s="37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0" t="s">
        <v>5</v>
      </c>
      <c r="H40" s="37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0" t="s">
        <v>32</v>
      </c>
      <c r="H41" s="37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4" t="s">
        <v>22</v>
      </c>
      <c r="G1" s="364"/>
      <c r="H1" s="364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4" t="s">
        <v>21</v>
      </c>
      <c r="G2" s="364"/>
      <c r="H2" s="364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0" x14ac:dyDescent="0.25">
      <c r="A7" s="40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6"/>
      <c r="I7" s="407"/>
      <c r="J7" s="38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0" t="s">
        <v>12</v>
      </c>
      <c r="H35" s="37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0" t="s">
        <v>13</v>
      </c>
      <c r="H36" s="37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0" t="s">
        <v>14</v>
      </c>
      <c r="H37" s="37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0" t="s">
        <v>15</v>
      </c>
      <c r="H38" s="37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0" t="s">
        <v>16</v>
      </c>
      <c r="H39" s="37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0" t="s">
        <v>5</v>
      </c>
      <c r="H40" s="37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0" t="s">
        <v>32</v>
      </c>
      <c r="H41" s="37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4" t="s">
        <v>22</v>
      </c>
      <c r="G1" s="364"/>
      <c r="H1" s="364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</row>
    <row r="7" spans="1:16" x14ac:dyDescent="0.25">
      <c r="A7" s="40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6"/>
      <c r="I7" s="407"/>
      <c r="J7" s="38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0" t="s">
        <v>12</v>
      </c>
      <c r="H158" s="37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0" t="s">
        <v>13</v>
      </c>
      <c r="H159" s="37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0" t="s">
        <v>14</v>
      </c>
      <c r="H160" s="37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0" t="s">
        <v>15</v>
      </c>
      <c r="H161" s="37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0" t="s">
        <v>16</v>
      </c>
      <c r="H162" s="37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0" t="s">
        <v>5</v>
      </c>
      <c r="H163" s="37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0" t="s">
        <v>32</v>
      </c>
      <c r="H164" s="37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4" t="s">
        <v>22</v>
      </c>
      <c r="G1" s="364"/>
      <c r="H1" s="364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4" t="s">
        <v>21</v>
      </c>
      <c r="G2" s="364"/>
      <c r="H2" s="36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7" t="s">
        <v>4</v>
      </c>
      <c r="I6" s="425" t="s">
        <v>5</v>
      </c>
      <c r="J6" s="369" t="s">
        <v>6</v>
      </c>
      <c r="L6" s="219"/>
      <c r="M6" s="219"/>
      <c r="N6" s="219"/>
      <c r="O6" s="219"/>
      <c r="P6" s="219"/>
      <c r="Q6" s="219"/>
    </row>
    <row r="7" spans="1:17" x14ac:dyDescent="0.25">
      <c r="A7" s="36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7"/>
      <c r="I7" s="425"/>
      <c r="J7" s="36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0" t="s">
        <v>12</v>
      </c>
      <c r="H32" s="37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0" t="s">
        <v>13</v>
      </c>
      <c r="H33" s="37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0" t="s">
        <v>14</v>
      </c>
      <c r="H34" s="37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0" t="s">
        <v>15</v>
      </c>
      <c r="H35" s="37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0" t="s">
        <v>16</v>
      </c>
      <c r="H36" s="37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0" t="s">
        <v>5</v>
      </c>
      <c r="H37" s="37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0" t="s">
        <v>32</v>
      </c>
      <c r="H38" s="37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4" t="s">
        <v>22</v>
      </c>
      <c r="G1" s="364"/>
      <c r="H1" s="364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74"/>
      <c r="M5" s="18"/>
      <c r="O5" s="1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5" t="s">
        <v>4</v>
      </c>
      <c r="I6" s="406" t="s">
        <v>5</v>
      </c>
      <c r="J6" s="379" t="s">
        <v>6</v>
      </c>
      <c r="L6" s="174"/>
    </row>
    <row r="7" spans="1:15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6"/>
      <c r="I7" s="407"/>
      <c r="J7" s="38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0" t="s">
        <v>12</v>
      </c>
      <c r="H57" s="37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0" t="s">
        <v>13</v>
      </c>
      <c r="H58" s="37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0" t="s">
        <v>14</v>
      </c>
      <c r="H59" s="37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0" t="s">
        <v>15</v>
      </c>
      <c r="H60" s="37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0" t="s">
        <v>16</v>
      </c>
      <c r="H61" s="37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0" t="s">
        <v>5</v>
      </c>
      <c r="H62" s="37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0" t="s">
        <v>32</v>
      </c>
      <c r="H63" s="37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4" t="s">
        <v>22</v>
      </c>
      <c r="G1" s="364"/>
      <c r="H1" s="364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4" t="s">
        <v>21</v>
      </c>
      <c r="G2" s="364"/>
      <c r="H2" s="364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1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9" t="s">
        <v>6</v>
      </c>
    </row>
    <row r="7" spans="1:11" x14ac:dyDescent="0.25">
      <c r="A7" s="40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8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0" t="s">
        <v>12</v>
      </c>
      <c r="H116" s="37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0" t="s">
        <v>13</v>
      </c>
      <c r="H117" s="37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0" t="s">
        <v>14</v>
      </c>
      <c r="H118" s="37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0" t="s">
        <v>15</v>
      </c>
      <c r="H119" s="37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0" t="s">
        <v>16</v>
      </c>
      <c r="H120" s="37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0" t="s">
        <v>5</v>
      </c>
      <c r="H121" s="37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0" t="s">
        <v>32</v>
      </c>
      <c r="H122" s="37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4" t="s">
        <v>22</v>
      </c>
      <c r="G1" s="364"/>
      <c r="H1" s="36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4" t="s">
        <v>21</v>
      </c>
      <c r="G2" s="364"/>
      <c r="H2" s="36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7" t="s">
        <v>4</v>
      </c>
      <c r="I6" s="425" t="s">
        <v>5</v>
      </c>
      <c r="J6" s="369" t="s">
        <v>6</v>
      </c>
      <c r="L6" s="219"/>
      <c r="M6" s="219"/>
      <c r="N6" s="219"/>
      <c r="O6" s="219"/>
      <c r="P6" s="219"/>
      <c r="Q6" s="219"/>
    </row>
    <row r="7" spans="1:17" x14ac:dyDescent="0.25">
      <c r="A7" s="36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7"/>
      <c r="I7" s="425"/>
      <c r="J7" s="36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0" t="s">
        <v>12</v>
      </c>
      <c r="H32" s="37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0" t="s">
        <v>13</v>
      </c>
      <c r="H33" s="37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0" t="s">
        <v>14</v>
      </c>
      <c r="H34" s="37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0" t="s">
        <v>15</v>
      </c>
      <c r="H35" s="37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0" t="s">
        <v>16</v>
      </c>
      <c r="H36" s="37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0" t="s">
        <v>5</v>
      </c>
      <c r="H37" s="37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0" t="s">
        <v>32</v>
      </c>
      <c r="H38" s="37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4" t="s">
        <v>22</v>
      </c>
      <c r="G1" s="364"/>
      <c r="H1" s="36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4" t="s">
        <v>21</v>
      </c>
      <c r="G2" s="364"/>
      <c r="H2" s="364"/>
      <c r="I2" s="21">
        <f>J72*-1</f>
        <v>0</v>
      </c>
    </row>
    <row r="4" spans="1:10" ht="19.5" x14ac:dyDescent="0.25">
      <c r="A4" s="365"/>
      <c r="B4" s="365"/>
      <c r="C4" s="365"/>
      <c r="D4" s="365"/>
      <c r="E4" s="365"/>
      <c r="F4" s="365"/>
      <c r="G4" s="365"/>
      <c r="H4" s="365"/>
      <c r="I4" s="365"/>
      <c r="J4" s="365"/>
    </row>
    <row r="5" spans="1:10" x14ac:dyDescent="0.25">
      <c r="A5" s="366" t="s">
        <v>2</v>
      </c>
      <c r="B5" s="367" t="s">
        <v>3</v>
      </c>
      <c r="C5" s="367"/>
      <c r="D5" s="367"/>
      <c r="E5" s="367"/>
      <c r="F5" s="367"/>
      <c r="G5" s="367"/>
      <c r="H5" s="433" t="s">
        <v>4</v>
      </c>
      <c r="I5" s="430" t="s">
        <v>5</v>
      </c>
      <c r="J5" s="431" t="s">
        <v>6</v>
      </c>
    </row>
    <row r="6" spans="1:10" x14ac:dyDescent="0.25">
      <c r="A6" s="36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0"/>
      <c r="J6" s="43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32" t="s">
        <v>12</v>
      </c>
      <c r="H66" s="43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2" t="s">
        <v>13</v>
      </c>
      <c r="H67" s="43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32" t="s">
        <v>14</v>
      </c>
      <c r="H68" s="43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2" t="s">
        <v>15</v>
      </c>
      <c r="H69" s="43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2" t="s">
        <v>16</v>
      </c>
      <c r="H70" s="43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2" t="s">
        <v>5</v>
      </c>
      <c r="H71" s="43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32" t="s">
        <v>32</v>
      </c>
      <c r="H72" s="43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4" t="s">
        <v>22</v>
      </c>
      <c r="G1" s="364"/>
      <c r="H1" s="364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4" t="s">
        <v>21</v>
      </c>
      <c r="G2" s="364"/>
      <c r="H2" s="364"/>
      <c r="I2" s="38">
        <f>J40*-1</f>
        <v>0</v>
      </c>
      <c r="J2" s="20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9" t="s">
        <v>6</v>
      </c>
    </row>
    <row r="6" spans="1:15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5"/>
      <c r="I6" s="407"/>
      <c r="J6" s="38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0" t="s">
        <v>12</v>
      </c>
      <c r="H34" s="37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0" t="s">
        <v>13</v>
      </c>
      <c r="H35" s="37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0" t="s">
        <v>14</v>
      </c>
      <c r="H36" s="37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0" t="s">
        <v>15</v>
      </c>
      <c r="H37" s="37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0" t="s">
        <v>16</v>
      </c>
      <c r="H38" s="37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0" t="s">
        <v>5</v>
      </c>
      <c r="H39" s="37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0" t="s">
        <v>32</v>
      </c>
      <c r="H40" s="37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4" t="s">
        <v>22</v>
      </c>
      <c r="G1" s="364"/>
      <c r="H1" s="36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4" t="s">
        <v>21</v>
      </c>
      <c r="G2" s="364"/>
      <c r="H2" s="364"/>
      <c r="I2" s="21">
        <f>J71*-1</f>
        <v>12110891</v>
      </c>
    </row>
    <row r="4" spans="1:10" ht="19.5" x14ac:dyDescent="0.25">
      <c r="A4" s="365"/>
      <c r="B4" s="365"/>
      <c r="C4" s="365"/>
      <c r="D4" s="365"/>
      <c r="E4" s="365"/>
      <c r="F4" s="365"/>
      <c r="G4" s="365"/>
      <c r="H4" s="365"/>
      <c r="I4" s="365"/>
      <c r="J4" s="365"/>
    </row>
    <row r="5" spans="1:10" x14ac:dyDescent="0.25">
      <c r="A5" s="366" t="s">
        <v>2</v>
      </c>
      <c r="B5" s="367" t="s">
        <v>3</v>
      </c>
      <c r="C5" s="367"/>
      <c r="D5" s="367"/>
      <c r="E5" s="367"/>
      <c r="F5" s="367"/>
      <c r="G5" s="367"/>
      <c r="H5" s="433" t="s">
        <v>4</v>
      </c>
      <c r="I5" s="430" t="s">
        <v>5</v>
      </c>
      <c r="J5" s="431" t="s">
        <v>6</v>
      </c>
    </row>
    <row r="6" spans="1:10" x14ac:dyDescent="0.25">
      <c r="A6" s="36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0"/>
      <c r="J6" s="43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32" t="s">
        <v>12</v>
      </c>
      <c r="H65" s="43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32" t="s">
        <v>13</v>
      </c>
      <c r="H66" s="43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2" t="s">
        <v>14</v>
      </c>
      <c r="H67" s="43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32" t="s">
        <v>15</v>
      </c>
      <c r="H68" s="43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2" t="s">
        <v>16</v>
      </c>
      <c r="H69" s="43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2" t="s">
        <v>5</v>
      </c>
      <c r="H70" s="43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2" t="s">
        <v>32</v>
      </c>
      <c r="H71" s="43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2018-07-30T10:35:44Z</dcterms:modified>
</cp:coreProperties>
</file>