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845" windowWidth="4095" windowHeight="1170" tabRatio="874" activeTab="16"/>
  </bookViews>
  <sheets>
    <sheet name="Taufik ST" sheetId="54" r:id="rId1"/>
    <sheet name="Indra Fashion" sheetId="2" r:id="rId2"/>
    <sheet name="Bandros" sheetId="58" r:id="rId3"/>
    <sheet name="Atlantis" sheetId="59" r:id="rId4"/>
    <sheet name="Sale" sheetId="60" r:id="rId5"/>
    <sheet name="Anip" sheetId="35" r:id="rId6"/>
    <sheet name="ESP" sheetId="57" r:id="rId7"/>
    <sheet name="Yuan" sheetId="61" r:id="rId8"/>
    <sheet name="Yanyan" sheetId="12" r:id="rId9"/>
    <sheet name="Agus" sheetId="32" r:id="rId10"/>
    <sheet name="Bentang" sheetId="55" r:id="rId11"/>
    <sheet name="Azalea" sheetId="56" r:id="rId12"/>
    <sheet name="Imas" sheetId="18" r:id="rId13"/>
    <sheet name="Sofya" sheetId="16" r:id="rId14"/>
    <sheet name="Jarkasih" sheetId="19" r:id="rId15"/>
    <sheet name="Bambang" sheetId="30" r:id="rId16"/>
    <sheet name="Laporan" sheetId="15" r:id="rId17"/>
    <sheet name="Ghaisan" sheetId="20" r:id="rId18"/>
    <sheet name="PM" sheetId="4" r:id="rId19"/>
    <sheet name="LATIF" sheetId="29" r:id="rId20"/>
    <sheet name="Sheet3" sheetId="5" r:id="rId21"/>
    <sheet name="PYK" sheetId="21" r:id="rId22"/>
    <sheet name="Anang" sheetId="34" r:id="rId23"/>
    <sheet name="BOJES" sheetId="50" r:id="rId24"/>
    <sheet name="Aneka" sheetId="6" r:id="rId25"/>
    <sheet name="Okris" sheetId="33" r:id="rId26"/>
    <sheet name="Widya" sheetId="25" r:id="rId27"/>
    <sheet name="Aspuri" sheetId="11" r:id="rId28"/>
    <sheet name="Sambas" sheetId="40" r:id="rId29"/>
    <sheet name="Gafur" sheetId="46" r:id="rId30"/>
    <sheet name="Dudung" sheetId="41" r:id="rId31"/>
    <sheet name="Dadang S" sheetId="38" r:id="rId32"/>
    <sheet name="Heni" sheetId="42" r:id="rId33"/>
    <sheet name="Kusno" sheetId="39" r:id="rId34"/>
    <sheet name="ANDI" sheetId="47" r:id="rId35"/>
    <sheet name="Nina" sheetId="17" r:id="rId36"/>
    <sheet name="Arif Rah" sheetId="13" r:id="rId37"/>
    <sheet name="ARVAN" sheetId="48" r:id="rId38"/>
    <sheet name="Sheet5" sheetId="27" r:id="rId39"/>
    <sheet name="Dadang" sheetId="14" r:id="rId40"/>
    <sheet name="Sheet2" sheetId="9" r:id="rId41"/>
    <sheet name="Sheet1" sheetId="28" r:id="rId42"/>
    <sheet name="Sheet4" sheetId="45" r:id="rId43"/>
  </sheets>
  <definedNames>
    <definedName name="_xlnm.Print_Area" localSheetId="34">ANDI!$A$1:$J$38</definedName>
    <definedName name="_xlnm.Print_Area" localSheetId="37">ARVAN!$A$1:$J$38</definedName>
    <definedName name="_xlnm.Print_Area" localSheetId="3">Atlantis!$L$52:$M$67</definedName>
    <definedName name="_xlnm.Print_Area" localSheetId="15">Bambang!$M$41:$P$53</definedName>
    <definedName name="_xlnm.Print_Area" localSheetId="2">Bandros!$A$914:$J$921</definedName>
    <definedName name="_xlnm.Print_Area" localSheetId="23">BOJES!$A$1:$J$38</definedName>
    <definedName name="_xlnm.Print_Area" localSheetId="17">Ghaisan!$A$1:$J$126</definedName>
    <definedName name="_xlnm.Print_Area" localSheetId="1">'Indra Fashion'!$A$1:$J$7</definedName>
    <definedName name="_xlnm.Print_Area" localSheetId="14">Jarkasih!$A$1:$J$50</definedName>
    <definedName name="_xlnm.Print_Area" localSheetId="16">Laporan!$A$1:$C$24</definedName>
    <definedName name="_xlnm.Print_Area" localSheetId="18">PM!$A$1:$J$95</definedName>
    <definedName name="_xlnm.Print_Area" localSheetId="4">Sale!$L$60:$M$75</definedName>
    <definedName name="_xlnm.Print_Area" localSheetId="40">Sheet2!$A$4:$J$71</definedName>
    <definedName name="_xlnm.Print_Area" localSheetId="20">Sheet3!$A$1:$J$37</definedName>
    <definedName name="_xlnm.Print_Area" localSheetId="38">Sheet5!$A$4:$J$72</definedName>
    <definedName name="_xlnm.Print_Area" localSheetId="0">'Taufik ST'!$A$5:$J$340</definedName>
    <definedName name="_xlnm.Print_Area" localSheetId="26">Widya!$A$1:$J$25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L3" i="61" l="1"/>
  <c r="L2" i="61"/>
  <c r="L1" i="61"/>
  <c r="J33" i="61" l="1"/>
  <c r="J31" i="61"/>
  <c r="J29" i="61"/>
  <c r="J28" i="61"/>
  <c r="F26" i="61"/>
  <c r="C26" i="61"/>
  <c r="J30" i="61" l="1"/>
  <c r="J32" i="61" s="1"/>
  <c r="J34" i="61" s="1"/>
  <c r="I34" i="61" s="1"/>
  <c r="I2" i="61" l="1"/>
  <c r="C12" i="15" s="1"/>
  <c r="J652" i="60" l="1"/>
  <c r="J650" i="60"/>
  <c r="J648" i="60"/>
  <c r="J647" i="60"/>
  <c r="J649" i="60" s="1"/>
  <c r="J651" i="60" s="1"/>
  <c r="I645" i="60"/>
  <c r="H645" i="60"/>
  <c r="G645" i="60"/>
  <c r="F645" i="60"/>
  <c r="D645" i="60"/>
  <c r="C645" i="60"/>
  <c r="L2" i="60"/>
  <c r="L1" i="60"/>
  <c r="L3" i="60" s="1"/>
  <c r="J653" i="60" l="1"/>
  <c r="I653" i="60" s="1"/>
  <c r="L2" i="35"/>
  <c r="L1" i="35"/>
  <c r="I2" i="60" l="1"/>
  <c r="C21" i="15" s="1"/>
  <c r="L2" i="2"/>
  <c r="L1" i="2"/>
  <c r="L2" i="54" l="1"/>
  <c r="L1" i="54"/>
  <c r="O2" i="57" l="1"/>
  <c r="N3" i="57"/>
  <c r="M2" i="57"/>
  <c r="M1" i="57"/>
  <c r="M3" i="57" s="1"/>
  <c r="O1" i="57" l="1"/>
  <c r="M2" i="58" l="1"/>
  <c r="M1" i="58"/>
  <c r="L2" i="59" l="1"/>
  <c r="L1" i="59"/>
  <c r="L2" i="12" l="1"/>
  <c r="L1" i="12"/>
  <c r="J657" i="59" l="1"/>
  <c r="J655" i="59"/>
  <c r="J653" i="59"/>
  <c r="J652" i="59"/>
  <c r="I650" i="59"/>
  <c r="H650" i="59"/>
  <c r="G650" i="59"/>
  <c r="F650" i="59"/>
  <c r="D650" i="59"/>
  <c r="C650" i="59"/>
  <c r="L3" i="59"/>
  <c r="J654" i="59" l="1"/>
  <c r="J656" i="59" s="1"/>
  <c r="J658" i="59" s="1"/>
  <c r="I2" i="59" s="1"/>
  <c r="C7" i="15" s="1"/>
  <c r="I658" i="59" l="1"/>
  <c r="J1052" i="58" l="1"/>
  <c r="J1050" i="58"/>
  <c r="J1048" i="58"/>
  <c r="J1047" i="58"/>
  <c r="I1045" i="58"/>
  <c r="H1045" i="58"/>
  <c r="G1045" i="58"/>
  <c r="F1045" i="58"/>
  <c r="D1045" i="58"/>
  <c r="C1045" i="58"/>
  <c r="L666" i="58"/>
  <c r="L665" i="58"/>
  <c r="M3" i="58"/>
  <c r="L3" i="58"/>
  <c r="N3" i="58" l="1"/>
  <c r="J1049" i="58"/>
  <c r="J1051" i="58" s="1"/>
  <c r="J1053" i="58" s="1"/>
  <c r="I1053" i="58" l="1"/>
  <c r="I2" i="58"/>
  <c r="C8" i="15" s="1"/>
  <c r="L1" i="56"/>
  <c r="M66" i="57" l="1"/>
  <c r="M65" i="57"/>
  <c r="M67" i="57" s="1"/>
  <c r="L15" i="2" l="1"/>
  <c r="L16" i="2"/>
  <c r="L17" i="2"/>
  <c r="J214" i="57" l="1"/>
  <c r="J212" i="57"/>
  <c r="J210" i="57"/>
  <c r="J209" i="57"/>
  <c r="G207" i="57"/>
  <c r="F207" i="57"/>
  <c r="C207" i="57"/>
  <c r="J211" i="57" l="1"/>
  <c r="J213" i="57" s="1"/>
  <c r="J215" i="57" s="1"/>
  <c r="I215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46" i="55"/>
  <c r="J44" i="55"/>
  <c r="J42" i="55"/>
  <c r="J41" i="55"/>
  <c r="G39" i="55"/>
  <c r="F39" i="55"/>
  <c r="C39" i="55"/>
  <c r="J43" i="55" l="1"/>
  <c r="J45" i="55" s="1"/>
  <c r="J47" i="55" s="1"/>
  <c r="I47" i="55" s="1"/>
  <c r="I2" i="55" l="1"/>
  <c r="C9" i="15" s="1"/>
  <c r="I42" i="30" l="1"/>
  <c r="I44" i="30"/>
  <c r="I37" i="18" l="1"/>
  <c r="I39" i="18"/>
  <c r="L3" i="12" l="1"/>
  <c r="B18" i="15" l="1"/>
  <c r="B14" i="15"/>
  <c r="J339" i="54" l="1"/>
  <c r="J337" i="54"/>
  <c r="J335" i="54"/>
  <c r="J334" i="54"/>
  <c r="I332" i="54"/>
  <c r="H332" i="54"/>
  <c r="G332" i="54"/>
  <c r="F332" i="54"/>
  <c r="D332" i="54"/>
  <c r="C332" i="54"/>
  <c r="J336" i="54" l="1"/>
  <c r="J338" i="54" s="1"/>
  <c r="J340" i="54" s="1"/>
  <c r="I2" i="54" s="1"/>
  <c r="C5" i="15" s="1"/>
  <c r="L3" i="54"/>
  <c r="I340" i="54" l="1"/>
  <c r="J161" i="35" l="1"/>
  <c r="J165" i="35"/>
  <c r="J163" i="35"/>
  <c r="J160" i="35"/>
  <c r="G158" i="35"/>
  <c r="F158" i="35"/>
  <c r="J162" i="35" l="1"/>
  <c r="J164" i="35" s="1"/>
  <c r="J166" i="35" s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58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83" i="2" l="1"/>
  <c r="I178" i="2"/>
  <c r="H178" i="2"/>
  <c r="G178" i="2"/>
  <c r="F17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3" i="32"/>
  <c r="J31" i="32"/>
  <c r="J29" i="32"/>
  <c r="F26" i="32"/>
  <c r="C2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74" i="12"/>
  <c r="J72" i="12"/>
  <c r="J70" i="12"/>
  <c r="J69" i="12"/>
  <c r="F67" i="12"/>
  <c r="C6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85" i="2"/>
  <c r="J181" i="2"/>
  <c r="J180" i="2"/>
  <c r="D178" i="2"/>
  <c r="C178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82" i="2"/>
  <c r="J184" i="2" s="1"/>
  <c r="J186" i="2" s="1"/>
  <c r="I186" i="2" s="1"/>
  <c r="J55" i="11"/>
  <c r="J57" i="11" s="1"/>
  <c r="J59" i="11" s="1"/>
  <c r="J59" i="34"/>
  <c r="I2" i="21"/>
  <c r="I59" i="21"/>
  <c r="J122" i="20"/>
  <c r="J124" i="20" s="1"/>
  <c r="J126" i="20" s="1"/>
  <c r="I2" i="20" s="1"/>
  <c r="J71" i="12"/>
  <c r="J73" i="12" s="1"/>
  <c r="J75" i="12" s="1"/>
  <c r="J25" i="25"/>
  <c r="I2" i="25" s="1"/>
  <c r="J77" i="33"/>
  <c r="J79" i="33" s="1"/>
  <c r="I2" i="33" s="1"/>
  <c r="J91" i="4"/>
  <c r="J93" i="4" s="1"/>
  <c r="J95" i="4" s="1"/>
  <c r="I2" i="4" s="1"/>
  <c r="J30" i="32"/>
  <c r="J32" i="32" s="1"/>
  <c r="J34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75" i="12"/>
  <c r="I126" i="20"/>
  <c r="I52" i="18"/>
  <c r="I95" i="4"/>
  <c r="I34" i="32"/>
  <c r="I2" i="32"/>
  <c r="C19" i="15" s="1"/>
  <c r="I2" i="6"/>
  <c r="I2" i="17"/>
  <c r="I2" i="16"/>
  <c r="C15" i="15" s="1"/>
  <c r="I25" i="25"/>
  <c r="I166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6056752.00
Pembayaran Taufik
TAUFIK HIDAYAT
0000
6,056,752.00
CR
273,962,840.11</t>
        </r>
      </text>
    </comment>
    <comment ref="J321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4192827.00
Pembayaran Taufik
TAUFIK HIDAYAT
0000
4,192,827.00
CR
335,260,684.11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  <comment ref="J163" authorId="0">
      <text>
        <r>
          <rPr>
            <b/>
            <sz val="9"/>
            <color indexed="81"/>
            <rFont val="Tahoma"/>
            <family val="2"/>
          </rPr>
          <t>12/08/18  TRANSFER IBNK INDRA MASTOTI TO ABDUL RAHMAN BAYAR INFICLO FROM065001002566506 TO400301000897500IBN
  1.138.463,00  155.387.345,00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>19/08/18  TRANSFER IBNK INDRA MASTOTI TO ABDUL RAHMAN BAYAR INFICLO FROM065001002566506 TO400301000897500IBN
  597.976,00  162.309.973,00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  <comment ref="J963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3492390.00
Inficlo Bandros
TIKA KARTIKA SARI
0000
3,492,390.00
CR
248,758,755.11</t>
        </r>
      </text>
    </comment>
    <comment ref="J971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9792040.00
Inficlo Bandros
TIKA KARTIKA SARI
0000
9,792,040.00
CR
262,904,835.11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0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4681863.00
Inficlo Bandros
Tgl 14
TIKA KARTIKA SARI
0000
4,681,863.00
CR
279,660,718.11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9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9449563.00
Inficlo Bandros
TIKA KARTIKA SARI
0000
9,449,563.00
CR
289,110,281.11</t>
        </r>
      </text>
    </comment>
    <comment ref="J996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3379514.00
Inficlo Bandros
TIKA KARTIKA SARI
0000
3,379,514.00
CR
295,676,473.11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04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5693190.00
Inficlo Bandros
TIKA KARTIKA SARI
0000
5,693,190.00
CR
317,972,226.11</t>
        </r>
      </text>
    </comment>
    <comment ref="J101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6244614.00
Inficlo Bandros
TIKA KARTIKA SARI
0000
6,244,614.00
CR
329,792,381.11</t>
        </r>
      </text>
    </comment>
    <comment ref="J1020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3085339.00
Inficlo Bandros
TIKA KARTIKA SARI
0000
3,085,339.00
CR
339,128,936.11</t>
        </r>
      </text>
    </comment>
    <comment ref="J102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9071477.00
Inficlo Bandros
TIKA KARTIKA SARI
0000
9,071,477.00
CR
351,250,777.11</t>
        </r>
      </text>
    </comment>
    <comment ref="J1036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3247039.00
Inficlo Bandros
TIKA KARTIKA SARI
0000
3,247,039.00
CR
359,275,496.11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266007.00
Transfer
Inficlo Blackkelly
WAHYUNI
0000
266,007.00
CR
296,470,393.11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611801.00
Transfer
INF/BCL Sale
WAHYUNI
0000
611,801.00
CR
297,082,194.11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1486452.00
Transfer
Inficlo-Blackkelly
WAHYUNI
0000
1,486,452.00
CR
356,028,457.11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08/21 95031
PELUNASAN TRANSAKS
I 20 AGSTS
YUAN PERDANA
0000
504,263.00
CR
323,185,766.11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08/24 95031
PELUNASAN KREDIT I
NFICLO,BLCKLLY
YUAN PERDANA
0000
1,061,813.00
CR
353,332,666.11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</commentList>
</comments>
</file>

<file path=xl/sharedStrings.xml><?xml version="1.0" encoding="utf-8"?>
<sst xmlns="http://schemas.openxmlformats.org/spreadsheetml/2006/main" count="2136" uniqueCount="206">
  <si>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</si>
  <si>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</si>
  <si>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</si>
  <si>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</si>
  <si>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</si>
  <si>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</si>
  <si>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</si>
  <si>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</si>
  <si>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</si>
  <si>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</si>
  <si>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</si>
  <si>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</si>
  <si>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</si>
  <si>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</si>
  <si>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</si>
  <si>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</si>
  <si>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</si>
  <si>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</si>
  <si>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</si>
  <si>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</si>
  <si>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</si>
  <si>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</si>
  <si>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</si>
  <si>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</si>
  <si>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</si>
  <si>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</si>
  <si>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</si>
  <si>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</si>
  <si>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</si>
  <si>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</si>
  <si>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</si>
  <si>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</si>
  <si>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</si>
  <si>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</si>
  <si>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</si>
  <si>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</si>
  <si>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</si>
  <si>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</si>
  <si>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</si>
  <si>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</si>
  <si>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</si>
  <si>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</si>
  <si>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</si>
  <si>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</si>
  <si>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</si>
  <si>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</si>
  <si>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</si>
  <si>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</si>
  <si>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</si>
  <si>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</si>
  <si>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</si>
  <si>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</si>
  <si>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</si>
  <si>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</si>
  <si>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</si>
  <si>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</si>
  <si>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</si>
  <si>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</si>
  <si>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</si>
  <si>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</si>
  <si>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</si>
  <si>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</si>
  <si>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</si>
  <si>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</si>
  <si>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</si>
  <si>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</si>
  <si>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</si>
  <si>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</si>
  <si>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</si>
  <si>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</si>
  <si>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</si>
  <si>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</si>
  <si>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</si>
  <si>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</si>
  <si>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</si>
  <si>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</si>
  <si>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</si>
  <si>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</si>
  <si>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</si>
  <si>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</si>
  <si>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</si>
  <si>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</si>
  <si>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</si>
  <si>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</si>
  <si>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</si>
  <si>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</si>
  <si>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</si>
  <si>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</si>
  <si>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</si>
  <si>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</si>
  <si>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</si>
  <si>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</si>
  <si>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</si>
  <si>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</si>
  <si>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</si>
  <si>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</si>
  <si>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</si>
  <si>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</si>
  <si>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</si>
  <si>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</si>
  <si>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</si>
  <si>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</si>
  <si>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</si>
  <si>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</si>
  <si>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</si>
  <si>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</si>
  <si>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</si>
  <si>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</si>
  <si>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</si>
  <si>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</si>
  <si>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</si>
  <si>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</si>
  <si>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</si>
  <si>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</si>
  <si>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</si>
  <si>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</si>
  <si>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</si>
  <si>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</si>
  <si>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</si>
  <si>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</si>
  <si>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</si>
  <si>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</si>
  <si>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</si>
  <si>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</si>
  <si>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</si>
  <si>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</si>
  <si>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</si>
  <si>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</si>
  <si>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</si>
  <si>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</si>
  <si>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</si>
  <si>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</si>
  <si>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</si>
  <si>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</si>
  <si>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</si>
  <si>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</si>
  <si>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</si>
  <si>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</si>
  <si>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</si>
  <si>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</si>
  <si>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</si>
  <si>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</si>
  <si>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</si>
  <si>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</si>
  <si>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</si>
  <si>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</si>
  <si>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</si>
  <si>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</si>
  <si>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</si>
  <si>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</si>
  <si>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</si>
  <si>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</si>
  <si>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</si>
  <si>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</si>
  <si>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</si>
  <si>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</si>
  <si>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</si>
  <si>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</si>
  <si>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</si>
  <si>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</si>
  <si>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</si>
  <si>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</si>
  <si>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</si>
  <si>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</si>
  <si>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</si>
  <si>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</si>
  <si>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</si>
  <si>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</si>
  <si>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</si>
  <si>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</si>
  <si>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</si>
  <si>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</si>
  <si>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</si>
  <si>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</si>
  <si>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</si>
  <si>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</si>
  <si>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</si>
  <si>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</si>
  <si>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</si>
  <si>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</si>
  <si>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</si>
  <si>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</si>
  <si>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</si>
  <si>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</si>
  <si>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</si>
  <si>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</si>
  <si>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</si>
  <si>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</si>
  <si>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</si>
  <si>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</si>
  <si>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</si>
  <si>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</si>
  <si>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</si>
  <si>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</si>
  <si>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</si>
  <si>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</si>
  <si>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</si>
  <si>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</si>
  <si>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</si>
  <si>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</si>
  <si>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</si>
  <si>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</si>
  <si>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ATLANTIS SALE</t>
  </si>
  <si>
    <t>: YUAN PERDANA</t>
  </si>
  <si>
    <t>: +628976079530</t>
  </si>
  <si>
    <t>YUAN PERDANA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</si>
</sst>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49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5.xml"/><Relationship Id="rId1" Type="http://schemas.openxmlformats.org/officeDocument/2006/relationships/vmlDrawing" Target="../drawings/vmlDrawing35.v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40"/>
  <sheetViews>
    <sheetView zoomScale="85" zoomScaleNormal="85" workbookViewId="0">
      <pane ySplit="7" topLeftCell="A320" activePane="bottomLeft" state="frozen"/>
      <selection pane="bottomLeft" activeCell="L327" sqref="L327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78" t="s">
        <v>22</v>
      </c>
      <c r="G1" s="378"/>
      <c r="H1" s="378"/>
      <c r="I1" s="220" t="s">
        <v>20</v>
      </c>
      <c r="J1" s="218"/>
      <c r="L1" s="275">
        <f>SUM(D312:D321)</f>
        <v>4578965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78" t="s">
        <v>21</v>
      </c>
      <c r="G2" s="378"/>
      <c r="H2" s="378"/>
      <c r="I2" s="220">
        <f>J340*-1</f>
        <v>2625964</v>
      </c>
      <c r="J2" s="218"/>
      <c r="L2" s="276">
        <f>SUM(G312:G321)</f>
        <v>386138</v>
      </c>
      <c r="M2" s="238"/>
      <c r="N2" s="238"/>
      <c r="O2" s="238"/>
    </row>
    <row r="3" spans="1:15" x14ac:dyDescent="0.25">
      <c r="A3" s="218" t="s">
        <v>115</v>
      </c>
      <c r="B3" s="218"/>
      <c r="C3" s="72" t="s">
        <v>114</v>
      </c>
      <c r="D3" s="218"/>
      <c r="E3" s="218"/>
      <c r="F3" s="307"/>
      <c r="G3" s="307"/>
      <c r="H3" s="307"/>
      <c r="I3" s="220"/>
      <c r="J3" s="218"/>
      <c r="L3" s="276">
        <f>L1-L2</f>
        <v>4192827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79" t="s">
        <v>60</v>
      </c>
      <c r="B5" s="379"/>
      <c r="C5" s="379"/>
      <c r="D5" s="379"/>
      <c r="E5" s="379"/>
      <c r="F5" s="379"/>
      <c r="G5" s="379"/>
      <c r="H5" s="379"/>
      <c r="I5" s="379"/>
      <c r="J5" s="379"/>
      <c r="L5" s="274"/>
      <c r="M5" s="238"/>
      <c r="N5" s="238"/>
      <c r="O5" s="238"/>
    </row>
    <row r="6" spans="1:15" x14ac:dyDescent="0.25">
      <c r="A6" s="380" t="s">
        <v>2</v>
      </c>
      <c r="B6" s="381" t="s">
        <v>3</v>
      </c>
      <c r="C6" s="381"/>
      <c r="D6" s="381"/>
      <c r="E6" s="381"/>
      <c r="F6" s="381"/>
      <c r="G6" s="381"/>
      <c r="H6" s="381" t="s">
        <v>4</v>
      </c>
      <c r="I6" s="382" t="s">
        <v>5</v>
      </c>
      <c r="J6" s="383" t="s">
        <v>6</v>
      </c>
    </row>
    <row r="7" spans="1:15" x14ac:dyDescent="0.25">
      <c r="A7" s="380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81"/>
      <c r="I7" s="382"/>
      <c r="J7" s="383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41">
        <v>43318</v>
      </c>
      <c r="B301" s="242">
        <v>180171637</v>
      </c>
      <c r="C301" s="106">
        <v>10</v>
      </c>
      <c r="D301" s="246">
        <v>1183350</v>
      </c>
      <c r="E301" s="244"/>
      <c r="F301" s="247"/>
      <c r="G301" s="246"/>
      <c r="H301" s="244"/>
      <c r="I301" s="245"/>
      <c r="J301" s="246"/>
    </row>
    <row r="302" spans="1:10" ht="15.75" customHeight="1" x14ac:dyDescent="0.25">
      <c r="A302" s="241">
        <v>43318</v>
      </c>
      <c r="B302" s="242">
        <v>180171680</v>
      </c>
      <c r="C302" s="106">
        <v>5</v>
      </c>
      <c r="D302" s="246">
        <v>474338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43319</v>
      </c>
      <c r="B303" s="242">
        <v>180171719</v>
      </c>
      <c r="C303" s="106">
        <v>11</v>
      </c>
      <c r="D303" s="246">
        <v>1234625</v>
      </c>
      <c r="E303" s="244">
        <v>180044726</v>
      </c>
      <c r="F303" s="247">
        <v>1</v>
      </c>
      <c r="G303" s="246">
        <v>131513</v>
      </c>
      <c r="H303" s="244"/>
      <c r="I303" s="245"/>
      <c r="J303" s="246"/>
    </row>
    <row r="304" spans="1:10" ht="15.75" customHeight="1" x14ac:dyDescent="0.25">
      <c r="A304" s="241">
        <v>43319</v>
      </c>
      <c r="B304" s="242">
        <v>180171759</v>
      </c>
      <c r="C304" s="106">
        <v>6</v>
      </c>
      <c r="D304" s="246">
        <v>735438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43320</v>
      </c>
      <c r="B305" s="242">
        <v>180171807</v>
      </c>
      <c r="C305" s="106">
        <v>6</v>
      </c>
      <c r="D305" s="246">
        <v>643825</v>
      </c>
      <c r="E305" s="244">
        <v>180044739</v>
      </c>
      <c r="F305" s="247">
        <v>1</v>
      </c>
      <c r="G305" s="246">
        <v>130025</v>
      </c>
      <c r="H305" s="244"/>
      <c r="I305" s="245"/>
      <c r="J305" s="246"/>
    </row>
    <row r="306" spans="1:10" ht="15.75" customHeight="1" x14ac:dyDescent="0.25">
      <c r="A306" s="241">
        <v>43320</v>
      </c>
      <c r="B306" s="242">
        <v>180171875</v>
      </c>
      <c r="C306" s="106">
        <v>3</v>
      </c>
      <c r="D306" s="246">
        <v>372138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43321</v>
      </c>
      <c r="B307" s="242">
        <v>180171919</v>
      </c>
      <c r="C307" s="106">
        <v>5</v>
      </c>
      <c r="D307" s="246">
        <v>465850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43321</v>
      </c>
      <c r="B308" s="242">
        <v>180171959</v>
      </c>
      <c r="C308" s="106">
        <v>1</v>
      </c>
      <c r="D308" s="246">
        <v>97563</v>
      </c>
      <c r="E308" s="244"/>
      <c r="F308" s="247"/>
      <c r="G308" s="246"/>
      <c r="H308" s="244"/>
      <c r="I308" s="245"/>
      <c r="J308" s="246"/>
    </row>
    <row r="309" spans="1:10" ht="15.75" customHeight="1" x14ac:dyDescent="0.25">
      <c r="A309" s="241">
        <v>43322</v>
      </c>
      <c r="B309" s="242">
        <v>180172017</v>
      </c>
      <c r="C309" s="106">
        <v>5</v>
      </c>
      <c r="D309" s="246">
        <v>464188</v>
      </c>
      <c r="E309" s="244"/>
      <c r="F309" s="247"/>
      <c r="G309" s="246"/>
      <c r="H309" s="244"/>
      <c r="I309" s="245"/>
      <c r="J309" s="246"/>
    </row>
    <row r="310" spans="1:10" ht="15.75" customHeight="1" x14ac:dyDescent="0.25">
      <c r="A310" s="241">
        <v>43322</v>
      </c>
      <c r="B310" s="242">
        <v>180172054</v>
      </c>
      <c r="C310" s="106">
        <v>3</v>
      </c>
      <c r="D310" s="246">
        <v>277375</v>
      </c>
      <c r="E310" s="244"/>
      <c r="F310" s="247"/>
      <c r="G310" s="246"/>
      <c r="H310" s="244"/>
      <c r="I310" s="245"/>
      <c r="J310" s="246"/>
    </row>
    <row r="311" spans="1:10" ht="15.75" customHeight="1" x14ac:dyDescent="0.25">
      <c r="A311" s="241">
        <v>43323</v>
      </c>
      <c r="B311" s="242">
        <v>180172100</v>
      </c>
      <c r="C311" s="106">
        <v>4</v>
      </c>
      <c r="D311" s="246">
        <v>369600</v>
      </c>
      <c r="E311" s="244"/>
      <c r="F311" s="247"/>
      <c r="G311" s="246"/>
      <c r="H311" s="244"/>
      <c r="I311" s="245">
        <v>6056752</v>
      </c>
      <c r="J311" s="246" t="s">
        <v>17</v>
      </c>
    </row>
    <row r="312" spans="1:10" ht="15.75" customHeight="1" x14ac:dyDescent="0.25">
      <c r="A312" s="241">
        <v>43325</v>
      </c>
      <c r="B312" s="242">
        <v>180172296</v>
      </c>
      <c r="C312" s="106">
        <v>8</v>
      </c>
      <c r="D312" s="246">
        <v>813575</v>
      </c>
      <c r="E312" s="244"/>
      <c r="F312" s="247"/>
      <c r="G312" s="246"/>
      <c r="H312" s="244"/>
      <c r="I312" s="245"/>
      <c r="J312" s="246"/>
    </row>
    <row r="313" spans="1:10" ht="15.75" customHeight="1" x14ac:dyDescent="0.25">
      <c r="A313" s="241">
        <v>43325</v>
      </c>
      <c r="B313" s="242">
        <v>180172351</v>
      </c>
      <c r="C313" s="106">
        <v>3</v>
      </c>
      <c r="D313" s="246">
        <v>311675</v>
      </c>
      <c r="E313" s="244"/>
      <c r="F313" s="247"/>
      <c r="G313" s="246"/>
      <c r="H313" s="244"/>
      <c r="I313" s="245"/>
      <c r="J313" s="246"/>
    </row>
    <row r="314" spans="1:10" ht="15.75" customHeight="1" x14ac:dyDescent="0.25">
      <c r="A314" s="241">
        <v>43326</v>
      </c>
      <c r="B314" s="242">
        <v>180172415</v>
      </c>
      <c r="C314" s="106">
        <v>2</v>
      </c>
      <c r="D314" s="246">
        <v>205013</v>
      </c>
      <c r="E314" s="244">
        <v>180044836</v>
      </c>
      <c r="F314" s="247">
        <v>2</v>
      </c>
      <c r="G314" s="246">
        <v>192063</v>
      </c>
      <c r="H314" s="244"/>
      <c r="I314" s="245"/>
      <c r="J314" s="246"/>
    </row>
    <row r="315" spans="1:10" ht="15.75" customHeight="1" x14ac:dyDescent="0.25">
      <c r="A315" s="241">
        <v>43326</v>
      </c>
      <c r="B315" s="242">
        <v>180172445</v>
      </c>
      <c r="C315" s="106">
        <v>5</v>
      </c>
      <c r="D315" s="246">
        <v>493938</v>
      </c>
      <c r="E315" s="244"/>
      <c r="F315" s="247"/>
      <c r="G315" s="246"/>
      <c r="H315" s="244"/>
      <c r="I315" s="245"/>
      <c r="J315" s="246"/>
    </row>
    <row r="316" spans="1:10" ht="15.75" customHeight="1" x14ac:dyDescent="0.25">
      <c r="A316" s="241">
        <v>43327</v>
      </c>
      <c r="B316" s="242">
        <v>180172490</v>
      </c>
      <c r="C316" s="106">
        <v>6</v>
      </c>
      <c r="D316" s="246">
        <v>646800</v>
      </c>
      <c r="E316" s="244"/>
      <c r="F316" s="247"/>
      <c r="G316" s="246"/>
      <c r="H316" s="244"/>
      <c r="I316" s="245"/>
      <c r="J316" s="246"/>
    </row>
    <row r="317" spans="1:10" ht="15.75" customHeight="1" x14ac:dyDescent="0.25">
      <c r="A317" s="241">
        <v>43327</v>
      </c>
      <c r="B317" s="242">
        <v>180172552</v>
      </c>
      <c r="C317" s="106">
        <v>8</v>
      </c>
      <c r="D317" s="246">
        <v>800800</v>
      </c>
      <c r="E317" s="244"/>
      <c r="F317" s="247"/>
      <c r="G317" s="246"/>
      <c r="H317" s="244"/>
      <c r="I317" s="245"/>
      <c r="J317" s="246"/>
    </row>
    <row r="318" spans="1:10" ht="15.75" customHeight="1" x14ac:dyDescent="0.25">
      <c r="A318" s="241">
        <v>43328</v>
      </c>
      <c r="B318" s="242">
        <v>180172590</v>
      </c>
      <c r="C318" s="106">
        <v>2</v>
      </c>
      <c r="D318" s="246">
        <v>255063</v>
      </c>
      <c r="E318" s="244">
        <v>180044867</v>
      </c>
      <c r="F318" s="247">
        <v>1</v>
      </c>
      <c r="G318" s="246">
        <v>99050</v>
      </c>
      <c r="H318" s="244"/>
      <c r="I318" s="245"/>
      <c r="J318" s="246"/>
    </row>
    <row r="319" spans="1:10" ht="15.75" customHeight="1" x14ac:dyDescent="0.25">
      <c r="A319" s="241">
        <v>43328</v>
      </c>
      <c r="B319" s="242">
        <v>180172640</v>
      </c>
      <c r="C319" s="106">
        <v>2</v>
      </c>
      <c r="D319" s="246">
        <v>189088</v>
      </c>
      <c r="E319" s="244"/>
      <c r="F319" s="247"/>
      <c r="G319" s="246"/>
      <c r="H319" s="244"/>
      <c r="I319" s="245"/>
      <c r="J319" s="246"/>
    </row>
    <row r="320" spans="1:10" ht="15.75" customHeight="1" x14ac:dyDescent="0.25">
      <c r="A320" s="241">
        <v>43330</v>
      </c>
      <c r="B320" s="242">
        <v>180172706</v>
      </c>
      <c r="C320" s="106">
        <v>4</v>
      </c>
      <c r="D320" s="246">
        <v>397075</v>
      </c>
      <c r="E320" s="244">
        <v>180044890</v>
      </c>
      <c r="F320" s="247">
        <v>1</v>
      </c>
      <c r="G320" s="246">
        <v>95025</v>
      </c>
      <c r="H320" s="244"/>
      <c r="I320" s="245"/>
      <c r="J320" s="246"/>
    </row>
    <row r="321" spans="1:10" ht="15.75" customHeight="1" x14ac:dyDescent="0.25">
      <c r="A321" s="241">
        <v>43330</v>
      </c>
      <c r="B321" s="242">
        <v>180172736</v>
      </c>
      <c r="C321" s="106">
        <v>4</v>
      </c>
      <c r="D321" s="246">
        <v>465938</v>
      </c>
      <c r="E321" s="244"/>
      <c r="F321" s="247"/>
      <c r="G321" s="246"/>
      <c r="H321" s="244"/>
      <c r="I321" s="245">
        <v>4192827</v>
      </c>
      <c r="J321" s="246" t="s">
        <v>17</v>
      </c>
    </row>
    <row r="322" spans="1:10" ht="15.75" customHeight="1" x14ac:dyDescent="0.25">
      <c r="A322" s="210">
        <v>43332</v>
      </c>
      <c r="B322" s="115">
        <v>180172863</v>
      </c>
      <c r="C322" s="306">
        <v>11</v>
      </c>
      <c r="D322" s="117">
        <v>1249500</v>
      </c>
      <c r="E322" s="118">
        <v>180044921</v>
      </c>
      <c r="F322" s="120">
        <v>1</v>
      </c>
      <c r="G322" s="117">
        <v>124338</v>
      </c>
      <c r="H322" s="118"/>
      <c r="I322" s="213"/>
      <c r="J322" s="117"/>
    </row>
    <row r="323" spans="1:10" ht="15.75" customHeight="1" x14ac:dyDescent="0.25">
      <c r="A323" s="210">
        <v>43332</v>
      </c>
      <c r="B323" s="115">
        <v>180172901</v>
      </c>
      <c r="C323" s="306">
        <v>4</v>
      </c>
      <c r="D323" s="117">
        <v>421488</v>
      </c>
      <c r="E323" s="118"/>
      <c r="F323" s="120"/>
      <c r="G323" s="117"/>
      <c r="H323" s="118"/>
      <c r="I323" s="213"/>
      <c r="J323" s="117"/>
    </row>
    <row r="324" spans="1:10" ht="15.75" customHeight="1" x14ac:dyDescent="0.25">
      <c r="A324" s="210">
        <v>43333</v>
      </c>
      <c r="B324" s="115">
        <v>180172944</v>
      </c>
      <c r="C324" s="306">
        <v>9</v>
      </c>
      <c r="D324" s="117">
        <v>995225</v>
      </c>
      <c r="E324" s="118">
        <v>180044937</v>
      </c>
      <c r="F324" s="120">
        <v>15</v>
      </c>
      <c r="G324" s="117">
        <v>1684025</v>
      </c>
      <c r="H324" s="118"/>
      <c r="I324" s="213"/>
      <c r="J324" s="117"/>
    </row>
    <row r="325" spans="1:10" ht="15.75" customHeight="1" x14ac:dyDescent="0.25">
      <c r="A325" s="210">
        <v>43333</v>
      </c>
      <c r="B325" s="115">
        <v>180172986</v>
      </c>
      <c r="C325" s="306">
        <v>2</v>
      </c>
      <c r="D325" s="117">
        <v>206500</v>
      </c>
      <c r="E325" s="118"/>
      <c r="F325" s="120"/>
      <c r="G325" s="117"/>
      <c r="H325" s="118"/>
      <c r="I325" s="213"/>
      <c r="J325" s="117"/>
    </row>
    <row r="326" spans="1:10" ht="15.75" customHeight="1" x14ac:dyDescent="0.25">
      <c r="A326" s="210">
        <v>43335</v>
      </c>
      <c r="B326" s="115">
        <v>180173043</v>
      </c>
      <c r="C326" s="306">
        <v>8</v>
      </c>
      <c r="D326" s="117">
        <v>737013</v>
      </c>
      <c r="E326" s="118">
        <v>180044950</v>
      </c>
      <c r="F326" s="120">
        <v>1</v>
      </c>
      <c r="G326" s="117">
        <v>115500</v>
      </c>
      <c r="H326" s="118"/>
      <c r="I326" s="213"/>
      <c r="J326" s="117"/>
    </row>
    <row r="327" spans="1:10" ht="15.75" customHeight="1" x14ac:dyDescent="0.25">
      <c r="A327" s="210">
        <v>43336</v>
      </c>
      <c r="B327" s="115">
        <v>180173119</v>
      </c>
      <c r="C327" s="306">
        <v>7</v>
      </c>
      <c r="D327" s="117">
        <v>708050</v>
      </c>
      <c r="E327" s="118"/>
      <c r="F327" s="120"/>
      <c r="G327" s="117"/>
      <c r="H327" s="118"/>
      <c r="I327" s="213"/>
      <c r="J327" s="117"/>
    </row>
    <row r="328" spans="1:10" ht="15.75" customHeight="1" x14ac:dyDescent="0.25">
      <c r="A328" s="210">
        <v>43336</v>
      </c>
      <c r="B328" s="115">
        <v>180173149</v>
      </c>
      <c r="C328" s="306">
        <v>2</v>
      </c>
      <c r="D328" s="117">
        <v>220763</v>
      </c>
      <c r="E328" s="118"/>
      <c r="F328" s="120"/>
      <c r="G328" s="117"/>
      <c r="H328" s="118"/>
      <c r="I328" s="213"/>
      <c r="J328" s="117"/>
    </row>
    <row r="329" spans="1:10" ht="15.75" customHeight="1" x14ac:dyDescent="0.25">
      <c r="A329" s="210">
        <v>43337</v>
      </c>
      <c r="B329" s="115">
        <v>180173195</v>
      </c>
      <c r="C329" s="306">
        <v>3</v>
      </c>
      <c r="D329" s="117">
        <v>300213</v>
      </c>
      <c r="E329" s="118">
        <v>180044979</v>
      </c>
      <c r="F329" s="120">
        <v>4</v>
      </c>
      <c r="G329" s="117">
        <v>420438</v>
      </c>
      <c r="H329" s="118"/>
      <c r="I329" s="213"/>
      <c r="J329" s="117"/>
    </row>
    <row r="330" spans="1:10" ht="15.75" customHeight="1" x14ac:dyDescent="0.25">
      <c r="A330" s="210">
        <v>43337</v>
      </c>
      <c r="B330" s="115">
        <v>180173214</v>
      </c>
      <c r="C330" s="306">
        <v>1</v>
      </c>
      <c r="D330" s="117">
        <v>131513</v>
      </c>
      <c r="E330" s="118"/>
      <c r="F330" s="120"/>
      <c r="G330" s="117"/>
      <c r="H330" s="118"/>
      <c r="I330" s="213"/>
      <c r="J330" s="117"/>
    </row>
    <row r="331" spans="1:10" x14ac:dyDescent="0.25">
      <c r="A331" s="235"/>
      <c r="B331" s="234"/>
      <c r="C331" s="12"/>
      <c r="D331" s="236"/>
      <c r="E331" s="237"/>
      <c r="F331" s="240"/>
      <c r="G331" s="236"/>
      <c r="H331" s="237"/>
      <c r="I331" s="239"/>
      <c r="J331" s="236"/>
    </row>
    <row r="332" spans="1:10" x14ac:dyDescent="0.25">
      <c r="A332" s="235"/>
      <c r="B332" s="223" t="s">
        <v>11</v>
      </c>
      <c r="C332" s="229">
        <f>SUM(C8:C331)</f>
        <v>3473</v>
      </c>
      <c r="D332" s="224">
        <f>SUM(D8:D331)</f>
        <v>364383590</v>
      </c>
      <c r="E332" s="223" t="s">
        <v>11</v>
      </c>
      <c r="F332" s="232">
        <f>SUM(F8:F331)</f>
        <v>475</v>
      </c>
      <c r="G332" s="224">
        <f>SUM(G8:G331)</f>
        <v>52538356</v>
      </c>
      <c r="H332" s="232">
        <f>SUM(H8:H331)</f>
        <v>0</v>
      </c>
      <c r="I332" s="232">
        <f>SUM(I8:I331)</f>
        <v>309219270</v>
      </c>
      <c r="J332" s="5"/>
    </row>
    <row r="333" spans="1:10" x14ac:dyDescent="0.25">
      <c r="A333" s="235"/>
      <c r="B333" s="223"/>
      <c r="C333" s="229"/>
      <c r="D333" s="224"/>
      <c r="E333" s="223"/>
      <c r="F333" s="232"/>
      <c r="G333" s="224"/>
      <c r="H333" s="232"/>
      <c r="I333" s="232"/>
      <c r="J333" s="5"/>
    </row>
    <row r="334" spans="1:10" x14ac:dyDescent="0.25">
      <c r="A334" s="225"/>
      <c r="B334" s="226"/>
      <c r="C334" s="12"/>
      <c r="D334" s="236"/>
      <c r="E334" s="223"/>
      <c r="F334" s="240"/>
      <c r="G334" s="377" t="s">
        <v>12</v>
      </c>
      <c r="H334" s="377"/>
      <c r="I334" s="239"/>
      <c r="J334" s="227">
        <f>SUM(D8:D331)</f>
        <v>364383590</v>
      </c>
    </row>
    <row r="335" spans="1:10" x14ac:dyDescent="0.25">
      <c r="A335" s="235"/>
      <c r="B335" s="234"/>
      <c r="C335" s="12"/>
      <c r="D335" s="236"/>
      <c r="E335" s="237"/>
      <c r="F335" s="240"/>
      <c r="G335" s="377" t="s">
        <v>13</v>
      </c>
      <c r="H335" s="377"/>
      <c r="I335" s="239"/>
      <c r="J335" s="227">
        <f>SUM(G8:G331)</f>
        <v>52538356</v>
      </c>
    </row>
    <row r="336" spans="1:10" x14ac:dyDescent="0.25">
      <c r="A336" s="228"/>
      <c r="B336" s="237"/>
      <c r="C336" s="12"/>
      <c r="D336" s="236"/>
      <c r="E336" s="237"/>
      <c r="F336" s="240"/>
      <c r="G336" s="377" t="s">
        <v>14</v>
      </c>
      <c r="H336" s="377"/>
      <c r="I336" s="41"/>
      <c r="J336" s="229">
        <f>J334-J335</f>
        <v>311845234</v>
      </c>
    </row>
    <row r="337" spans="1:10" x14ac:dyDescent="0.25">
      <c r="A337" s="235"/>
      <c r="B337" s="230"/>
      <c r="C337" s="12"/>
      <c r="D337" s="231"/>
      <c r="E337" s="237"/>
      <c r="F337" s="240"/>
      <c r="G337" s="377" t="s">
        <v>15</v>
      </c>
      <c r="H337" s="377"/>
      <c r="I337" s="239"/>
      <c r="J337" s="227">
        <f>SUM(H8:H331)</f>
        <v>0</v>
      </c>
    </row>
    <row r="338" spans="1:10" x14ac:dyDescent="0.25">
      <c r="A338" s="235"/>
      <c r="B338" s="230"/>
      <c r="C338" s="12"/>
      <c r="D338" s="231"/>
      <c r="E338" s="237"/>
      <c r="F338" s="240"/>
      <c r="G338" s="377" t="s">
        <v>16</v>
      </c>
      <c r="H338" s="377"/>
      <c r="I338" s="239"/>
      <c r="J338" s="227">
        <f>J336+J337</f>
        <v>311845234</v>
      </c>
    </row>
    <row r="339" spans="1:10" x14ac:dyDescent="0.25">
      <c r="A339" s="235"/>
      <c r="B339" s="230"/>
      <c r="C339" s="12"/>
      <c r="D339" s="231"/>
      <c r="E339" s="237"/>
      <c r="F339" s="240"/>
      <c r="G339" s="377" t="s">
        <v>5</v>
      </c>
      <c r="H339" s="377"/>
      <c r="I339" s="239"/>
      <c r="J339" s="227">
        <f>SUM(I8:I331)</f>
        <v>309219270</v>
      </c>
    </row>
    <row r="340" spans="1:10" x14ac:dyDescent="0.25">
      <c r="A340" s="235"/>
      <c r="B340" s="230"/>
      <c r="C340" s="12"/>
      <c r="D340" s="231"/>
      <c r="E340" s="237"/>
      <c r="F340" s="240"/>
      <c r="G340" s="377" t="s">
        <v>32</v>
      </c>
      <c r="H340" s="377"/>
      <c r="I340" s="240" t="str">
        <f>IF(J340&gt;0,"SALDO",IF(J340&lt;0,"PIUTANG",IF(J340=0,"LUNAS")))</f>
        <v>PIUTANG</v>
      </c>
      <c r="J340" s="227">
        <f>J339-J338</f>
        <v>-2625964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0:H340"/>
    <mergeCell ref="G334:H334"/>
    <mergeCell ref="G335:H335"/>
    <mergeCell ref="G336:H336"/>
    <mergeCell ref="G337:H337"/>
    <mergeCell ref="G338:H338"/>
    <mergeCell ref="G339:H339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4"/>
  <sheetViews>
    <sheetView workbookViewId="0">
      <pane ySplit="7" topLeftCell="A18" activePane="bottomLeft" state="frozen"/>
      <selection pane="bottomLeft" activeCell="G30" sqref="G30:H3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73</v>
      </c>
      <c r="D1" s="20"/>
      <c r="E1" s="20"/>
      <c r="F1" s="378" t="s">
        <v>22</v>
      </c>
      <c r="G1" s="378"/>
      <c r="H1" s="378"/>
      <c r="I1" s="38" t="s">
        <v>76</v>
      </c>
      <c r="J1" s="20"/>
    </row>
    <row r="2" spans="1:13" x14ac:dyDescent="0.25">
      <c r="A2" s="20" t="s">
        <v>1</v>
      </c>
      <c r="B2" s="20"/>
      <c r="C2" s="28" t="s">
        <v>70</v>
      </c>
      <c r="D2" s="20"/>
      <c r="E2" s="20"/>
      <c r="F2" s="378" t="s">
        <v>21</v>
      </c>
      <c r="G2" s="378"/>
      <c r="H2" s="378"/>
      <c r="I2" s="38">
        <f>J34*-1</f>
        <v>1648876</v>
      </c>
      <c r="J2" s="20"/>
      <c r="L2" s="18"/>
      <c r="M2" s="18"/>
    </row>
    <row r="3" spans="1:13" s="233" customFormat="1" x14ac:dyDescent="0.25">
      <c r="A3" s="218" t="s">
        <v>115</v>
      </c>
      <c r="B3" s="218"/>
      <c r="C3" s="28" t="s">
        <v>128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  <c r="L5" s="18"/>
    </row>
    <row r="6" spans="1:13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3" x14ac:dyDescent="0.25">
      <c r="A7" s="414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87"/>
      <c r="I7" s="421"/>
      <c r="J7" s="391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78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183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>
        <v>43313</v>
      </c>
      <c r="B21" s="99">
        <v>180171149</v>
      </c>
      <c r="C21" s="253">
        <v>12</v>
      </c>
      <c r="D21" s="34">
        <v>1258163</v>
      </c>
      <c r="E21" s="101">
        <v>180044611</v>
      </c>
      <c r="F21" s="99">
        <v>2</v>
      </c>
      <c r="G21" s="34">
        <v>170800</v>
      </c>
      <c r="H21" s="101"/>
      <c r="I21" s="102">
        <v>1088000</v>
      </c>
      <c r="J21" s="34" t="s">
        <v>17</v>
      </c>
      <c r="L21" s="238"/>
    </row>
    <row r="22" spans="1:12" s="233" customFormat="1" x14ac:dyDescent="0.25">
      <c r="A22" s="98">
        <v>43323</v>
      </c>
      <c r="B22" s="99">
        <v>180172067</v>
      </c>
      <c r="C22" s="253">
        <v>22</v>
      </c>
      <c r="D22" s="34">
        <v>2351038</v>
      </c>
      <c r="E22" s="101">
        <v>180044770</v>
      </c>
      <c r="F22" s="99">
        <v>2</v>
      </c>
      <c r="G22" s="34">
        <v>215075</v>
      </c>
      <c r="H22" s="101"/>
      <c r="I22" s="102">
        <v>2136000</v>
      </c>
      <c r="J22" s="34" t="s">
        <v>17</v>
      </c>
      <c r="L22" s="238"/>
    </row>
    <row r="23" spans="1:12" s="233" customFormat="1" x14ac:dyDescent="0.25">
      <c r="A23" s="98">
        <v>43333</v>
      </c>
      <c r="B23" s="99">
        <v>180172943</v>
      </c>
      <c r="C23" s="253">
        <v>17</v>
      </c>
      <c r="D23" s="34">
        <v>1757350</v>
      </c>
      <c r="E23" s="101">
        <v>180044936</v>
      </c>
      <c r="F23" s="99">
        <v>3</v>
      </c>
      <c r="G23" s="34">
        <v>222513</v>
      </c>
      <c r="H23" s="101"/>
      <c r="I23" s="102"/>
      <c r="J23" s="34"/>
      <c r="L23" s="238"/>
    </row>
    <row r="24" spans="1:12" s="233" customFormat="1" x14ac:dyDescent="0.25">
      <c r="A24" s="98">
        <v>43333</v>
      </c>
      <c r="B24" s="99">
        <v>180172950</v>
      </c>
      <c r="C24" s="253">
        <v>1</v>
      </c>
      <c r="D24" s="34">
        <v>115063</v>
      </c>
      <c r="E24" s="101"/>
      <c r="F24" s="99"/>
      <c r="G24" s="34"/>
      <c r="H24" s="101"/>
      <c r="I24" s="102"/>
      <c r="J24" s="34"/>
      <c r="L24" s="238"/>
    </row>
    <row r="25" spans="1:12" x14ac:dyDescent="0.25">
      <c r="A25" s="4"/>
      <c r="B25" s="3"/>
      <c r="C25" s="26"/>
      <c r="D25" s="6"/>
      <c r="E25" s="7"/>
      <c r="F25" s="3"/>
      <c r="G25" s="6"/>
      <c r="H25" s="7"/>
      <c r="I25" s="39"/>
      <c r="J25" s="6"/>
    </row>
    <row r="26" spans="1:12" x14ac:dyDescent="0.25">
      <c r="A26" s="4"/>
      <c r="B26" s="8" t="s">
        <v>11</v>
      </c>
      <c r="C26" s="27">
        <f>SUM(C8:C25)</f>
        <v>558</v>
      </c>
      <c r="D26" s="9"/>
      <c r="E26" s="8" t="s">
        <v>11</v>
      </c>
      <c r="F26" s="8">
        <f>SUM(F8:F25)</f>
        <v>97</v>
      </c>
      <c r="G26" s="5"/>
      <c r="H26" s="3"/>
      <c r="I26" s="40"/>
      <c r="J26" s="5"/>
    </row>
    <row r="27" spans="1:12" x14ac:dyDescent="0.25">
      <c r="A27" s="4"/>
      <c r="B27" s="8"/>
      <c r="C27" s="27"/>
      <c r="D27" s="9"/>
      <c r="E27" s="8"/>
      <c r="F27" s="8"/>
      <c r="G27" s="32"/>
      <c r="H27" s="33"/>
      <c r="I27" s="40"/>
      <c r="J27" s="5"/>
    </row>
    <row r="28" spans="1:12" x14ac:dyDescent="0.25">
      <c r="A28" s="10"/>
      <c r="B28" s="11"/>
      <c r="C28" s="26"/>
      <c r="D28" s="6"/>
      <c r="E28" s="8"/>
      <c r="F28" s="3"/>
      <c r="G28" s="377" t="s">
        <v>12</v>
      </c>
      <c r="H28" s="377"/>
      <c r="I28" s="39"/>
      <c r="J28" s="13">
        <f>SUM(D8:D25)</f>
        <v>58422179</v>
      </c>
    </row>
    <row r="29" spans="1:12" x14ac:dyDescent="0.25">
      <c r="A29" s="4"/>
      <c r="B29" s="3"/>
      <c r="C29" s="26"/>
      <c r="D29" s="6"/>
      <c r="E29" s="7"/>
      <c r="F29" s="3"/>
      <c r="G29" s="377" t="s">
        <v>13</v>
      </c>
      <c r="H29" s="377"/>
      <c r="I29" s="39"/>
      <c r="J29" s="13">
        <f>SUM(G8:G25)</f>
        <v>10494303</v>
      </c>
    </row>
    <row r="30" spans="1:12" x14ac:dyDescent="0.25">
      <c r="A30" s="14"/>
      <c r="B30" s="7"/>
      <c r="C30" s="26"/>
      <c r="D30" s="6"/>
      <c r="E30" s="7"/>
      <c r="F30" s="3"/>
      <c r="G30" s="377" t="s">
        <v>14</v>
      </c>
      <c r="H30" s="377"/>
      <c r="I30" s="41"/>
      <c r="J30" s="15">
        <f>J28-J29</f>
        <v>47927876</v>
      </c>
    </row>
    <row r="31" spans="1:12" x14ac:dyDescent="0.25">
      <c r="A31" s="4"/>
      <c r="B31" s="16"/>
      <c r="C31" s="26"/>
      <c r="D31" s="17"/>
      <c r="E31" s="7"/>
      <c r="F31" s="3"/>
      <c r="G31" s="377" t="s">
        <v>15</v>
      </c>
      <c r="H31" s="377"/>
      <c r="I31" s="39"/>
      <c r="J31" s="13">
        <f>SUM(H8:H26)</f>
        <v>0</v>
      </c>
    </row>
    <row r="32" spans="1:12" x14ac:dyDescent="0.25">
      <c r="A32" s="4"/>
      <c r="B32" s="16"/>
      <c r="C32" s="26"/>
      <c r="D32" s="17"/>
      <c r="E32" s="7"/>
      <c r="F32" s="3"/>
      <c r="G32" s="377" t="s">
        <v>16</v>
      </c>
      <c r="H32" s="377"/>
      <c r="I32" s="39"/>
      <c r="J32" s="13">
        <f>J30+J31</f>
        <v>47927876</v>
      </c>
    </row>
    <row r="33" spans="1:10" x14ac:dyDescent="0.25">
      <c r="A33" s="4"/>
      <c r="B33" s="16"/>
      <c r="C33" s="26"/>
      <c r="D33" s="17"/>
      <c r="E33" s="7"/>
      <c r="F33" s="3"/>
      <c r="G33" s="377" t="s">
        <v>5</v>
      </c>
      <c r="H33" s="377"/>
      <c r="I33" s="39"/>
      <c r="J33" s="13">
        <f>SUM(I8:I26)</f>
        <v>46279000</v>
      </c>
    </row>
    <row r="34" spans="1:10" x14ac:dyDescent="0.25">
      <c r="A34" s="4"/>
      <c r="B34" s="16"/>
      <c r="C34" s="26"/>
      <c r="D34" s="17"/>
      <c r="E34" s="7"/>
      <c r="F34" s="3"/>
      <c r="G34" s="377" t="s">
        <v>32</v>
      </c>
      <c r="H34" s="377"/>
      <c r="I34" s="40" t="str">
        <f>IF(J34&gt;0,"SALDO",IF(J34&lt;0,"PIUTANG",IF(J34=0,"LUNAS")))</f>
        <v>PIUTANG</v>
      </c>
      <c r="J34" s="13">
        <f>J33-J32</f>
        <v>-1648876</v>
      </c>
    </row>
  </sheetData>
  <mergeCells count="15">
    <mergeCell ref="G34:H34"/>
    <mergeCell ref="G28:H28"/>
    <mergeCell ref="G29:H29"/>
    <mergeCell ref="G30:H30"/>
    <mergeCell ref="G31:H31"/>
    <mergeCell ref="G32:H32"/>
    <mergeCell ref="G33:H3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53"/>
  <sheetViews>
    <sheetView workbookViewId="0">
      <pane ySplit="7" topLeftCell="A27" activePane="bottomLeft" state="frozen"/>
      <selection pane="bottomLeft" activeCell="H38" sqref="H3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184</v>
      </c>
      <c r="D1" s="218"/>
      <c r="E1" s="218"/>
      <c r="F1" s="378" t="s">
        <v>22</v>
      </c>
      <c r="G1" s="378"/>
      <c r="H1" s="378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78" t="s">
        <v>21</v>
      </c>
      <c r="G2" s="378"/>
      <c r="H2" s="378"/>
      <c r="I2" s="220">
        <f>J47*-1</f>
        <v>8049163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</row>
    <row r="7" spans="1:10" x14ac:dyDescent="0.25">
      <c r="A7" s="414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19"/>
      <c r="I7" s="421"/>
      <c r="J7" s="391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2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2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2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2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2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2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2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2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2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  <c r="L25" s="219">
        <v>3972300</v>
      </c>
    </row>
    <row r="26" spans="1:12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2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2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2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2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2" x14ac:dyDescent="0.25">
      <c r="A31" s="98">
        <v>43324</v>
      </c>
      <c r="B31" s="99">
        <v>180172199</v>
      </c>
      <c r="C31" s="100">
        <v>64</v>
      </c>
      <c r="D31" s="34">
        <v>6799800</v>
      </c>
      <c r="E31" s="244"/>
      <c r="F31" s="242"/>
      <c r="G31" s="246"/>
      <c r="H31" s="245"/>
      <c r="I31" s="245"/>
      <c r="J31" s="246"/>
    </row>
    <row r="32" spans="1:12" x14ac:dyDescent="0.25">
      <c r="A32" s="98">
        <v>43326</v>
      </c>
      <c r="B32" s="99"/>
      <c r="C32" s="100"/>
      <c r="D32" s="34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98">
        <v>43327</v>
      </c>
      <c r="B33" s="99"/>
      <c r="C33" s="100"/>
      <c r="D33" s="34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98">
        <v>43332</v>
      </c>
      <c r="B34" s="99"/>
      <c r="C34" s="100"/>
      <c r="D34" s="34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98">
        <v>43335</v>
      </c>
      <c r="B35" s="99">
        <v>180173008</v>
      </c>
      <c r="C35" s="100">
        <v>42</v>
      </c>
      <c r="D35" s="34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98">
        <v>43336</v>
      </c>
      <c r="B36" s="99"/>
      <c r="C36" s="100"/>
      <c r="D36" s="34"/>
      <c r="E36" s="101">
        <v>180044966</v>
      </c>
      <c r="F36" s="99">
        <v>10</v>
      </c>
      <c r="G36" s="34">
        <v>1097075</v>
      </c>
      <c r="H36" s="102"/>
      <c r="I36" s="102"/>
      <c r="J36" s="34"/>
    </row>
    <row r="37" spans="1:10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</row>
    <row r="38" spans="1:10" x14ac:dyDescent="0.25">
      <c r="A38" s="235"/>
      <c r="B38" s="234"/>
      <c r="C38" s="240"/>
      <c r="D38" s="236"/>
      <c r="E38" s="237"/>
      <c r="F38" s="234"/>
      <c r="G38" s="236"/>
      <c r="H38" s="239"/>
      <c r="I38" s="239"/>
      <c r="J38" s="236"/>
    </row>
    <row r="39" spans="1:10" x14ac:dyDescent="0.25">
      <c r="A39" s="235"/>
      <c r="B39" s="223" t="s">
        <v>11</v>
      </c>
      <c r="C39" s="232">
        <f>SUM(C8:C38)</f>
        <v>711</v>
      </c>
      <c r="D39" s="224"/>
      <c r="E39" s="223" t="s">
        <v>11</v>
      </c>
      <c r="F39" s="223">
        <f>SUM(F8:F38)</f>
        <v>105</v>
      </c>
      <c r="G39" s="224">
        <f>SUM(G8:G38)</f>
        <v>10957014</v>
      </c>
      <c r="H39" s="239"/>
      <c r="I39" s="239"/>
      <c r="J39" s="236"/>
    </row>
    <row r="40" spans="1:10" x14ac:dyDescent="0.25">
      <c r="A40" s="235"/>
      <c r="B40" s="223"/>
      <c r="C40" s="232"/>
      <c r="D40" s="224"/>
      <c r="E40" s="237"/>
      <c r="F40" s="234"/>
      <c r="G40" s="236"/>
      <c r="H40" s="239"/>
      <c r="I40" s="239"/>
      <c r="J40" s="236"/>
    </row>
    <row r="41" spans="1:10" x14ac:dyDescent="0.25">
      <c r="A41" s="225"/>
      <c r="B41" s="226"/>
      <c r="C41" s="240"/>
      <c r="D41" s="236"/>
      <c r="E41" s="223"/>
      <c r="F41" s="234"/>
      <c r="G41" s="377" t="s">
        <v>12</v>
      </c>
      <c r="H41" s="377"/>
      <c r="I41" s="239"/>
      <c r="J41" s="227">
        <f>SUM(D8:D38)</f>
        <v>74263353</v>
      </c>
    </row>
    <row r="42" spans="1:10" x14ac:dyDescent="0.25">
      <c r="A42" s="235"/>
      <c r="B42" s="234"/>
      <c r="C42" s="240"/>
      <c r="D42" s="236"/>
      <c r="E42" s="223"/>
      <c r="F42" s="234"/>
      <c r="G42" s="377" t="s">
        <v>13</v>
      </c>
      <c r="H42" s="377"/>
      <c r="I42" s="239"/>
      <c r="J42" s="227">
        <f>SUM(G8:G38)</f>
        <v>10957014</v>
      </c>
    </row>
    <row r="43" spans="1:10" x14ac:dyDescent="0.25">
      <c r="A43" s="228"/>
      <c r="B43" s="237"/>
      <c r="C43" s="240"/>
      <c r="D43" s="236"/>
      <c r="E43" s="237"/>
      <c r="F43" s="234"/>
      <c r="G43" s="377" t="s">
        <v>14</v>
      </c>
      <c r="H43" s="377"/>
      <c r="I43" s="41"/>
      <c r="J43" s="229">
        <f>J41-J42</f>
        <v>63306339</v>
      </c>
    </row>
    <row r="44" spans="1:10" x14ac:dyDescent="0.25">
      <c r="A44" s="235"/>
      <c r="B44" s="230"/>
      <c r="C44" s="240"/>
      <c r="D44" s="231"/>
      <c r="E44" s="237"/>
      <c r="F44" s="223"/>
      <c r="G44" s="377" t="s">
        <v>15</v>
      </c>
      <c r="H44" s="377"/>
      <c r="I44" s="239"/>
      <c r="J44" s="227">
        <f>SUM(H8:H40)</f>
        <v>0</v>
      </c>
    </row>
    <row r="45" spans="1:10" x14ac:dyDescent="0.25">
      <c r="A45" s="235"/>
      <c r="B45" s="230"/>
      <c r="C45" s="240"/>
      <c r="D45" s="231"/>
      <c r="E45" s="237"/>
      <c r="F45" s="223"/>
      <c r="G45" s="377" t="s">
        <v>16</v>
      </c>
      <c r="H45" s="377"/>
      <c r="I45" s="239"/>
      <c r="J45" s="227">
        <f>J43+J44</f>
        <v>63306339</v>
      </c>
    </row>
    <row r="46" spans="1:10" x14ac:dyDescent="0.25">
      <c r="A46" s="235"/>
      <c r="B46" s="230"/>
      <c r="C46" s="240"/>
      <c r="D46" s="231"/>
      <c r="E46" s="237"/>
      <c r="F46" s="234"/>
      <c r="G46" s="377" t="s">
        <v>5</v>
      </c>
      <c r="H46" s="377"/>
      <c r="I46" s="239"/>
      <c r="J46" s="227">
        <f>SUM(I8:I40)</f>
        <v>55257176</v>
      </c>
    </row>
    <row r="47" spans="1:10" x14ac:dyDescent="0.25">
      <c r="A47" s="235"/>
      <c r="B47" s="230"/>
      <c r="C47" s="240"/>
      <c r="D47" s="231"/>
      <c r="E47" s="237"/>
      <c r="F47" s="234"/>
      <c r="G47" s="377" t="s">
        <v>32</v>
      </c>
      <c r="H47" s="377"/>
      <c r="I47" s="240" t="str">
        <f>IF(J47&gt;0,"SALDO",IF(J47&lt;0,"PIUTANG",IF(J47=0,"LUNAS")))</f>
        <v>PIUTANG</v>
      </c>
      <c r="J47" s="227">
        <f>J46-J45</f>
        <v>-8049163</v>
      </c>
    </row>
    <row r="48" spans="1:10" x14ac:dyDescent="0.25">
      <c r="F48" s="219"/>
      <c r="G48" s="219"/>
      <c r="J48" s="219"/>
    </row>
    <row r="49" spans="3:16" x14ac:dyDescent="0.25">
      <c r="C49" s="219"/>
      <c r="D49" s="219"/>
      <c r="F49" s="219"/>
      <c r="G49" s="219"/>
      <c r="J49" s="219"/>
      <c r="M49" s="233"/>
      <c r="N49" s="233"/>
      <c r="O49" s="233"/>
      <c r="P49" s="233"/>
    </row>
    <row r="50" spans="3:16" x14ac:dyDescent="0.25">
      <c r="C50" s="219"/>
      <c r="D50" s="219"/>
      <c r="F50" s="219"/>
      <c r="G50" s="219"/>
      <c r="J50" s="219"/>
      <c r="L50" s="238"/>
      <c r="M50" s="233"/>
      <c r="N50" s="233"/>
      <c r="O50" s="233"/>
      <c r="P50" s="233"/>
    </row>
    <row r="51" spans="3:16" x14ac:dyDescent="0.25">
      <c r="C51" s="219"/>
      <c r="D51" s="219"/>
      <c r="F51" s="219"/>
      <c r="G51" s="219"/>
      <c r="J51" s="219"/>
      <c r="L51" s="238"/>
      <c r="M51" s="233"/>
      <c r="N51" s="233"/>
      <c r="O51" s="233"/>
      <c r="P51" s="233"/>
    </row>
    <row r="52" spans="3:16" x14ac:dyDescent="0.25">
      <c r="C52" s="219"/>
      <c r="D52" s="219"/>
      <c r="F52" s="219"/>
      <c r="G52" s="219"/>
      <c r="J52" s="219"/>
      <c r="L52" s="233"/>
      <c r="M52" s="233"/>
      <c r="N52" s="233"/>
      <c r="O52" s="233"/>
      <c r="P52" s="233"/>
    </row>
    <row r="53" spans="3:16" x14ac:dyDescent="0.25">
      <c r="C53" s="219"/>
      <c r="D53" s="219"/>
      <c r="L53" s="233"/>
      <c r="M53" s="233"/>
      <c r="N53" s="233"/>
      <c r="O53" s="233"/>
      <c r="P53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7:H47"/>
    <mergeCell ref="G41:H41"/>
    <mergeCell ref="G42:H42"/>
    <mergeCell ref="G43:H43"/>
    <mergeCell ref="G44:H44"/>
    <mergeCell ref="G45:H45"/>
    <mergeCell ref="G46:H4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39"/>
  <sheetViews>
    <sheetView workbookViewId="0">
      <pane ySplit="7" topLeftCell="A18" activePane="bottomLeft" state="frozen"/>
      <selection pane="bottomLeft" activeCell="J25" sqref="J2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187</v>
      </c>
      <c r="D1" s="218"/>
      <c r="E1" s="218"/>
      <c r="F1" s="378" t="s">
        <v>22</v>
      </c>
      <c r="G1" s="378"/>
      <c r="H1" s="378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78" t="s">
        <v>21</v>
      </c>
      <c r="G2" s="378"/>
      <c r="H2" s="378"/>
      <c r="I2" s="220">
        <f>J33*-1</f>
        <v>739177</v>
      </c>
      <c r="J2" s="218"/>
    </row>
    <row r="3" spans="1:12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</row>
    <row r="5" spans="1:12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2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</row>
    <row r="7" spans="1:12" x14ac:dyDescent="0.25">
      <c r="A7" s="414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19"/>
      <c r="I7" s="421"/>
      <c r="J7" s="391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101">
        <v>180044571</v>
      </c>
      <c r="F21" s="99">
        <v>2</v>
      </c>
      <c r="G21" s="34">
        <v>188038</v>
      </c>
      <c r="H21" s="102"/>
      <c r="I21" s="102"/>
      <c r="J21" s="34"/>
    </row>
    <row r="22" spans="1:10" x14ac:dyDescent="0.25">
      <c r="A22" s="98">
        <v>43331</v>
      </c>
      <c r="B22" s="99">
        <v>180172788</v>
      </c>
      <c r="C22" s="100">
        <v>8</v>
      </c>
      <c r="D22" s="34">
        <v>620638</v>
      </c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409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77" t="s">
        <v>12</v>
      </c>
      <c r="H27" s="377"/>
      <c r="I27" s="239"/>
      <c r="J27" s="227">
        <f>SUM(D8:D24)</f>
        <v>41280229</v>
      </c>
    </row>
    <row r="28" spans="1:10" x14ac:dyDescent="0.25">
      <c r="A28" s="235"/>
      <c r="B28" s="234"/>
      <c r="C28" s="240"/>
      <c r="D28" s="236"/>
      <c r="E28" s="223"/>
      <c r="F28" s="234"/>
      <c r="G28" s="377" t="s">
        <v>13</v>
      </c>
      <c r="H28" s="377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377" t="s">
        <v>14</v>
      </c>
      <c r="H29" s="377"/>
      <c r="I29" s="41"/>
      <c r="J29" s="229">
        <f>J27-J28</f>
        <v>32613177</v>
      </c>
    </row>
    <row r="30" spans="1:10" x14ac:dyDescent="0.25">
      <c r="A30" s="235"/>
      <c r="B30" s="230"/>
      <c r="C30" s="240"/>
      <c r="D30" s="231"/>
      <c r="E30" s="237"/>
      <c r="F30" s="223"/>
      <c r="G30" s="377" t="s">
        <v>15</v>
      </c>
      <c r="H30" s="377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77" t="s">
        <v>16</v>
      </c>
      <c r="H31" s="377"/>
      <c r="I31" s="239"/>
      <c r="J31" s="227">
        <f>J29+J30</f>
        <v>32613177</v>
      </c>
    </row>
    <row r="32" spans="1:10" x14ac:dyDescent="0.25">
      <c r="A32" s="235"/>
      <c r="B32" s="230"/>
      <c r="C32" s="240"/>
      <c r="D32" s="231"/>
      <c r="E32" s="237"/>
      <c r="F32" s="234"/>
      <c r="G32" s="377" t="s">
        <v>5</v>
      </c>
      <c r="H32" s="377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77" t="s">
        <v>32</v>
      </c>
      <c r="H33" s="377"/>
      <c r="I33" s="240" t="str">
        <f>IF(J33&gt;0,"SALDO",IF(J33&lt;0,"PIUTANG",IF(J33=0,"LUNAS")))</f>
        <v>PIUTANG</v>
      </c>
      <c r="J33" s="227">
        <f>J32-J31</f>
        <v>-739177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78" t="s">
        <v>22</v>
      </c>
      <c r="G1" s="378"/>
      <c r="H1" s="378"/>
      <c r="I1" s="38" t="s">
        <v>76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78" t="s">
        <v>21</v>
      </c>
      <c r="G2" s="378"/>
      <c r="H2" s="378"/>
      <c r="I2" s="38">
        <f>J52*-1</f>
        <v>3266276</v>
      </c>
      <c r="J2" s="20"/>
    </row>
    <row r="3" spans="1:15" s="233" customFormat="1" x14ac:dyDescent="0.25">
      <c r="A3" s="218" t="s">
        <v>115</v>
      </c>
      <c r="B3" s="218"/>
      <c r="C3" s="28" t="s">
        <v>180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5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</row>
    <row r="7" spans="1:15" x14ac:dyDescent="0.25">
      <c r="A7" s="414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19"/>
      <c r="I7" s="421"/>
      <c r="J7" s="391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172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173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174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77" t="s">
        <v>12</v>
      </c>
      <c r="H46" s="377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77" t="s">
        <v>13</v>
      </c>
      <c r="H47" s="377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77" t="s">
        <v>14</v>
      </c>
      <c r="H48" s="377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77" t="s">
        <v>15</v>
      </c>
      <c r="H49" s="377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77" t="s">
        <v>16</v>
      </c>
      <c r="H50" s="377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77" t="s">
        <v>5</v>
      </c>
      <c r="H51" s="377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77" t="s">
        <v>32</v>
      </c>
      <c r="H52" s="377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78" t="s">
        <v>22</v>
      </c>
      <c r="G1" s="378"/>
      <c r="H1" s="378"/>
      <c r="I1" s="38" t="s">
        <v>76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78" t="s">
        <v>21</v>
      </c>
      <c r="G2" s="378"/>
      <c r="H2" s="378"/>
      <c r="I2" s="38">
        <f>J75*-1</f>
        <v>419663</v>
      </c>
      <c r="J2" s="20"/>
    </row>
    <row r="3" spans="1:16" s="233" customFormat="1" x14ac:dyDescent="0.25">
      <c r="A3" s="218" t="s">
        <v>115</v>
      </c>
      <c r="B3" s="218"/>
      <c r="C3" s="28" t="s">
        <v>126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6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</row>
    <row r="7" spans="1:16" x14ac:dyDescent="0.25">
      <c r="A7" s="414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19"/>
      <c r="I7" s="421"/>
      <c r="J7" s="391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59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63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150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77" t="s">
        <v>12</v>
      </c>
      <c r="H69" s="377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77" t="s">
        <v>13</v>
      </c>
      <c r="H70" s="377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77" t="s">
        <v>14</v>
      </c>
      <c r="H71" s="377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77" t="s">
        <v>15</v>
      </c>
      <c r="H72" s="377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77" t="s">
        <v>16</v>
      </c>
      <c r="H73" s="377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77" t="s">
        <v>5</v>
      </c>
      <c r="H74" s="377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77" t="s">
        <v>32</v>
      </c>
      <c r="H75" s="377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67</v>
      </c>
      <c r="D1" s="20"/>
      <c r="E1" s="20"/>
      <c r="G1" s="422" t="s">
        <v>21</v>
      </c>
      <c r="H1" s="422"/>
      <c r="I1" s="422"/>
      <c r="J1" s="254">
        <f>J50*-1</f>
        <v>15673800</v>
      </c>
    </row>
    <row r="2" spans="1:13" x14ac:dyDescent="0.25">
      <c r="A2" s="20" t="s">
        <v>1</v>
      </c>
      <c r="B2" s="20"/>
      <c r="C2" s="78" t="s">
        <v>69</v>
      </c>
      <c r="D2" s="20"/>
      <c r="E2" s="20"/>
      <c r="G2" s="422" t="s">
        <v>108</v>
      </c>
      <c r="H2" s="422"/>
      <c r="I2" s="422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110</v>
      </c>
      <c r="D3" s="57"/>
      <c r="E3" s="20"/>
      <c r="G3" s="422" t="s">
        <v>109</v>
      </c>
      <c r="H3" s="422"/>
      <c r="I3" s="422"/>
      <c r="J3" s="21">
        <f>J1-J2</f>
        <v>5929850</v>
      </c>
      <c r="M3" s="219"/>
    </row>
    <row r="4" spans="1:13" s="233" customFormat="1" x14ac:dyDescent="0.25">
      <c r="A4" s="72" t="s">
        <v>115</v>
      </c>
      <c r="B4" s="72"/>
      <c r="C4" s="57" t="s">
        <v>127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3" x14ac:dyDescent="0.25">
      <c r="A7" s="414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87"/>
      <c r="I7" s="421"/>
      <c r="J7" s="391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71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71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71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71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71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71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71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71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71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71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71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71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71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71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71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71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71</v>
      </c>
      <c r="L33" s="233" t="s">
        <v>164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71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71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71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71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71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77" t="s">
        <v>12</v>
      </c>
      <c r="H44" s="377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77" t="s">
        <v>13</v>
      </c>
      <c r="H45" s="377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77" t="s">
        <v>14</v>
      </c>
      <c r="H46" s="377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77" t="s">
        <v>15</v>
      </c>
      <c r="H47" s="377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77" t="s">
        <v>16</v>
      </c>
      <c r="H48" s="377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77" t="s">
        <v>5</v>
      </c>
      <c r="H49" s="377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77" t="s">
        <v>32</v>
      </c>
      <c r="H50" s="377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72</v>
      </c>
      <c r="D1" s="20"/>
      <c r="E1" s="20"/>
      <c r="F1" s="378" t="s">
        <v>22</v>
      </c>
      <c r="G1" s="378"/>
      <c r="H1" s="378"/>
      <c r="I1" s="38" t="s">
        <v>76</v>
      </c>
      <c r="J1" s="20"/>
    </row>
    <row r="2" spans="1:10" x14ac:dyDescent="0.25">
      <c r="A2" s="20" t="s">
        <v>1</v>
      </c>
      <c r="B2" s="20"/>
      <c r="C2" s="28" t="s">
        <v>70</v>
      </c>
      <c r="D2" s="20"/>
      <c r="E2" s="20"/>
      <c r="F2" s="378" t="s">
        <v>21</v>
      </c>
      <c r="G2" s="378"/>
      <c r="H2" s="378"/>
      <c r="I2" s="38">
        <f>J55*-1</f>
        <v>258363.5</v>
      </c>
      <c r="J2" s="20"/>
    </row>
    <row r="3" spans="1:10" s="233" customFormat="1" x14ac:dyDescent="0.25">
      <c r="A3" s="218" t="s">
        <v>115</v>
      </c>
      <c r="B3" s="218"/>
      <c r="C3" s="28" t="s">
        <v>181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0" x14ac:dyDescent="0.25">
      <c r="A7" s="414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87"/>
      <c r="I7" s="421"/>
      <c r="J7" s="391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59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59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59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82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82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82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98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82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98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82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82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82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82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175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82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176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77" t="s">
        <v>12</v>
      </c>
      <c r="H49" s="377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77" t="s">
        <v>13</v>
      </c>
      <c r="H50" s="377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77" t="s">
        <v>14</v>
      </c>
      <c r="H51" s="377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77" t="s">
        <v>15</v>
      </c>
      <c r="H52" s="377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77" t="s">
        <v>16</v>
      </c>
      <c r="H53" s="377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77" t="s">
        <v>5</v>
      </c>
      <c r="H54" s="377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77" t="s">
        <v>32</v>
      </c>
      <c r="H55" s="377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7" activePane="bottomLeft" state="frozen"/>
      <selection pane="bottomLeft" activeCell="C23" sqref="C23:C24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23" t="s">
        <v>49</v>
      </c>
      <c r="B1" s="423"/>
      <c r="C1" s="423"/>
    </row>
    <row r="2" spans="1:5" ht="15" customHeight="1" x14ac:dyDescent="0.25">
      <c r="A2" s="423"/>
      <c r="B2" s="423"/>
      <c r="C2" s="423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142</v>
      </c>
      <c r="C4" s="270" t="s">
        <v>143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43332</v>
      </c>
      <c r="C5" s="281">
        <f>'Taufik ST'!I2</f>
        <v>2625964</v>
      </c>
      <c r="E5" s="289" t="s">
        <v>152</v>
      </c>
    </row>
    <row r="6" spans="1:5" s="267" customFormat="1" ht="18.75" customHeight="1" x14ac:dyDescent="0.25">
      <c r="A6" s="185" t="s">
        <v>64</v>
      </c>
      <c r="B6" s="184">
        <v>43325</v>
      </c>
      <c r="C6" s="281">
        <f>'Indra Fashion'!I2</f>
        <v>1582323</v>
      </c>
      <c r="E6" s="289" t="s">
        <v>153</v>
      </c>
    </row>
    <row r="7" spans="1:5" s="267" customFormat="1" ht="18.75" customHeight="1" x14ac:dyDescent="0.25">
      <c r="A7" s="185" t="s">
        <v>65</v>
      </c>
      <c r="B7" s="184">
        <v>43337</v>
      </c>
      <c r="C7" s="281">
        <f>Atlantis!I2</f>
        <v>66242</v>
      </c>
      <c r="E7" s="289" t="s">
        <v>151</v>
      </c>
    </row>
    <row r="8" spans="1:5" s="267" customFormat="1" ht="18.75" customHeight="1" x14ac:dyDescent="0.25">
      <c r="A8" s="185" t="s">
        <v>51</v>
      </c>
      <c r="B8" s="184">
        <v>43337</v>
      </c>
      <c r="C8" s="281">
        <f>Bandros!I2</f>
        <v>2080926</v>
      </c>
      <c r="E8" s="289" t="s">
        <v>154</v>
      </c>
    </row>
    <row r="9" spans="1:5" s="267" customFormat="1" ht="18.75" customHeight="1" x14ac:dyDescent="0.25">
      <c r="A9" s="185" t="s">
        <v>185</v>
      </c>
      <c r="B9" s="184">
        <v>43330</v>
      </c>
      <c r="C9" s="281">
        <f>Bentang!I2</f>
        <v>8049163</v>
      </c>
      <c r="E9" s="289" t="s">
        <v>186</v>
      </c>
    </row>
    <row r="10" spans="1:5" s="267" customFormat="1" ht="18.75" customHeight="1" x14ac:dyDescent="0.25">
      <c r="A10" s="185" t="s">
        <v>188</v>
      </c>
      <c r="B10" s="184">
        <v>43310</v>
      </c>
      <c r="C10" s="281">
        <f>Azalea!I2</f>
        <v>739177</v>
      </c>
      <c r="E10" s="289" t="s">
        <v>191</v>
      </c>
    </row>
    <row r="11" spans="1:5" s="267" customFormat="1" ht="18.75" customHeight="1" x14ac:dyDescent="0.25">
      <c r="A11" s="185" t="s">
        <v>190</v>
      </c>
      <c r="B11" s="184">
        <v>43330</v>
      </c>
      <c r="C11" s="281">
        <f>ESP!I2</f>
        <v>520795</v>
      </c>
      <c r="E11" s="289"/>
    </row>
    <row r="12" spans="1:5" s="267" customFormat="1" ht="18.75" customHeight="1" x14ac:dyDescent="0.25">
      <c r="A12" s="185" t="s">
        <v>205</v>
      </c>
      <c r="B12" s="184">
        <v>43333</v>
      </c>
      <c r="C12" s="281">
        <f>Yuan!I2</f>
        <v>533138</v>
      </c>
      <c r="E12" s="289" t="s">
        <v>191</v>
      </c>
    </row>
    <row r="13" spans="1:5" s="267" customFormat="1" ht="18.75" customHeight="1" x14ac:dyDescent="0.25">
      <c r="A13" s="185" t="s">
        <v>52</v>
      </c>
      <c r="B13" s="184">
        <v>43321</v>
      </c>
      <c r="C13" s="281">
        <f>Yanyan!I2</f>
        <v>1532913</v>
      </c>
      <c r="E13" s="289" t="s">
        <v>156</v>
      </c>
    </row>
    <row r="14" spans="1:5" s="267" customFormat="1" ht="18.75" customHeight="1" x14ac:dyDescent="0.25">
      <c r="A14" s="185" t="s">
        <v>144</v>
      </c>
      <c r="B14" s="184">
        <f>Imas!A29</f>
        <v>42667</v>
      </c>
      <c r="C14" s="281">
        <f>Imas!I2</f>
        <v>3266276</v>
      </c>
      <c r="E14" s="289" t="s">
        <v>157</v>
      </c>
    </row>
    <row r="15" spans="1:5" s="267" customFormat="1" ht="18.75" customHeight="1" x14ac:dyDescent="0.25">
      <c r="A15" s="185" t="s">
        <v>145</v>
      </c>
      <c r="B15" s="184">
        <f>Sofya!A60</f>
        <v>42891</v>
      </c>
      <c r="C15" s="281">
        <f>Sofya!I2</f>
        <v>419663</v>
      </c>
      <c r="E15" s="289" t="s">
        <v>157</v>
      </c>
    </row>
    <row r="16" spans="1:5" s="267" customFormat="1" ht="18.75" customHeight="1" x14ac:dyDescent="0.25">
      <c r="A16" s="185" t="s">
        <v>68</v>
      </c>
      <c r="B16" s="184">
        <v>42767</v>
      </c>
      <c r="C16" s="281">
        <f>Jarkasih!J3</f>
        <v>5929850</v>
      </c>
      <c r="E16" s="289" t="s">
        <v>155</v>
      </c>
    </row>
    <row r="17" spans="1:5" s="267" customFormat="1" ht="18.75" customHeight="1" x14ac:dyDescent="0.25">
      <c r="A17" s="185" t="s">
        <v>146</v>
      </c>
      <c r="B17" s="184" t="s">
        <v>40</v>
      </c>
      <c r="C17" s="281">
        <v>0</v>
      </c>
      <c r="E17" s="289" t="s">
        <v>158</v>
      </c>
    </row>
    <row r="18" spans="1:5" s="267" customFormat="1" ht="18.75" customHeight="1" x14ac:dyDescent="0.25">
      <c r="A18" s="185" t="s">
        <v>74</v>
      </c>
      <c r="B18" s="184">
        <f>Bambang!A43</f>
        <v>42876</v>
      </c>
      <c r="C18" s="281">
        <f>Bambang!I2</f>
        <v>258363.5</v>
      </c>
      <c r="E18" s="289" t="s">
        <v>159</v>
      </c>
    </row>
    <row r="19" spans="1:5" s="267" customFormat="1" ht="18.75" customHeight="1" x14ac:dyDescent="0.25">
      <c r="A19" s="185" t="s">
        <v>75</v>
      </c>
      <c r="B19" s="184">
        <v>43333</v>
      </c>
      <c r="C19" s="281">
        <f>Agus!I2</f>
        <v>1648876</v>
      </c>
      <c r="E19" s="289" t="s">
        <v>157</v>
      </c>
    </row>
    <row r="20" spans="1:5" s="267" customFormat="1" ht="18.75" customHeight="1" x14ac:dyDescent="0.25">
      <c r="A20" s="185" t="s">
        <v>87</v>
      </c>
      <c r="B20" s="184" t="s">
        <v>40</v>
      </c>
      <c r="C20" s="281">
        <f>Anip!I2</f>
        <v>0</v>
      </c>
      <c r="E20" s="289" t="s">
        <v>160</v>
      </c>
    </row>
    <row r="21" spans="1:5" s="267" customFormat="1" ht="18.75" customHeight="1" x14ac:dyDescent="0.25">
      <c r="A21" s="185" t="s">
        <v>202</v>
      </c>
      <c r="B21" s="184">
        <v>43314</v>
      </c>
      <c r="C21" s="281">
        <f>Sale!I2</f>
        <v>6748180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26" t="s">
        <v>11</v>
      </c>
      <c r="B23" s="427"/>
      <c r="C23" s="424">
        <f>SUM(C5:C22)</f>
        <v>36001849.5</v>
      </c>
    </row>
    <row r="24" spans="1:5" s="267" customFormat="1" ht="15" customHeight="1" x14ac:dyDescent="0.25">
      <c r="A24" s="428"/>
      <c r="B24" s="429"/>
      <c r="C24" s="425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53</v>
      </c>
      <c r="D1" s="20"/>
      <c r="E1" s="20"/>
      <c r="F1" s="378" t="s">
        <v>22</v>
      </c>
      <c r="G1" s="378"/>
      <c r="H1" s="378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78" t="s">
        <v>21</v>
      </c>
      <c r="G2" s="378"/>
      <c r="H2" s="378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115</v>
      </c>
      <c r="B3" s="218"/>
      <c r="C3" s="28" t="s">
        <v>167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2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2" x14ac:dyDescent="0.25">
      <c r="A7" s="414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87"/>
      <c r="I7" s="421"/>
      <c r="J7" s="391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77" t="s">
        <v>12</v>
      </c>
      <c r="H120" s="377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77" t="s">
        <v>13</v>
      </c>
      <c r="H121" s="377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77" t="s">
        <v>14</v>
      </c>
      <c r="H122" s="377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77" t="s">
        <v>15</v>
      </c>
      <c r="H123" s="377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77" t="s">
        <v>16</v>
      </c>
      <c r="H124" s="377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77" t="s">
        <v>5</v>
      </c>
      <c r="H125" s="377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77" t="s">
        <v>32</v>
      </c>
      <c r="H126" s="377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31" t="s">
        <v>22</v>
      </c>
      <c r="G1" s="431"/>
      <c r="H1" s="431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31" t="s">
        <v>21</v>
      </c>
      <c r="G2" s="431"/>
      <c r="H2" s="431"/>
      <c r="I2" s="135">
        <f>J95*-1</f>
        <v>-182</v>
      </c>
      <c r="J2" s="134"/>
    </row>
    <row r="3" spans="1:13" s="233" customFormat="1" x14ac:dyDescent="0.25">
      <c r="A3" s="131" t="s">
        <v>115</v>
      </c>
      <c r="B3" s="131"/>
      <c r="C3" s="132" t="s">
        <v>178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2"/>
    </row>
    <row r="6" spans="1:13" x14ac:dyDescent="0.25">
      <c r="A6" s="433" t="s">
        <v>2</v>
      </c>
      <c r="B6" s="434" t="s">
        <v>3</v>
      </c>
      <c r="C6" s="434"/>
      <c r="D6" s="434"/>
      <c r="E6" s="434"/>
      <c r="F6" s="434"/>
      <c r="G6" s="434"/>
      <c r="H6" s="435" t="s">
        <v>4</v>
      </c>
      <c r="I6" s="437" t="s">
        <v>5</v>
      </c>
      <c r="J6" s="438" t="s">
        <v>6</v>
      </c>
    </row>
    <row r="7" spans="1:13" x14ac:dyDescent="0.25">
      <c r="A7" s="433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36"/>
      <c r="I7" s="437"/>
      <c r="J7" s="438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105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105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83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106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54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105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105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59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83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83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82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82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99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99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101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99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104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99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99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99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99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99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149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82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82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98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98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86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82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82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82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98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82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82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30" t="s">
        <v>12</v>
      </c>
      <c r="H89" s="430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30" t="s">
        <v>13</v>
      </c>
      <c r="H90" s="430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30" t="s">
        <v>14</v>
      </c>
      <c r="H91" s="430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30" t="s">
        <v>15</v>
      </c>
      <c r="H92" s="430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30" t="s">
        <v>16</v>
      </c>
      <c r="H93" s="430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30" t="s">
        <v>5</v>
      </c>
      <c r="H94" s="430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30" t="s">
        <v>32</v>
      </c>
      <c r="H95" s="430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86"/>
  <sheetViews>
    <sheetView workbookViewId="0">
      <pane ySplit="7" topLeftCell="A168" activePane="bottomLeft" state="frozen"/>
      <selection pane="bottomLeft" activeCell="L173" sqref="L173:L17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78" t="s">
        <v>22</v>
      </c>
      <c r="G1" s="378"/>
      <c r="H1" s="378"/>
      <c r="I1" s="42" t="s">
        <v>20</v>
      </c>
      <c r="J1" s="20"/>
      <c r="L1" s="277">
        <f>SUM(D168:D170)</f>
        <v>646013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78" t="s">
        <v>21</v>
      </c>
      <c r="G2" s="378"/>
      <c r="H2" s="378"/>
      <c r="I2" s="38">
        <f>J186*-1</f>
        <v>1582323</v>
      </c>
      <c r="J2" s="20"/>
      <c r="L2" s="277">
        <f>SUM(G168:G170)</f>
        <v>354813</v>
      </c>
    </row>
    <row r="3" spans="1:18" s="233" customFormat="1" x14ac:dyDescent="0.25">
      <c r="A3" s="218" t="s">
        <v>115</v>
      </c>
      <c r="B3" s="218"/>
      <c r="C3" s="221" t="s">
        <v>177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291200</v>
      </c>
      <c r="M3" s="219"/>
      <c r="N3" s="219">
        <f>I2-L3</f>
        <v>1291123</v>
      </c>
      <c r="O3" s="219"/>
      <c r="P3" s="219"/>
      <c r="Q3" s="219"/>
      <c r="R3" s="219"/>
    </row>
    <row r="5" spans="1:18" ht="19.5" x14ac:dyDescent="0.25">
      <c r="A5" s="379"/>
      <c r="B5" s="379"/>
      <c r="C5" s="379"/>
      <c r="D5" s="379"/>
      <c r="E5" s="379"/>
      <c r="F5" s="379"/>
      <c r="G5" s="379"/>
      <c r="H5" s="379"/>
      <c r="I5" s="379"/>
      <c r="J5" s="379"/>
    </row>
    <row r="6" spans="1:18" x14ac:dyDescent="0.25">
      <c r="A6" s="384" t="s">
        <v>2</v>
      </c>
      <c r="B6" s="381" t="s">
        <v>3</v>
      </c>
      <c r="C6" s="381"/>
      <c r="D6" s="381"/>
      <c r="E6" s="381"/>
      <c r="F6" s="381"/>
      <c r="G6" s="381"/>
      <c r="H6" s="385" t="s">
        <v>4</v>
      </c>
      <c r="I6" s="382" t="s">
        <v>5</v>
      </c>
      <c r="J6" s="383" t="s">
        <v>6</v>
      </c>
    </row>
    <row r="7" spans="1:18" x14ac:dyDescent="0.25">
      <c r="A7" s="38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85"/>
      <c r="I7" s="382"/>
      <c r="J7" s="383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182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182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59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1">
        <v>43311</v>
      </c>
      <c r="B159" s="242">
        <v>180171022</v>
      </c>
      <c r="C159" s="247">
        <v>4</v>
      </c>
      <c r="D159" s="246">
        <v>444500</v>
      </c>
      <c r="E159" s="244"/>
      <c r="F159" s="247"/>
      <c r="G159" s="246"/>
      <c r="H159" s="245"/>
      <c r="I159" s="245"/>
      <c r="J159" s="24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1">
        <v>43312</v>
      </c>
      <c r="B160" s="242">
        <v>180171125</v>
      </c>
      <c r="C160" s="247">
        <v>2</v>
      </c>
      <c r="D160" s="246">
        <v>143500</v>
      </c>
      <c r="E160" s="244"/>
      <c r="F160" s="247"/>
      <c r="G160" s="246"/>
      <c r="H160" s="245"/>
      <c r="I160" s="245"/>
      <c r="J160" s="24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1">
        <v>43313</v>
      </c>
      <c r="B161" s="242">
        <v>180171216</v>
      </c>
      <c r="C161" s="247">
        <v>3</v>
      </c>
      <c r="D161" s="246">
        <v>256113</v>
      </c>
      <c r="E161" s="244"/>
      <c r="F161" s="247"/>
      <c r="G161" s="246"/>
      <c r="H161" s="245"/>
      <c r="I161" s="245"/>
      <c r="J161" s="24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1">
        <v>43314</v>
      </c>
      <c r="B162" s="242">
        <v>180171308</v>
      </c>
      <c r="C162" s="247">
        <v>2</v>
      </c>
      <c r="D162" s="246">
        <v>302313</v>
      </c>
      <c r="E162" s="244">
        <v>180044635</v>
      </c>
      <c r="F162" s="247">
        <v>2</v>
      </c>
      <c r="G162" s="246">
        <v>156538</v>
      </c>
      <c r="H162" s="245"/>
      <c r="I162" s="245"/>
      <c r="J162" s="24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1">
        <v>43315</v>
      </c>
      <c r="B163" s="242">
        <v>180171402</v>
      </c>
      <c r="C163" s="247">
        <v>1</v>
      </c>
      <c r="D163" s="246">
        <v>148575</v>
      </c>
      <c r="E163" s="244"/>
      <c r="F163" s="247"/>
      <c r="G163" s="246"/>
      <c r="H163" s="245"/>
      <c r="I163" s="245">
        <v>1138463</v>
      </c>
      <c r="J163" s="246" t="s">
        <v>17</v>
      </c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1">
        <v>43319</v>
      </c>
      <c r="B164" s="242">
        <v>180171757</v>
      </c>
      <c r="C164" s="247">
        <v>4</v>
      </c>
      <c r="D164" s="246">
        <v>375813</v>
      </c>
      <c r="E164" s="244"/>
      <c r="F164" s="247"/>
      <c r="G164" s="246"/>
      <c r="H164" s="245"/>
      <c r="I164" s="245"/>
      <c r="J164" s="24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1">
        <v>43320</v>
      </c>
      <c r="B165" s="242">
        <v>180171858</v>
      </c>
      <c r="C165" s="247">
        <v>1</v>
      </c>
      <c r="D165" s="246">
        <v>93100</v>
      </c>
      <c r="E165" s="244"/>
      <c r="F165" s="247"/>
      <c r="G165" s="246"/>
      <c r="H165" s="245"/>
      <c r="I165" s="245"/>
      <c r="J165" s="24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1">
        <v>43320</v>
      </c>
      <c r="B166" s="242">
        <v>180171872</v>
      </c>
      <c r="C166" s="247">
        <v>1</v>
      </c>
      <c r="D166" s="246">
        <v>69300</v>
      </c>
      <c r="E166" s="244"/>
      <c r="F166" s="247"/>
      <c r="G166" s="246"/>
      <c r="H166" s="245"/>
      <c r="I166" s="245"/>
      <c r="J166" s="24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1">
        <v>43323</v>
      </c>
      <c r="B167" s="242">
        <v>180172128</v>
      </c>
      <c r="C167" s="247">
        <v>2</v>
      </c>
      <c r="D167" s="246">
        <v>205538</v>
      </c>
      <c r="E167" s="244">
        <v>180044785</v>
      </c>
      <c r="F167" s="247">
        <v>1</v>
      </c>
      <c r="G167" s="246">
        <v>145775</v>
      </c>
      <c r="H167" s="245"/>
      <c r="I167" s="245">
        <v>597976</v>
      </c>
      <c r="J167" s="246" t="s">
        <v>17</v>
      </c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2">
        <v>43325</v>
      </c>
      <c r="B168" s="234">
        <v>180172325</v>
      </c>
      <c r="C168" s="240">
        <v>1</v>
      </c>
      <c r="D168" s="236">
        <v>116025</v>
      </c>
      <c r="E168" s="237">
        <v>180044821</v>
      </c>
      <c r="F168" s="240">
        <v>1</v>
      </c>
      <c r="G168" s="236">
        <v>93100</v>
      </c>
      <c r="H168" s="239"/>
      <c r="I168" s="239"/>
      <c r="J168" s="23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2">
        <v>43327</v>
      </c>
      <c r="B169" s="234">
        <v>180172520</v>
      </c>
      <c r="C169" s="240">
        <v>2</v>
      </c>
      <c r="D169" s="236">
        <v>163713</v>
      </c>
      <c r="E169" s="237">
        <v>180044854</v>
      </c>
      <c r="F169" s="240">
        <v>1</v>
      </c>
      <c r="G169" s="236">
        <v>97038</v>
      </c>
      <c r="H169" s="239"/>
      <c r="I169" s="239"/>
      <c r="J169" s="236"/>
      <c r="K169" s="219"/>
      <c r="L169" s="219"/>
      <c r="M169" s="219"/>
      <c r="N169" s="219"/>
      <c r="O169" s="219"/>
      <c r="P169" s="219"/>
      <c r="Q169" s="219"/>
      <c r="R169" s="219"/>
    </row>
    <row r="170" spans="1:18" s="233" customFormat="1" ht="15.75" customHeight="1" x14ac:dyDescent="0.25">
      <c r="A170" s="162">
        <v>43330</v>
      </c>
      <c r="B170" s="234">
        <v>180172739</v>
      </c>
      <c r="C170" s="240">
        <v>4</v>
      </c>
      <c r="D170" s="236">
        <v>366275</v>
      </c>
      <c r="E170" s="237">
        <v>180044895</v>
      </c>
      <c r="F170" s="240">
        <v>1</v>
      </c>
      <c r="G170" s="236">
        <v>164675</v>
      </c>
      <c r="H170" s="239"/>
      <c r="I170" s="239"/>
      <c r="J170" s="236"/>
      <c r="K170" s="219"/>
      <c r="L170" s="219"/>
      <c r="M170" s="219"/>
      <c r="N170" s="219"/>
      <c r="O170" s="219"/>
      <c r="P170" s="219"/>
      <c r="Q170" s="219"/>
      <c r="R170" s="219"/>
    </row>
    <row r="171" spans="1:18" s="233" customFormat="1" ht="15.75" customHeight="1" x14ac:dyDescent="0.25">
      <c r="A171" s="162">
        <v>43332</v>
      </c>
      <c r="B171" s="234">
        <v>180172907</v>
      </c>
      <c r="C171" s="240">
        <v>6</v>
      </c>
      <c r="D171" s="236">
        <v>616438</v>
      </c>
      <c r="E171" s="237"/>
      <c r="F171" s="240"/>
      <c r="G171" s="236"/>
      <c r="H171" s="239"/>
      <c r="I171" s="239"/>
      <c r="J171" s="236"/>
      <c r="K171" s="219"/>
      <c r="L171" s="219"/>
      <c r="M171" s="219"/>
      <c r="N171" s="219"/>
      <c r="O171" s="219"/>
      <c r="P171" s="219"/>
      <c r="Q171" s="219"/>
      <c r="R171" s="219"/>
    </row>
    <row r="172" spans="1:18" s="233" customFormat="1" ht="15.75" customHeight="1" x14ac:dyDescent="0.25">
      <c r="A172" s="162">
        <v>43333</v>
      </c>
      <c r="B172" s="234">
        <v>180172982</v>
      </c>
      <c r="C172" s="240">
        <v>2</v>
      </c>
      <c r="D172" s="236">
        <v>177100</v>
      </c>
      <c r="E172" s="237"/>
      <c r="F172" s="240"/>
      <c r="G172" s="236"/>
      <c r="H172" s="239"/>
      <c r="I172" s="239"/>
      <c r="J172" s="236"/>
      <c r="K172" s="219"/>
      <c r="L172" s="219"/>
      <c r="M172" s="219"/>
      <c r="N172" s="219"/>
      <c r="O172" s="219"/>
      <c r="P172" s="219"/>
      <c r="Q172" s="219"/>
      <c r="R172" s="219"/>
    </row>
    <row r="173" spans="1:18" s="233" customFormat="1" ht="15.75" customHeight="1" x14ac:dyDescent="0.25">
      <c r="A173" s="162">
        <v>43333</v>
      </c>
      <c r="B173" s="234">
        <v>180172988</v>
      </c>
      <c r="C173" s="240">
        <v>1</v>
      </c>
      <c r="D173" s="236">
        <v>99050</v>
      </c>
      <c r="E173" s="237"/>
      <c r="F173" s="240"/>
      <c r="G173" s="236"/>
      <c r="H173" s="239"/>
      <c r="I173" s="239"/>
      <c r="J173" s="236"/>
      <c r="K173" s="219"/>
      <c r="L173" s="219"/>
      <c r="M173" s="219"/>
      <c r="N173" s="219"/>
      <c r="O173" s="219"/>
      <c r="P173" s="219"/>
      <c r="Q173" s="219"/>
      <c r="R173" s="219"/>
    </row>
    <row r="174" spans="1:18" s="233" customFormat="1" ht="15.75" customHeight="1" x14ac:dyDescent="0.25">
      <c r="A174" s="162">
        <v>43335</v>
      </c>
      <c r="B174" s="234">
        <v>180173068</v>
      </c>
      <c r="C174" s="240">
        <v>3</v>
      </c>
      <c r="D174" s="236">
        <v>310625</v>
      </c>
      <c r="E174" s="237"/>
      <c r="F174" s="240"/>
      <c r="G174" s="236"/>
      <c r="H174" s="239"/>
      <c r="I174" s="239"/>
      <c r="J174" s="236"/>
      <c r="K174" s="219"/>
      <c r="L174" s="219"/>
      <c r="M174" s="219"/>
      <c r="N174" s="219"/>
      <c r="O174" s="219"/>
      <c r="P174" s="219"/>
      <c r="Q174" s="219"/>
      <c r="R174" s="219"/>
    </row>
    <row r="175" spans="1:18" s="233" customFormat="1" ht="15.75" customHeight="1" x14ac:dyDescent="0.25">
      <c r="A175" s="162">
        <v>43337</v>
      </c>
      <c r="B175" s="234">
        <v>180173213</v>
      </c>
      <c r="C175" s="240">
        <v>2</v>
      </c>
      <c r="D175" s="236">
        <v>228550</v>
      </c>
      <c r="E175" s="237">
        <v>180044982</v>
      </c>
      <c r="F175" s="240">
        <v>2</v>
      </c>
      <c r="G175" s="236">
        <v>137638</v>
      </c>
      <c r="H175" s="239"/>
      <c r="I175" s="239"/>
      <c r="J175" s="236"/>
      <c r="K175" s="219"/>
      <c r="L175" s="219"/>
      <c r="M175" s="219"/>
      <c r="N175" s="219"/>
      <c r="O175" s="219"/>
      <c r="P175" s="219"/>
      <c r="Q175" s="219"/>
      <c r="R175" s="219"/>
    </row>
    <row r="176" spans="1:18" s="233" customFormat="1" ht="15.75" customHeight="1" x14ac:dyDescent="0.25">
      <c r="A176" s="162"/>
      <c r="B176" s="234"/>
      <c r="C176" s="240"/>
      <c r="D176" s="236"/>
      <c r="E176" s="237"/>
      <c r="F176" s="240"/>
      <c r="G176" s="236"/>
      <c r="H176" s="239"/>
      <c r="I176" s="239"/>
      <c r="J176" s="236"/>
      <c r="K176" s="219"/>
      <c r="L176" s="219"/>
      <c r="M176" s="219"/>
      <c r="N176" s="219"/>
      <c r="O176" s="219"/>
      <c r="P176" s="219"/>
      <c r="Q176" s="219"/>
      <c r="R176" s="219"/>
    </row>
    <row r="177" spans="1:10" x14ac:dyDescent="0.25">
      <c r="A177" s="162"/>
      <c r="B177" s="3"/>
      <c r="C177" s="40"/>
      <c r="D177" s="6"/>
      <c r="E177" s="7"/>
      <c r="F177" s="40"/>
      <c r="G177" s="6"/>
      <c r="H177" s="39"/>
      <c r="I177" s="39"/>
      <c r="J177" s="6"/>
    </row>
    <row r="178" spans="1:10" x14ac:dyDescent="0.25">
      <c r="A178" s="162"/>
      <c r="B178" s="8" t="s">
        <v>11</v>
      </c>
      <c r="C178" s="77">
        <f>SUM(C8:C177)</f>
        <v>979</v>
      </c>
      <c r="D178" s="9">
        <f>SUM(D8:D177)</f>
        <v>105935675</v>
      </c>
      <c r="E178" s="8" t="s">
        <v>11</v>
      </c>
      <c r="F178" s="77">
        <f>SUM(F8:F177)</f>
        <v>83</v>
      </c>
      <c r="G178" s="5">
        <f>SUM(G8:G177)</f>
        <v>18615500</v>
      </c>
      <c r="H178" s="40">
        <f>SUM(H8:H177)</f>
        <v>0</v>
      </c>
      <c r="I178" s="40">
        <f>SUM(I8:I177)</f>
        <v>85737852</v>
      </c>
      <c r="J178" s="5"/>
    </row>
    <row r="179" spans="1:10" x14ac:dyDescent="0.25">
      <c r="A179" s="162"/>
      <c r="B179" s="8"/>
      <c r="C179" s="77"/>
      <c r="D179" s="9"/>
      <c r="E179" s="8"/>
      <c r="F179" s="77"/>
      <c r="G179" s="5"/>
      <c r="H179" s="40"/>
      <c r="I179" s="40"/>
      <c r="J179" s="5"/>
    </row>
    <row r="180" spans="1:10" x14ac:dyDescent="0.25">
      <c r="A180" s="163"/>
      <c r="B180" s="11"/>
      <c r="C180" s="40"/>
      <c r="D180" s="6"/>
      <c r="E180" s="8"/>
      <c r="F180" s="40"/>
      <c r="G180" s="377" t="s">
        <v>12</v>
      </c>
      <c r="H180" s="377"/>
      <c r="I180" s="39"/>
      <c r="J180" s="13">
        <f>SUM(D8:D177)</f>
        <v>105935675</v>
      </c>
    </row>
    <row r="181" spans="1:10" x14ac:dyDescent="0.25">
      <c r="A181" s="162"/>
      <c r="B181" s="3"/>
      <c r="C181" s="40"/>
      <c r="D181" s="6"/>
      <c r="E181" s="7"/>
      <c r="F181" s="40"/>
      <c r="G181" s="377" t="s">
        <v>13</v>
      </c>
      <c r="H181" s="377"/>
      <c r="I181" s="39"/>
      <c r="J181" s="13">
        <f>SUM(G8:G177)</f>
        <v>18615500</v>
      </c>
    </row>
    <row r="182" spans="1:10" x14ac:dyDescent="0.25">
      <c r="A182" s="164"/>
      <c r="B182" s="7"/>
      <c r="C182" s="40"/>
      <c r="D182" s="6"/>
      <c r="E182" s="7"/>
      <c r="F182" s="40"/>
      <c r="G182" s="377" t="s">
        <v>14</v>
      </c>
      <c r="H182" s="377"/>
      <c r="I182" s="41"/>
      <c r="J182" s="15">
        <f>J180-J181</f>
        <v>87320175</v>
      </c>
    </row>
    <row r="183" spans="1:10" x14ac:dyDescent="0.25">
      <c r="A183" s="162"/>
      <c r="B183" s="16"/>
      <c r="C183" s="40"/>
      <c r="D183" s="17"/>
      <c r="E183" s="7"/>
      <c r="F183" s="40"/>
      <c r="G183" s="377" t="s">
        <v>15</v>
      </c>
      <c r="H183" s="377"/>
      <c r="I183" s="39"/>
      <c r="J183" s="13">
        <f>SUM(H8:H177)</f>
        <v>0</v>
      </c>
    </row>
    <row r="184" spans="1:10" x14ac:dyDescent="0.25">
      <c r="A184" s="162"/>
      <c r="B184" s="16"/>
      <c r="C184" s="40"/>
      <c r="D184" s="17"/>
      <c r="E184" s="7"/>
      <c r="F184" s="40"/>
      <c r="G184" s="377" t="s">
        <v>16</v>
      </c>
      <c r="H184" s="377"/>
      <c r="I184" s="39"/>
      <c r="J184" s="13">
        <f>J182+J183</f>
        <v>87320175</v>
      </c>
    </row>
    <row r="185" spans="1:10" x14ac:dyDescent="0.25">
      <c r="A185" s="162"/>
      <c r="B185" s="16"/>
      <c r="C185" s="40"/>
      <c r="D185" s="17"/>
      <c r="E185" s="7"/>
      <c r="F185" s="40"/>
      <c r="G185" s="377" t="s">
        <v>5</v>
      </c>
      <c r="H185" s="377"/>
      <c r="I185" s="39"/>
      <c r="J185" s="13">
        <f>SUM(I8:I177)</f>
        <v>85737852</v>
      </c>
    </row>
    <row r="186" spans="1:10" x14ac:dyDescent="0.25">
      <c r="A186" s="162"/>
      <c r="B186" s="16"/>
      <c r="C186" s="40"/>
      <c r="D186" s="17"/>
      <c r="E186" s="7"/>
      <c r="F186" s="40"/>
      <c r="G186" s="377" t="s">
        <v>32</v>
      </c>
      <c r="H186" s="377"/>
      <c r="I186" s="40" t="str">
        <f>IF(J186&gt;0,"SALDO",IF(J186&lt;0,"PIUTANG",IF(J186=0,"LUNAS")))</f>
        <v>PIUTANG</v>
      </c>
      <c r="J186" s="13">
        <f>J185-J184</f>
        <v>-1582323</v>
      </c>
    </row>
  </sheetData>
  <mergeCells count="15">
    <mergeCell ref="G185:H185"/>
    <mergeCell ref="G186:H186"/>
    <mergeCell ref="G180:H180"/>
    <mergeCell ref="G181:H181"/>
    <mergeCell ref="G182:H182"/>
    <mergeCell ref="G183:H183"/>
    <mergeCell ref="G184:H184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165</v>
      </c>
      <c r="D1" s="20"/>
      <c r="E1" s="20"/>
      <c r="F1" s="378" t="s">
        <v>22</v>
      </c>
      <c r="G1" s="378"/>
      <c r="H1" s="378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78" t="s">
        <v>21</v>
      </c>
      <c r="G2" s="378"/>
      <c r="H2" s="37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11"/>
      <c r="B4" s="411"/>
      <c r="C4" s="411"/>
      <c r="D4" s="411"/>
      <c r="E4" s="411"/>
      <c r="F4" s="411"/>
      <c r="G4" s="411"/>
      <c r="H4" s="411"/>
      <c r="I4" s="411"/>
      <c r="J4" s="412"/>
    </row>
    <row r="5" spans="1:15" x14ac:dyDescent="0.25">
      <c r="A5" s="413" t="s">
        <v>2</v>
      </c>
      <c r="B5" s="415" t="s">
        <v>3</v>
      </c>
      <c r="C5" s="416"/>
      <c r="D5" s="416"/>
      <c r="E5" s="416"/>
      <c r="F5" s="416"/>
      <c r="G5" s="417"/>
      <c r="H5" s="418" t="s">
        <v>4</v>
      </c>
      <c r="I5" s="420" t="s">
        <v>5</v>
      </c>
      <c r="J5" s="390" t="s">
        <v>6</v>
      </c>
    </row>
    <row r="6" spans="1:15" x14ac:dyDescent="0.25">
      <c r="A6" s="414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19"/>
      <c r="I6" s="421"/>
      <c r="J6" s="391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166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171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77" t="s">
        <v>12</v>
      </c>
      <c r="H121" s="377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77" t="s">
        <v>13</v>
      </c>
      <c r="H122" s="377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77" t="s">
        <v>14</v>
      </c>
      <c r="H123" s="377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77" t="s">
        <v>15</v>
      </c>
      <c r="H124" s="377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77" t="s">
        <v>16</v>
      </c>
      <c r="H125" s="377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77" t="s">
        <v>5</v>
      </c>
      <c r="H126" s="377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77" t="s">
        <v>32</v>
      </c>
      <c r="H127" s="377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78" t="s">
        <v>22</v>
      </c>
      <c r="G1" s="378"/>
      <c r="H1" s="378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78" t="s">
        <v>21</v>
      </c>
      <c r="G2" s="378"/>
      <c r="H2" s="378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79"/>
      <c r="B4" s="379"/>
      <c r="C4" s="379"/>
      <c r="D4" s="379"/>
      <c r="E4" s="379"/>
      <c r="F4" s="379"/>
      <c r="G4" s="379"/>
      <c r="H4" s="379"/>
      <c r="I4" s="379"/>
      <c r="J4" s="379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80" t="s">
        <v>2</v>
      </c>
      <c r="B5" s="381" t="s">
        <v>3</v>
      </c>
      <c r="C5" s="381"/>
      <c r="D5" s="381"/>
      <c r="E5" s="381"/>
      <c r="F5" s="381"/>
      <c r="G5" s="381"/>
      <c r="H5" s="381" t="s">
        <v>4</v>
      </c>
      <c r="I5" s="439" t="s">
        <v>5</v>
      </c>
      <c r="J5" s="383" t="s">
        <v>6</v>
      </c>
      <c r="L5" s="37"/>
      <c r="M5" s="37"/>
      <c r="N5" s="37"/>
      <c r="O5" s="37"/>
      <c r="P5" s="37"/>
      <c r="Q5" s="37"/>
    </row>
    <row r="6" spans="1:17" x14ac:dyDescent="0.25">
      <c r="A6" s="38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81"/>
      <c r="I6" s="439"/>
      <c r="J6" s="383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59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59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59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59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77" t="s">
        <v>12</v>
      </c>
      <c r="H31" s="377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77" t="s">
        <v>13</v>
      </c>
      <c r="H32" s="377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77" t="s">
        <v>14</v>
      </c>
      <c r="H33" s="377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77" t="s">
        <v>15</v>
      </c>
      <c r="H34" s="377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77" t="s">
        <v>16</v>
      </c>
      <c r="H35" s="377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77" t="s">
        <v>5</v>
      </c>
      <c r="H36" s="377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77" t="s">
        <v>32</v>
      </c>
      <c r="H37" s="377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78" t="s">
        <v>22</v>
      </c>
      <c r="G1" s="378"/>
      <c r="H1" s="37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78" t="s">
        <v>21</v>
      </c>
      <c r="G2" s="378"/>
      <c r="H2" s="378"/>
      <c r="I2" s="38">
        <f>J59*-1</f>
        <v>-34807202</v>
      </c>
      <c r="J2" s="20"/>
    </row>
    <row r="4" spans="1:10" ht="19.5" x14ac:dyDescent="0.25">
      <c r="A4" s="411"/>
      <c r="B4" s="411"/>
      <c r="C4" s="411"/>
      <c r="D4" s="411"/>
      <c r="E4" s="411"/>
      <c r="F4" s="411"/>
      <c r="G4" s="411"/>
      <c r="H4" s="411"/>
      <c r="I4" s="411"/>
      <c r="J4" s="412"/>
    </row>
    <row r="5" spans="1:10" x14ac:dyDescent="0.25">
      <c r="A5" s="413" t="s">
        <v>2</v>
      </c>
      <c r="B5" s="415" t="s">
        <v>3</v>
      </c>
      <c r="C5" s="416"/>
      <c r="D5" s="416"/>
      <c r="E5" s="416"/>
      <c r="F5" s="416"/>
      <c r="G5" s="417"/>
      <c r="H5" s="418" t="s">
        <v>4</v>
      </c>
      <c r="I5" s="420" t="s">
        <v>5</v>
      </c>
      <c r="J5" s="390" t="s">
        <v>6</v>
      </c>
    </row>
    <row r="6" spans="1:10" x14ac:dyDescent="0.25">
      <c r="A6" s="414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19"/>
      <c r="I6" s="421"/>
      <c r="J6" s="391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40" t="s">
        <v>80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41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40" t="s">
        <v>80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41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40" t="s">
        <v>80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41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40" t="s">
        <v>80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41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40" t="s">
        <v>80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41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40" t="s">
        <v>80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41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40" t="s">
        <v>80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41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40" t="s">
        <v>80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41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40" t="s">
        <v>79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41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40" t="s">
        <v>79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41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77" t="s">
        <v>12</v>
      </c>
      <c r="H53" s="377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77" t="s">
        <v>13</v>
      </c>
      <c r="H54" s="377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77" t="s">
        <v>14</v>
      </c>
      <c r="H55" s="377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77" t="s">
        <v>15</v>
      </c>
      <c r="H56" s="377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77" t="s">
        <v>16</v>
      </c>
      <c r="H57" s="377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77" t="s">
        <v>5</v>
      </c>
      <c r="H58" s="377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77" t="s">
        <v>32</v>
      </c>
      <c r="H59" s="377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84</v>
      </c>
      <c r="D1" s="20"/>
      <c r="E1" s="20"/>
      <c r="F1" s="378" t="s">
        <v>22</v>
      </c>
      <c r="G1" s="378"/>
      <c r="H1" s="378"/>
      <c r="I1" s="38" t="s">
        <v>76</v>
      </c>
      <c r="J1" s="20"/>
    </row>
    <row r="2" spans="1:12" x14ac:dyDescent="0.25">
      <c r="A2" s="20" t="s">
        <v>1</v>
      </c>
      <c r="B2" s="20"/>
      <c r="C2" s="197" t="s">
        <v>85</v>
      </c>
      <c r="D2" s="20"/>
      <c r="E2" s="20"/>
      <c r="F2" s="378" t="s">
        <v>21</v>
      </c>
      <c r="G2" s="378"/>
      <c r="H2" s="378"/>
      <c r="I2" s="38">
        <f>J59*-1</f>
        <v>61</v>
      </c>
      <c r="J2" s="20"/>
      <c r="L2" s="238"/>
    </row>
    <row r="3" spans="1:12" s="233" customFormat="1" x14ac:dyDescent="0.25">
      <c r="A3" s="218" t="s">
        <v>115</v>
      </c>
      <c r="B3" s="218"/>
      <c r="C3" s="197" t="s">
        <v>133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  <c r="L5" s="238"/>
    </row>
    <row r="6" spans="1:12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  <c r="L6" s="238"/>
    </row>
    <row r="7" spans="1:12" x14ac:dyDescent="0.25">
      <c r="A7" s="414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19"/>
      <c r="I7" s="421"/>
      <c r="J7" s="391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86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82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82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82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82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95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95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82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95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82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82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82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95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82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95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86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82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98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82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98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86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86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82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82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82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82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77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98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98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98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98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59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77" t="s">
        <v>12</v>
      </c>
      <c r="H53" s="377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77" t="s">
        <v>13</v>
      </c>
      <c r="H54" s="377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77" t="s">
        <v>14</v>
      </c>
      <c r="H55" s="377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77" t="s">
        <v>15</v>
      </c>
      <c r="H56" s="377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77" t="s">
        <v>16</v>
      </c>
      <c r="H57" s="377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77" t="s">
        <v>5</v>
      </c>
      <c r="H58" s="377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77" t="s">
        <v>32</v>
      </c>
      <c r="H59" s="377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161</v>
      </c>
      <c r="D1" s="218"/>
      <c r="E1" s="218"/>
      <c r="F1" s="378" t="s">
        <v>22</v>
      </c>
      <c r="G1" s="378"/>
      <c r="H1" s="37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378" t="s">
        <v>21</v>
      </c>
      <c r="G2" s="378"/>
      <c r="H2" s="37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79"/>
      <c r="B5" s="379"/>
      <c r="C5" s="379"/>
      <c r="D5" s="379"/>
      <c r="E5" s="379"/>
      <c r="F5" s="379"/>
      <c r="G5" s="379"/>
      <c r="H5" s="379"/>
      <c r="I5" s="379"/>
      <c r="J5" s="37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80" t="s">
        <v>2</v>
      </c>
      <c r="B6" s="381" t="s">
        <v>3</v>
      </c>
      <c r="C6" s="381"/>
      <c r="D6" s="381"/>
      <c r="E6" s="381"/>
      <c r="F6" s="381"/>
      <c r="G6" s="381"/>
      <c r="H6" s="381" t="s">
        <v>4</v>
      </c>
      <c r="I6" s="439" t="s">
        <v>5</v>
      </c>
      <c r="J6" s="383" t="s">
        <v>6</v>
      </c>
      <c r="L6" s="219"/>
      <c r="M6" s="219"/>
      <c r="N6" s="219"/>
      <c r="O6" s="219"/>
      <c r="P6" s="219"/>
      <c r="Q6" s="219"/>
    </row>
    <row r="7" spans="1:17" x14ac:dyDescent="0.25">
      <c r="A7" s="380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81"/>
      <c r="I7" s="439"/>
      <c r="J7" s="383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98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98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98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98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98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98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98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98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162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78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77" t="s">
        <v>12</v>
      </c>
      <c r="H32" s="377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77" t="s">
        <v>13</v>
      </c>
      <c r="H33" s="377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77" t="s">
        <v>14</v>
      </c>
      <c r="H34" s="377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77" t="s">
        <v>15</v>
      </c>
      <c r="H35" s="37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77" t="s">
        <v>16</v>
      </c>
      <c r="H36" s="377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77" t="s">
        <v>5</v>
      </c>
      <c r="H37" s="377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77" t="s">
        <v>32</v>
      </c>
      <c r="H38" s="377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78" t="s">
        <v>22</v>
      </c>
      <c r="G1" s="378"/>
      <c r="H1" s="378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78" t="s">
        <v>21</v>
      </c>
      <c r="G2" s="378"/>
      <c r="H2" s="378"/>
      <c r="I2" s="38">
        <f>J38*-1</f>
        <v>80589</v>
      </c>
      <c r="J2" s="20"/>
    </row>
    <row r="3" spans="1:19" s="233" customFormat="1" x14ac:dyDescent="0.25">
      <c r="A3" s="218" t="s">
        <v>115</v>
      </c>
      <c r="B3" s="218"/>
      <c r="C3" s="221" t="s">
        <v>116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79" t="s">
        <v>62</v>
      </c>
      <c r="B5" s="379"/>
      <c r="C5" s="379"/>
      <c r="D5" s="379"/>
      <c r="E5" s="379"/>
      <c r="F5" s="379"/>
      <c r="G5" s="379"/>
      <c r="H5" s="379"/>
      <c r="I5" s="379"/>
      <c r="J5" s="379"/>
    </row>
    <row r="6" spans="1:19" x14ac:dyDescent="0.25">
      <c r="A6" s="384" t="s">
        <v>2</v>
      </c>
      <c r="B6" s="381" t="s">
        <v>3</v>
      </c>
      <c r="C6" s="381"/>
      <c r="D6" s="381"/>
      <c r="E6" s="381"/>
      <c r="F6" s="381"/>
      <c r="G6" s="381"/>
      <c r="H6" s="381" t="s">
        <v>4</v>
      </c>
      <c r="I6" s="382" t="s">
        <v>5</v>
      </c>
      <c r="J6" s="383" t="s">
        <v>6</v>
      </c>
    </row>
    <row r="7" spans="1:19" x14ac:dyDescent="0.25">
      <c r="A7" s="38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81"/>
      <c r="I7" s="382"/>
      <c r="J7" s="383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77" t="s">
        <v>12</v>
      </c>
      <c r="H32" s="377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77" t="s">
        <v>13</v>
      </c>
      <c r="H33" s="377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77" t="s">
        <v>14</v>
      </c>
      <c r="H34" s="377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77" t="s">
        <v>15</v>
      </c>
      <c r="H35" s="377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77" t="s">
        <v>16</v>
      </c>
      <c r="H36" s="377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77" t="s">
        <v>5</v>
      </c>
      <c r="H37" s="377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77" t="s">
        <v>32</v>
      </c>
      <c r="H38" s="377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81</v>
      </c>
      <c r="D1" s="20"/>
      <c r="E1" s="20"/>
      <c r="F1" s="378" t="s">
        <v>22</v>
      </c>
      <c r="G1" s="378"/>
      <c r="H1" s="378"/>
      <c r="I1" s="38" t="s">
        <v>76</v>
      </c>
      <c r="J1" s="20"/>
    </row>
    <row r="2" spans="1:13" x14ac:dyDescent="0.25">
      <c r="A2" s="20" t="s">
        <v>1</v>
      </c>
      <c r="B2" s="20"/>
      <c r="C2" s="78" t="s">
        <v>70</v>
      </c>
      <c r="D2" s="20"/>
      <c r="E2" s="20"/>
      <c r="F2" s="378" t="s">
        <v>21</v>
      </c>
      <c r="G2" s="378"/>
      <c r="H2" s="378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115</v>
      </c>
      <c r="B3" s="218"/>
      <c r="C3" s="221" t="s">
        <v>129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3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3" x14ac:dyDescent="0.25">
      <c r="A7" s="414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87"/>
      <c r="I7" s="421"/>
      <c r="J7" s="391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82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82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82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82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82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98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100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82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98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98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98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98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98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98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98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98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98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98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98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77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77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98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98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82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82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98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162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162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162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162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162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162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98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162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162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162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162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162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162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162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168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168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168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169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77" t="s">
        <v>12</v>
      </c>
      <c r="H73" s="377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77" t="s">
        <v>13</v>
      </c>
      <c r="H74" s="377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77" t="s">
        <v>14</v>
      </c>
      <c r="H75" s="377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77" t="s">
        <v>15</v>
      </c>
      <c r="H76" s="377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77" t="s">
        <v>16</v>
      </c>
      <c r="H77" s="377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77" t="s">
        <v>5</v>
      </c>
      <c r="H78" s="377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77" t="s">
        <v>32</v>
      </c>
      <c r="H79" s="377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120</v>
      </c>
      <c r="G1" s="72"/>
      <c r="H1" s="72"/>
      <c r="I1" s="20" t="s">
        <v>97</v>
      </c>
    </row>
    <row r="2" spans="1:15" x14ac:dyDescent="0.25">
      <c r="A2" s="155" t="s">
        <v>1</v>
      </c>
      <c r="B2" s="22"/>
      <c r="C2" s="78" t="s">
        <v>96</v>
      </c>
      <c r="D2" s="20"/>
      <c r="E2" s="22"/>
      <c r="F2" s="378" t="s">
        <v>119</v>
      </c>
      <c r="G2" s="378"/>
      <c r="H2" s="378"/>
      <c r="I2" s="21">
        <f>J25*-1</f>
        <v>57975</v>
      </c>
    </row>
    <row r="3" spans="1:15" s="233" customFormat="1" x14ac:dyDescent="0.25">
      <c r="A3" s="218" t="s">
        <v>115</v>
      </c>
      <c r="B3" s="22"/>
      <c r="C3" s="221" t="s">
        <v>118</v>
      </c>
      <c r="D3" s="218"/>
      <c r="E3" s="22"/>
      <c r="F3" s="265" t="s">
        <v>117</v>
      </c>
      <c r="G3" s="265"/>
      <c r="H3" s="265" t="s">
        <v>121</v>
      </c>
      <c r="I3" s="21" t="s">
        <v>122</v>
      </c>
      <c r="J3" s="70"/>
    </row>
    <row r="4" spans="1:15" x14ac:dyDescent="0.25">
      <c r="L4" s="18"/>
      <c r="N4" s="18"/>
      <c r="O4" s="37"/>
    </row>
    <row r="5" spans="1:15" ht="19.5" x14ac:dyDescent="0.25">
      <c r="A5" s="379"/>
      <c r="B5" s="379"/>
      <c r="C5" s="379"/>
      <c r="D5" s="379"/>
      <c r="E5" s="379"/>
      <c r="F5" s="379"/>
      <c r="G5" s="379"/>
      <c r="H5" s="379"/>
      <c r="I5" s="379"/>
      <c r="J5" s="379"/>
      <c r="L5" s="18"/>
      <c r="N5" s="18"/>
      <c r="O5" s="37"/>
    </row>
    <row r="6" spans="1:15" x14ac:dyDescent="0.25">
      <c r="A6" s="380" t="s">
        <v>2</v>
      </c>
      <c r="B6" s="381" t="s">
        <v>3</v>
      </c>
      <c r="C6" s="381"/>
      <c r="D6" s="381"/>
      <c r="E6" s="381"/>
      <c r="F6" s="381"/>
      <c r="G6" s="381"/>
      <c r="H6" s="443" t="s">
        <v>4</v>
      </c>
      <c r="I6" s="445" t="s">
        <v>5</v>
      </c>
      <c r="J6" s="446" t="s">
        <v>6</v>
      </c>
      <c r="L6" s="18"/>
      <c r="N6" s="18"/>
      <c r="O6" s="37"/>
    </row>
    <row r="7" spans="1:15" x14ac:dyDescent="0.25">
      <c r="A7" s="38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44"/>
      <c r="I7" s="445"/>
      <c r="J7" s="446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42" t="s">
        <v>12</v>
      </c>
      <c r="H19" s="442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42" t="s">
        <v>13</v>
      </c>
      <c r="H20" s="442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42" t="s">
        <v>14</v>
      </c>
      <c r="H21" s="442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42" t="s">
        <v>15</v>
      </c>
      <c r="H22" s="442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42" t="s">
        <v>16</v>
      </c>
      <c r="H23" s="442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42" t="s">
        <v>5</v>
      </c>
      <c r="H24" s="442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42" t="s">
        <v>32</v>
      </c>
      <c r="H25" s="442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78" t="s">
        <v>22</v>
      </c>
      <c r="G1" s="378"/>
      <c r="H1" s="378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78" t="s">
        <v>21</v>
      </c>
      <c r="G2" s="378"/>
      <c r="H2" s="378"/>
      <c r="I2" s="38">
        <f>J59*-1</f>
        <v>0</v>
      </c>
      <c r="J2" s="20"/>
    </row>
    <row r="3" spans="1:15" s="233" customFormat="1" x14ac:dyDescent="0.25">
      <c r="A3" s="218" t="s">
        <v>115</v>
      </c>
      <c r="B3" s="218"/>
      <c r="C3" s="28" t="s">
        <v>123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5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</row>
    <row r="7" spans="1:15" x14ac:dyDescent="0.25">
      <c r="A7" s="414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19"/>
      <c r="I7" s="421"/>
      <c r="J7" s="391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66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163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77" t="s">
        <v>12</v>
      </c>
      <c r="H53" s="377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77" t="s">
        <v>13</v>
      </c>
      <c r="H54" s="377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77" t="s">
        <v>14</v>
      </c>
      <c r="H55" s="377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77" t="s">
        <v>15</v>
      </c>
      <c r="H56" s="377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77" t="s">
        <v>16</v>
      </c>
      <c r="H57" s="377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77" t="s">
        <v>5</v>
      </c>
      <c r="H58" s="377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77" t="s">
        <v>32</v>
      </c>
      <c r="H59" s="377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93</v>
      </c>
      <c r="D1" s="20"/>
      <c r="E1" s="20"/>
      <c r="F1" s="378" t="s">
        <v>22</v>
      </c>
      <c r="G1" s="378"/>
      <c r="H1" s="37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78" t="s">
        <v>21</v>
      </c>
      <c r="G2" s="378"/>
      <c r="H2" s="378"/>
      <c r="I2" s="38">
        <f>J41*-1</f>
        <v>514</v>
      </c>
      <c r="J2" s="20"/>
    </row>
    <row r="3" spans="1:10" s="233" customFormat="1" x14ac:dyDescent="0.25">
      <c r="A3" s="218" t="s">
        <v>115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0" x14ac:dyDescent="0.25">
      <c r="A7" s="414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87"/>
      <c r="I7" s="421"/>
      <c r="J7" s="391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77" t="s">
        <v>12</v>
      </c>
      <c r="H35" s="377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77" t="s">
        <v>13</v>
      </c>
      <c r="H36" s="377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77" t="s">
        <v>14</v>
      </c>
      <c r="H37" s="377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77" t="s">
        <v>15</v>
      </c>
      <c r="H38" s="377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77" t="s">
        <v>16</v>
      </c>
      <c r="H39" s="377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77" t="s">
        <v>5</v>
      </c>
      <c r="H40" s="377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77" t="s">
        <v>32</v>
      </c>
      <c r="H41" s="377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053"/>
  <sheetViews>
    <sheetView workbookViewId="0">
      <pane ySplit="7" topLeftCell="A1035" activePane="bottomLeft" state="frozen"/>
      <selection pane="bottomLeft" activeCell="I1039" sqref="I1039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192</v>
      </c>
      <c r="D1" s="218"/>
      <c r="E1" s="22"/>
      <c r="F1" s="72" t="s">
        <v>193</v>
      </c>
      <c r="G1" s="72"/>
      <c r="H1" s="72" t="s">
        <v>194</v>
      </c>
      <c r="I1" s="42" t="s">
        <v>27</v>
      </c>
      <c r="J1" s="218"/>
      <c r="L1" s="219">
        <f>SUM(D1029:D1036)</f>
        <v>4266240</v>
      </c>
      <c r="M1" s="219">
        <f>SUM(D981:D989)</f>
        <v>9624826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195</v>
      </c>
      <c r="G2" s="72"/>
      <c r="H2" s="72" t="s">
        <v>194</v>
      </c>
      <c r="I2" s="220">
        <f>J1053*-1</f>
        <v>2080926</v>
      </c>
      <c r="J2" s="218"/>
      <c r="L2" s="219">
        <f>SUM(G1029:G1036)</f>
        <v>1019201</v>
      </c>
      <c r="M2" s="219">
        <f>SUM(G981:G989)</f>
        <v>175263</v>
      </c>
    </row>
    <row r="3" spans="1:18" x14ac:dyDescent="0.25">
      <c r="A3" s="218" t="s">
        <v>115</v>
      </c>
      <c r="B3" s="218"/>
      <c r="C3" s="221" t="s">
        <v>196</v>
      </c>
      <c r="D3" s="218"/>
      <c r="E3" s="22"/>
      <c r="F3" s="319" t="s">
        <v>117</v>
      </c>
      <c r="G3" s="319"/>
      <c r="H3" s="319" t="s">
        <v>194</v>
      </c>
      <c r="I3" s="278" t="s">
        <v>197</v>
      </c>
      <c r="J3" s="218"/>
      <c r="L3" s="219">
        <f>L1-L2</f>
        <v>3247039</v>
      </c>
      <c r="M3" s="219">
        <f>M1-M2</f>
        <v>9449563</v>
      </c>
      <c r="N3" s="219">
        <f>L3+M3</f>
        <v>12696602</v>
      </c>
    </row>
    <row r="4" spans="1:18" x14ac:dyDescent="0.25">
      <c r="L4" s="233"/>
    </row>
    <row r="5" spans="1:18" ht="19.5" x14ac:dyDescent="0.25">
      <c r="A5" s="379"/>
      <c r="B5" s="379"/>
      <c r="C5" s="379"/>
      <c r="D5" s="379"/>
      <c r="E5" s="379"/>
      <c r="F5" s="379"/>
      <c r="G5" s="379"/>
      <c r="H5" s="379"/>
      <c r="I5" s="379"/>
      <c r="J5" s="379"/>
    </row>
    <row r="6" spans="1:18" x14ac:dyDescent="0.25">
      <c r="A6" s="380" t="s">
        <v>2</v>
      </c>
      <c r="B6" s="381" t="s">
        <v>3</v>
      </c>
      <c r="C6" s="381"/>
      <c r="D6" s="381"/>
      <c r="E6" s="381"/>
      <c r="F6" s="381"/>
      <c r="G6" s="381"/>
      <c r="H6" s="386" t="s">
        <v>4</v>
      </c>
      <c r="I6" s="388" t="s">
        <v>5</v>
      </c>
      <c r="J6" s="390" t="s">
        <v>6</v>
      </c>
    </row>
    <row r="7" spans="1:18" x14ac:dyDescent="0.25">
      <c r="A7" s="380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87"/>
      <c r="I7" s="389"/>
      <c r="J7" s="391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241">
        <v>43323</v>
      </c>
      <c r="B957" s="242">
        <v>180172074</v>
      </c>
      <c r="C957" s="247">
        <v>2</v>
      </c>
      <c r="D957" s="246">
        <v>216913</v>
      </c>
      <c r="E957" s="242">
        <v>180044771</v>
      </c>
      <c r="F957" s="247">
        <v>2</v>
      </c>
      <c r="G957" s="246">
        <v>168175</v>
      </c>
      <c r="H957" s="245"/>
      <c r="I957" s="245"/>
      <c r="J957" s="246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241">
        <v>43323</v>
      </c>
      <c r="B958" s="242">
        <v>180172075</v>
      </c>
      <c r="C958" s="247">
        <v>20</v>
      </c>
      <c r="D958" s="246">
        <v>1835488</v>
      </c>
      <c r="E958" s="242">
        <v>180044781</v>
      </c>
      <c r="F958" s="247">
        <v>1</v>
      </c>
      <c r="G958" s="246">
        <v>110075</v>
      </c>
      <c r="H958" s="245"/>
      <c r="I958" s="245"/>
      <c r="J958" s="246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241">
        <v>43323</v>
      </c>
      <c r="B959" s="242">
        <v>180172077</v>
      </c>
      <c r="C959" s="247">
        <v>1</v>
      </c>
      <c r="D959" s="246">
        <v>141838</v>
      </c>
      <c r="E959" s="242"/>
      <c r="F959" s="247"/>
      <c r="G959" s="246"/>
      <c r="H959" s="245"/>
      <c r="I959" s="245"/>
      <c r="J959" s="246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241">
        <v>43323</v>
      </c>
      <c r="B960" s="242">
        <v>180172094</v>
      </c>
      <c r="C960" s="247">
        <v>3</v>
      </c>
      <c r="D960" s="246">
        <v>390600</v>
      </c>
      <c r="E960" s="242"/>
      <c r="F960" s="247"/>
      <c r="G960" s="246"/>
      <c r="H960" s="245"/>
      <c r="I960" s="245"/>
      <c r="J960" s="246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241">
        <v>43323</v>
      </c>
      <c r="B961" s="242">
        <v>180172097</v>
      </c>
      <c r="C961" s="247">
        <v>4</v>
      </c>
      <c r="D961" s="246">
        <v>447125</v>
      </c>
      <c r="E961" s="242"/>
      <c r="F961" s="247"/>
      <c r="G961" s="246"/>
      <c r="H961" s="245"/>
      <c r="I961" s="245"/>
      <c r="J961" s="246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241">
        <v>43323</v>
      </c>
      <c r="B962" s="242">
        <v>180172122</v>
      </c>
      <c r="C962" s="247">
        <v>5</v>
      </c>
      <c r="D962" s="246">
        <v>507238</v>
      </c>
      <c r="E962" s="242"/>
      <c r="F962" s="247"/>
      <c r="G962" s="246"/>
      <c r="H962" s="245"/>
      <c r="I962" s="245"/>
      <c r="J962" s="246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241">
        <v>43323</v>
      </c>
      <c r="B963" s="242">
        <v>180172136</v>
      </c>
      <c r="C963" s="247">
        <v>2</v>
      </c>
      <c r="D963" s="246">
        <v>231438</v>
      </c>
      <c r="E963" s="242"/>
      <c r="F963" s="247"/>
      <c r="G963" s="246"/>
      <c r="H963" s="245"/>
      <c r="I963" s="245">
        <v>3492390</v>
      </c>
      <c r="J963" s="246" t="s">
        <v>17</v>
      </c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241">
        <v>43325</v>
      </c>
      <c r="B964" s="242">
        <v>180172260</v>
      </c>
      <c r="C964" s="247">
        <v>45</v>
      </c>
      <c r="D964" s="246">
        <v>4702688</v>
      </c>
      <c r="E964" s="242"/>
      <c r="F964" s="247"/>
      <c r="G964" s="246"/>
      <c r="H964" s="245"/>
      <c r="I964" s="245"/>
      <c r="J964" s="246"/>
      <c r="K964" s="138"/>
      <c r="L964" s="138"/>
      <c r="M964" s="138"/>
      <c r="N964" s="138"/>
      <c r="O964" s="138"/>
      <c r="P964" s="138"/>
      <c r="Q964" s="138"/>
      <c r="R964" s="138"/>
    </row>
    <row r="965" spans="1:18" s="134" customFormat="1" x14ac:dyDescent="0.25">
      <c r="A965" s="241">
        <v>43325</v>
      </c>
      <c r="B965" s="242">
        <v>180172265</v>
      </c>
      <c r="C965" s="247">
        <v>1</v>
      </c>
      <c r="D965" s="246">
        <v>75775</v>
      </c>
      <c r="E965" s="242"/>
      <c r="F965" s="247"/>
      <c r="G965" s="246"/>
      <c r="H965" s="245"/>
      <c r="I965" s="245"/>
      <c r="J965" s="246"/>
      <c r="K965" s="138"/>
      <c r="L965" s="138"/>
      <c r="M965" s="138"/>
      <c r="N965" s="138"/>
      <c r="O965" s="138"/>
      <c r="P965" s="138"/>
      <c r="Q965" s="138"/>
      <c r="R965" s="138"/>
    </row>
    <row r="966" spans="1:18" s="134" customFormat="1" x14ac:dyDescent="0.25">
      <c r="A966" s="241">
        <v>43325</v>
      </c>
      <c r="B966" s="242">
        <v>180172267</v>
      </c>
      <c r="C966" s="247">
        <v>6</v>
      </c>
      <c r="D966" s="246">
        <v>689588</v>
      </c>
      <c r="E966" s="242"/>
      <c r="F966" s="247"/>
      <c r="G966" s="246"/>
      <c r="H966" s="245"/>
      <c r="I966" s="245"/>
      <c r="J966" s="246"/>
      <c r="K966" s="138"/>
      <c r="L966" s="138"/>
      <c r="M966" s="138"/>
      <c r="N966" s="138"/>
      <c r="O966" s="138"/>
      <c r="P966" s="138"/>
      <c r="Q966" s="138"/>
      <c r="R966" s="138"/>
    </row>
    <row r="967" spans="1:18" s="134" customFormat="1" x14ac:dyDescent="0.25">
      <c r="A967" s="241">
        <v>43325</v>
      </c>
      <c r="B967" s="242">
        <v>180172277</v>
      </c>
      <c r="C967" s="247">
        <v>10</v>
      </c>
      <c r="D967" s="246">
        <v>1197613</v>
      </c>
      <c r="E967" s="242"/>
      <c r="F967" s="247"/>
      <c r="G967" s="246"/>
      <c r="H967" s="245"/>
      <c r="I967" s="245"/>
      <c r="J967" s="246"/>
      <c r="K967" s="138"/>
      <c r="L967" s="138"/>
      <c r="M967" s="138"/>
      <c r="N967" s="138"/>
      <c r="O967" s="138"/>
      <c r="P967" s="138"/>
      <c r="Q967" s="138"/>
      <c r="R967" s="138"/>
    </row>
    <row r="968" spans="1:18" s="134" customFormat="1" x14ac:dyDescent="0.25">
      <c r="A968" s="241">
        <v>43325</v>
      </c>
      <c r="B968" s="242">
        <v>180172282</v>
      </c>
      <c r="C968" s="247">
        <v>6</v>
      </c>
      <c r="D968" s="246">
        <v>749788</v>
      </c>
      <c r="E968" s="242"/>
      <c r="F968" s="247"/>
      <c r="G968" s="246"/>
      <c r="H968" s="245"/>
      <c r="I968" s="245"/>
      <c r="J968" s="246"/>
      <c r="K968" s="138"/>
      <c r="L968" s="138"/>
      <c r="M968" s="138"/>
      <c r="N968" s="138"/>
      <c r="O968" s="138"/>
      <c r="P968" s="138"/>
      <c r="Q968" s="138"/>
      <c r="R968" s="138"/>
    </row>
    <row r="969" spans="1:18" s="134" customFormat="1" x14ac:dyDescent="0.25">
      <c r="A969" s="241">
        <v>43325</v>
      </c>
      <c r="B969" s="242">
        <v>180172317</v>
      </c>
      <c r="C969" s="247">
        <v>12</v>
      </c>
      <c r="D969" s="246">
        <v>1510863</v>
      </c>
      <c r="E969" s="242"/>
      <c r="F969" s="247"/>
      <c r="G969" s="246"/>
      <c r="H969" s="245"/>
      <c r="I969" s="245"/>
      <c r="J969" s="246"/>
      <c r="K969" s="138"/>
      <c r="L969" s="138"/>
      <c r="M969" s="138"/>
      <c r="N969" s="138"/>
      <c r="O969" s="138"/>
      <c r="P969" s="138"/>
      <c r="Q969" s="138"/>
      <c r="R969" s="138"/>
    </row>
    <row r="970" spans="1:18" s="134" customFormat="1" x14ac:dyDescent="0.25">
      <c r="A970" s="241">
        <v>43325</v>
      </c>
      <c r="B970" s="242">
        <v>180172335</v>
      </c>
      <c r="C970" s="247">
        <v>4</v>
      </c>
      <c r="D970" s="246">
        <v>479500</v>
      </c>
      <c r="E970" s="242"/>
      <c r="F970" s="247"/>
      <c r="G970" s="246"/>
      <c r="H970" s="245"/>
      <c r="I970" s="245"/>
      <c r="J970" s="246"/>
      <c r="K970" s="138"/>
      <c r="L970" s="138"/>
      <c r="M970" s="138"/>
      <c r="N970" s="138"/>
      <c r="O970" s="138"/>
      <c r="P970" s="138"/>
      <c r="Q970" s="138"/>
      <c r="R970" s="138"/>
    </row>
    <row r="971" spans="1:18" s="134" customFormat="1" x14ac:dyDescent="0.25">
      <c r="A971" s="241">
        <v>43325</v>
      </c>
      <c r="B971" s="242">
        <v>180172343</v>
      </c>
      <c r="C971" s="247">
        <v>4</v>
      </c>
      <c r="D971" s="246">
        <v>386225</v>
      </c>
      <c r="E971" s="242"/>
      <c r="F971" s="247"/>
      <c r="G971" s="246"/>
      <c r="H971" s="245"/>
      <c r="I971" s="245">
        <v>9792040</v>
      </c>
      <c r="J971" s="246" t="s">
        <v>17</v>
      </c>
      <c r="K971" s="138"/>
      <c r="L971" s="138"/>
      <c r="M971" s="138"/>
      <c r="N971" s="138"/>
      <c r="O971" s="138"/>
      <c r="P971" s="138"/>
      <c r="Q971" s="138"/>
      <c r="R971" s="138"/>
    </row>
    <row r="972" spans="1:18" s="134" customFormat="1" x14ac:dyDescent="0.25">
      <c r="A972" s="241">
        <v>43326</v>
      </c>
      <c r="B972" s="242">
        <v>180172371</v>
      </c>
      <c r="C972" s="247">
        <v>20</v>
      </c>
      <c r="D972" s="246">
        <v>2143138</v>
      </c>
      <c r="E972" s="242">
        <v>180044830</v>
      </c>
      <c r="F972" s="247">
        <v>11</v>
      </c>
      <c r="G972" s="246">
        <v>1092350</v>
      </c>
      <c r="H972" s="245"/>
      <c r="I972" s="245"/>
      <c r="J972" s="246"/>
      <c r="K972" s="138"/>
      <c r="L972" s="138"/>
      <c r="M972" s="138"/>
      <c r="N972" s="138"/>
      <c r="O972" s="138"/>
      <c r="P972" s="138"/>
      <c r="Q972" s="138"/>
      <c r="R972" s="138"/>
    </row>
    <row r="973" spans="1:18" s="134" customFormat="1" x14ac:dyDescent="0.25">
      <c r="A973" s="241">
        <v>43326</v>
      </c>
      <c r="B973" s="242">
        <v>180172386</v>
      </c>
      <c r="C973" s="247">
        <v>6</v>
      </c>
      <c r="D973" s="246">
        <v>673400</v>
      </c>
      <c r="E973" s="242">
        <v>180044838</v>
      </c>
      <c r="F973" s="247">
        <v>1</v>
      </c>
      <c r="G973" s="246">
        <v>132038</v>
      </c>
      <c r="H973" s="245"/>
      <c r="I973" s="245"/>
      <c r="J973" s="246"/>
      <c r="K973" s="138"/>
      <c r="L973" s="138"/>
      <c r="M973" s="138"/>
      <c r="N973" s="138"/>
      <c r="O973" s="138"/>
      <c r="P973" s="138"/>
      <c r="Q973" s="138"/>
      <c r="R973" s="138"/>
    </row>
    <row r="974" spans="1:18" s="134" customFormat="1" x14ac:dyDescent="0.25">
      <c r="A974" s="241">
        <v>43326</v>
      </c>
      <c r="B974" s="242">
        <v>180172394</v>
      </c>
      <c r="C974" s="247">
        <v>4</v>
      </c>
      <c r="D974" s="246">
        <v>441350</v>
      </c>
      <c r="E974" s="242"/>
      <c r="F974" s="247"/>
      <c r="G974" s="246"/>
      <c r="H974" s="245"/>
      <c r="I974" s="245"/>
      <c r="J974" s="246"/>
      <c r="K974" s="138"/>
      <c r="L974" s="138"/>
      <c r="M974" s="138"/>
      <c r="N974" s="138"/>
      <c r="O974" s="138"/>
      <c r="P974" s="138"/>
      <c r="Q974" s="138"/>
      <c r="R974" s="138"/>
    </row>
    <row r="975" spans="1:18" s="134" customFormat="1" x14ac:dyDescent="0.25">
      <c r="A975" s="241">
        <v>43326</v>
      </c>
      <c r="B975" s="242">
        <v>180172400</v>
      </c>
      <c r="C975" s="247">
        <v>6</v>
      </c>
      <c r="D975" s="246">
        <v>710325</v>
      </c>
      <c r="E975" s="242"/>
      <c r="F975" s="247"/>
      <c r="G975" s="246"/>
      <c r="H975" s="245"/>
      <c r="I975" s="245"/>
      <c r="J975" s="246"/>
      <c r="K975" s="138"/>
      <c r="L975" s="138"/>
      <c r="M975" s="138"/>
      <c r="N975" s="138"/>
      <c r="O975" s="138"/>
      <c r="P975" s="138"/>
      <c r="Q975" s="138"/>
      <c r="R975" s="138"/>
    </row>
    <row r="976" spans="1:18" s="134" customFormat="1" x14ac:dyDescent="0.25">
      <c r="A976" s="241">
        <v>43326</v>
      </c>
      <c r="B976" s="242">
        <v>180172418</v>
      </c>
      <c r="C976" s="247">
        <v>3</v>
      </c>
      <c r="D976" s="246">
        <v>417375</v>
      </c>
      <c r="E976" s="242"/>
      <c r="F976" s="247"/>
      <c r="G976" s="246"/>
      <c r="H976" s="245"/>
      <c r="I976" s="245"/>
      <c r="J976" s="246"/>
      <c r="K976" s="138"/>
      <c r="L976" s="138"/>
      <c r="M976" s="138"/>
      <c r="N976" s="138"/>
      <c r="O976" s="138"/>
      <c r="P976" s="138"/>
      <c r="Q976" s="138"/>
      <c r="R976" s="138"/>
    </row>
    <row r="977" spans="1:18" s="134" customFormat="1" x14ac:dyDescent="0.25">
      <c r="A977" s="241">
        <v>43326</v>
      </c>
      <c r="B977" s="242">
        <v>180172422</v>
      </c>
      <c r="C977" s="247">
        <v>5</v>
      </c>
      <c r="D977" s="246">
        <v>497613</v>
      </c>
      <c r="E977" s="242"/>
      <c r="F977" s="247"/>
      <c r="G977" s="246"/>
      <c r="H977" s="245"/>
      <c r="I977" s="245"/>
      <c r="J977" s="246"/>
      <c r="K977" s="138"/>
      <c r="L977" s="138"/>
      <c r="M977" s="138"/>
      <c r="N977" s="138"/>
      <c r="O977" s="138"/>
      <c r="P977" s="138"/>
      <c r="Q977" s="138"/>
      <c r="R977" s="138"/>
    </row>
    <row r="978" spans="1:18" s="134" customFormat="1" x14ac:dyDescent="0.25">
      <c r="A978" s="241">
        <v>43326</v>
      </c>
      <c r="B978" s="242">
        <v>180172425</v>
      </c>
      <c r="C978" s="247">
        <v>1</v>
      </c>
      <c r="D978" s="246">
        <v>91700</v>
      </c>
      <c r="E978" s="242"/>
      <c r="F978" s="247"/>
      <c r="G978" s="246"/>
      <c r="H978" s="245"/>
      <c r="I978" s="245"/>
      <c r="J978" s="246"/>
      <c r="K978" s="138"/>
      <c r="L978" s="138"/>
      <c r="M978" s="138"/>
      <c r="N978" s="138"/>
      <c r="O978" s="138"/>
      <c r="P978" s="138"/>
      <c r="Q978" s="138"/>
      <c r="R978" s="138"/>
    </row>
    <row r="979" spans="1:18" s="134" customFormat="1" x14ac:dyDescent="0.25">
      <c r="A979" s="241">
        <v>43326</v>
      </c>
      <c r="B979" s="242">
        <v>180172440</v>
      </c>
      <c r="C979" s="247">
        <v>1</v>
      </c>
      <c r="D979" s="246">
        <v>80325</v>
      </c>
      <c r="E979" s="242"/>
      <c r="F979" s="247"/>
      <c r="G979" s="246"/>
      <c r="H979" s="245"/>
      <c r="I979" s="245"/>
      <c r="J979" s="246"/>
      <c r="K979" s="138"/>
      <c r="L979" s="138"/>
      <c r="M979" s="138"/>
      <c r="N979" s="138"/>
      <c r="O979" s="138"/>
      <c r="P979" s="138"/>
      <c r="Q979" s="138"/>
      <c r="R979" s="138"/>
    </row>
    <row r="980" spans="1:18" s="134" customFormat="1" x14ac:dyDescent="0.25">
      <c r="A980" s="241">
        <v>43326</v>
      </c>
      <c r="B980" s="242">
        <v>180172448</v>
      </c>
      <c r="C980" s="247">
        <v>6</v>
      </c>
      <c r="D980" s="246">
        <v>851025</v>
      </c>
      <c r="E980" s="242"/>
      <c r="F980" s="247"/>
      <c r="G980" s="246"/>
      <c r="H980" s="245"/>
      <c r="I980" s="245">
        <v>4681863</v>
      </c>
      <c r="J980" s="246" t="s">
        <v>17</v>
      </c>
      <c r="K980" s="138"/>
      <c r="L980" s="138"/>
      <c r="M980" s="138"/>
      <c r="N980" s="138"/>
      <c r="O980" s="138"/>
      <c r="P980" s="138"/>
      <c r="Q980" s="138"/>
      <c r="R980" s="138"/>
    </row>
    <row r="981" spans="1:18" s="134" customFormat="1" x14ac:dyDescent="0.25">
      <c r="A981" s="241">
        <v>43327</v>
      </c>
      <c r="B981" s="242">
        <v>180172469</v>
      </c>
      <c r="C981" s="247">
        <v>15</v>
      </c>
      <c r="D981" s="246">
        <v>1820175</v>
      </c>
      <c r="E981" s="242">
        <v>180044846</v>
      </c>
      <c r="F981" s="247">
        <v>2</v>
      </c>
      <c r="G981" s="246">
        <v>175263</v>
      </c>
      <c r="H981" s="245"/>
      <c r="I981" s="245"/>
      <c r="J981" s="246"/>
      <c r="K981" s="138"/>
      <c r="L981" s="138"/>
      <c r="M981" s="138"/>
      <c r="N981" s="138"/>
      <c r="O981" s="138"/>
      <c r="P981" s="138"/>
      <c r="Q981" s="138"/>
      <c r="R981" s="138"/>
    </row>
    <row r="982" spans="1:18" s="134" customFormat="1" x14ac:dyDescent="0.25">
      <c r="A982" s="241">
        <v>43327</v>
      </c>
      <c r="B982" s="242">
        <v>180172472</v>
      </c>
      <c r="C982" s="247">
        <v>6</v>
      </c>
      <c r="D982" s="246">
        <v>633675</v>
      </c>
      <c r="E982" s="242"/>
      <c r="F982" s="247"/>
      <c r="G982" s="246"/>
      <c r="H982" s="245"/>
      <c r="I982" s="245"/>
      <c r="J982" s="246"/>
      <c r="K982" s="138"/>
      <c r="L982" s="138"/>
      <c r="M982" s="138"/>
      <c r="N982" s="138"/>
      <c r="O982" s="138"/>
      <c r="P982" s="138"/>
      <c r="Q982" s="138"/>
      <c r="R982" s="138"/>
    </row>
    <row r="983" spans="1:18" s="134" customFormat="1" x14ac:dyDescent="0.25">
      <c r="A983" s="241">
        <v>43327</v>
      </c>
      <c r="B983" s="242">
        <v>180172480</v>
      </c>
      <c r="C983" s="247">
        <v>3</v>
      </c>
      <c r="D983" s="246">
        <v>315613</v>
      </c>
      <c r="E983" s="242"/>
      <c r="F983" s="247"/>
      <c r="G983" s="246"/>
      <c r="H983" s="245"/>
      <c r="I983" s="245"/>
      <c r="J983" s="246"/>
      <c r="K983" s="138"/>
      <c r="L983" s="138"/>
      <c r="M983" s="138"/>
      <c r="N983" s="138"/>
      <c r="O983" s="138"/>
      <c r="P983" s="138"/>
      <c r="Q983" s="138"/>
      <c r="R983" s="138"/>
    </row>
    <row r="984" spans="1:18" s="134" customFormat="1" x14ac:dyDescent="0.25">
      <c r="A984" s="241">
        <v>43327</v>
      </c>
      <c r="B984" s="242">
        <v>180172949</v>
      </c>
      <c r="C984" s="247">
        <v>3</v>
      </c>
      <c r="D984" s="246">
        <v>449838</v>
      </c>
      <c r="E984" s="242"/>
      <c r="F984" s="247"/>
      <c r="G984" s="246"/>
      <c r="H984" s="245"/>
      <c r="I984" s="245"/>
      <c r="J984" s="246"/>
      <c r="K984" s="138"/>
      <c r="L984" s="138"/>
      <c r="M984" s="138"/>
      <c r="N984" s="138"/>
      <c r="O984" s="138"/>
      <c r="P984" s="138"/>
      <c r="Q984" s="138"/>
      <c r="R984" s="138"/>
    </row>
    <row r="985" spans="1:18" s="134" customFormat="1" x14ac:dyDescent="0.25">
      <c r="A985" s="241">
        <v>43327</v>
      </c>
      <c r="B985" s="242">
        <v>180172512</v>
      </c>
      <c r="C985" s="247">
        <v>6</v>
      </c>
      <c r="D985" s="246">
        <v>607775</v>
      </c>
      <c r="E985" s="242"/>
      <c r="F985" s="247"/>
      <c r="G985" s="246"/>
      <c r="H985" s="245"/>
      <c r="I985" s="245"/>
      <c r="J985" s="246"/>
      <c r="K985" s="138"/>
      <c r="L985" s="138"/>
      <c r="M985" s="138"/>
      <c r="N985" s="138"/>
      <c r="O985" s="138"/>
      <c r="P985" s="138"/>
      <c r="Q985" s="138"/>
      <c r="R985" s="138"/>
    </row>
    <row r="986" spans="1:18" s="134" customFormat="1" x14ac:dyDescent="0.25">
      <c r="A986" s="241">
        <v>43327</v>
      </c>
      <c r="B986" s="242">
        <v>180172521</v>
      </c>
      <c r="C986" s="247">
        <v>3</v>
      </c>
      <c r="D986" s="246">
        <v>422450</v>
      </c>
      <c r="E986" s="242"/>
      <c r="F986" s="247"/>
      <c r="G986" s="246"/>
      <c r="H986" s="245"/>
      <c r="I986" s="245"/>
      <c r="J986" s="246"/>
      <c r="K986" s="138"/>
      <c r="L986" s="138"/>
      <c r="M986" s="138"/>
      <c r="N986" s="138"/>
      <c r="O986" s="138"/>
      <c r="P986" s="138"/>
      <c r="Q986" s="138"/>
      <c r="R986" s="138"/>
    </row>
    <row r="987" spans="1:18" s="134" customFormat="1" x14ac:dyDescent="0.25">
      <c r="A987" s="241">
        <v>43327</v>
      </c>
      <c r="B987" s="242">
        <v>180172527</v>
      </c>
      <c r="C987" s="247">
        <v>2</v>
      </c>
      <c r="D987" s="246">
        <v>205800</v>
      </c>
      <c r="E987" s="242"/>
      <c r="F987" s="247"/>
      <c r="G987" s="246"/>
      <c r="H987" s="245"/>
      <c r="I987" s="245"/>
      <c r="J987" s="246"/>
      <c r="K987" s="138"/>
      <c r="L987" s="138"/>
      <c r="M987" s="138"/>
      <c r="N987" s="138"/>
      <c r="O987" s="138"/>
      <c r="P987" s="138"/>
      <c r="Q987" s="138"/>
      <c r="R987" s="138"/>
    </row>
    <row r="988" spans="1:18" s="134" customFormat="1" x14ac:dyDescent="0.25">
      <c r="A988" s="241">
        <v>43327</v>
      </c>
      <c r="B988" s="242">
        <v>180172531</v>
      </c>
      <c r="C988" s="247">
        <v>1</v>
      </c>
      <c r="D988" s="246">
        <v>96075</v>
      </c>
      <c r="E988" s="242"/>
      <c r="F988" s="247"/>
      <c r="G988" s="246"/>
      <c r="H988" s="245"/>
      <c r="I988" s="245"/>
      <c r="J988" s="246"/>
      <c r="K988" s="138"/>
      <c r="L988" s="138"/>
      <c r="M988" s="138"/>
      <c r="N988" s="138"/>
      <c r="O988" s="138"/>
      <c r="P988" s="138"/>
      <c r="Q988" s="138"/>
      <c r="R988" s="138"/>
    </row>
    <row r="989" spans="1:18" s="134" customFormat="1" x14ac:dyDescent="0.25">
      <c r="A989" s="241">
        <v>43327</v>
      </c>
      <c r="B989" s="242">
        <v>180172547</v>
      </c>
      <c r="C989" s="247">
        <v>53</v>
      </c>
      <c r="D989" s="246">
        <v>5073425</v>
      </c>
      <c r="E989" s="242"/>
      <c r="F989" s="247"/>
      <c r="G989" s="246"/>
      <c r="H989" s="245"/>
      <c r="I989" s="245">
        <v>9449563</v>
      </c>
      <c r="J989" s="246" t="s">
        <v>17</v>
      </c>
      <c r="K989" s="138"/>
      <c r="L989" s="138"/>
      <c r="M989" s="138"/>
      <c r="N989" s="138"/>
      <c r="O989" s="138"/>
      <c r="P989" s="138"/>
      <c r="Q989" s="138"/>
      <c r="R989" s="138"/>
    </row>
    <row r="990" spans="1:18" s="134" customFormat="1" x14ac:dyDescent="0.25">
      <c r="A990" s="241">
        <v>43328</v>
      </c>
      <c r="B990" s="242">
        <v>180172566</v>
      </c>
      <c r="C990" s="247">
        <v>12</v>
      </c>
      <c r="D990" s="246">
        <v>1007738</v>
      </c>
      <c r="E990" s="242">
        <v>180044864</v>
      </c>
      <c r="F990" s="247">
        <v>3</v>
      </c>
      <c r="G990" s="246">
        <v>320863</v>
      </c>
      <c r="H990" s="245"/>
      <c r="I990" s="245"/>
      <c r="J990" s="246"/>
      <c r="K990" s="138"/>
      <c r="L990" s="138"/>
      <c r="M990" s="138"/>
      <c r="N990" s="138"/>
      <c r="O990" s="138"/>
      <c r="P990" s="138"/>
      <c r="Q990" s="138"/>
      <c r="R990" s="138"/>
    </row>
    <row r="991" spans="1:18" s="134" customFormat="1" x14ac:dyDescent="0.25">
      <c r="A991" s="241">
        <v>43328</v>
      </c>
      <c r="B991" s="242">
        <v>180172751</v>
      </c>
      <c r="C991" s="247">
        <v>4</v>
      </c>
      <c r="D991" s="246">
        <v>498050</v>
      </c>
      <c r="E991" s="242"/>
      <c r="F991" s="247"/>
      <c r="G991" s="246"/>
      <c r="H991" s="245"/>
      <c r="I991" s="245"/>
      <c r="J991" s="246"/>
      <c r="K991" s="138"/>
      <c r="L991" s="138"/>
      <c r="M991" s="138"/>
      <c r="N991" s="138"/>
      <c r="O991" s="138"/>
      <c r="P991" s="138"/>
      <c r="Q991" s="138"/>
      <c r="R991" s="138"/>
    </row>
    <row r="992" spans="1:18" s="134" customFormat="1" x14ac:dyDescent="0.25">
      <c r="A992" s="241">
        <v>43328</v>
      </c>
      <c r="B992" s="242">
        <v>180172575</v>
      </c>
      <c r="C992" s="247">
        <v>4</v>
      </c>
      <c r="D992" s="246">
        <v>481775</v>
      </c>
      <c r="E992" s="242"/>
      <c r="F992" s="247"/>
      <c r="G992" s="246"/>
      <c r="H992" s="245"/>
      <c r="I992" s="245"/>
      <c r="J992" s="246"/>
      <c r="K992" s="138"/>
      <c r="L992" s="138"/>
      <c r="M992" s="138"/>
      <c r="N992" s="138"/>
      <c r="O992" s="138"/>
      <c r="P992" s="138"/>
      <c r="Q992" s="138"/>
      <c r="R992" s="138"/>
    </row>
    <row r="993" spans="1:18" s="134" customFormat="1" x14ac:dyDescent="0.25">
      <c r="A993" s="241">
        <v>43328</v>
      </c>
      <c r="B993" s="242">
        <v>180172582</v>
      </c>
      <c r="C993" s="247">
        <v>4</v>
      </c>
      <c r="D993" s="246">
        <v>516950</v>
      </c>
      <c r="E993" s="242"/>
      <c r="F993" s="247"/>
      <c r="G993" s="246"/>
      <c r="H993" s="245"/>
      <c r="I993" s="245"/>
      <c r="J993" s="246"/>
      <c r="K993" s="138"/>
      <c r="L993" s="138"/>
      <c r="M993" s="138"/>
      <c r="N993" s="138"/>
      <c r="O993" s="138"/>
      <c r="P993" s="138"/>
      <c r="Q993" s="138"/>
      <c r="R993" s="138"/>
    </row>
    <row r="994" spans="1:18" s="134" customFormat="1" x14ac:dyDescent="0.25">
      <c r="A994" s="241">
        <v>43328</v>
      </c>
      <c r="B994" s="242">
        <v>180172601</v>
      </c>
      <c r="C994" s="247">
        <v>8</v>
      </c>
      <c r="D994" s="246">
        <v>816638</v>
      </c>
      <c r="E994" s="242"/>
      <c r="F994" s="247"/>
      <c r="G994" s="246"/>
      <c r="H994" s="245"/>
      <c r="I994" s="245"/>
      <c r="J994" s="246"/>
      <c r="K994" s="138"/>
      <c r="L994" s="138"/>
      <c r="M994" s="138"/>
      <c r="N994" s="138"/>
      <c r="O994" s="138"/>
      <c r="P994" s="138"/>
      <c r="Q994" s="138"/>
      <c r="R994" s="138"/>
    </row>
    <row r="995" spans="1:18" s="134" customFormat="1" x14ac:dyDescent="0.25">
      <c r="A995" s="241">
        <v>43328</v>
      </c>
      <c r="B995" s="242">
        <v>180172607</v>
      </c>
      <c r="C995" s="247">
        <v>3</v>
      </c>
      <c r="D995" s="246">
        <v>334863</v>
      </c>
      <c r="E995" s="242"/>
      <c r="F995" s="247"/>
      <c r="G995" s="246"/>
      <c r="H995" s="245"/>
      <c r="I995" s="245"/>
      <c r="J995" s="246"/>
      <c r="K995" s="138"/>
      <c r="L995" s="138"/>
      <c r="M995" s="138"/>
      <c r="N995" s="138"/>
      <c r="O995" s="138"/>
      <c r="P995" s="138"/>
      <c r="Q995" s="138"/>
      <c r="R995" s="138"/>
    </row>
    <row r="996" spans="1:18" s="134" customFormat="1" x14ac:dyDescent="0.25">
      <c r="A996" s="241">
        <v>43328</v>
      </c>
      <c r="B996" s="242">
        <v>180172618</v>
      </c>
      <c r="C996" s="247">
        <v>1</v>
      </c>
      <c r="D996" s="246">
        <v>44363</v>
      </c>
      <c r="E996" s="242"/>
      <c r="F996" s="247"/>
      <c r="G996" s="246"/>
      <c r="H996" s="245"/>
      <c r="I996" s="245">
        <v>3379514</v>
      </c>
      <c r="J996" s="246" t="s">
        <v>17</v>
      </c>
      <c r="K996" s="138"/>
      <c r="L996" s="138"/>
      <c r="M996" s="138"/>
      <c r="N996" s="138"/>
      <c r="O996" s="138"/>
      <c r="P996" s="138"/>
      <c r="Q996" s="138"/>
      <c r="R996" s="138"/>
    </row>
    <row r="997" spans="1:18" s="134" customFormat="1" x14ac:dyDescent="0.25">
      <c r="A997" s="241">
        <v>43330</v>
      </c>
      <c r="B997" s="242">
        <v>180172672</v>
      </c>
      <c r="C997" s="247">
        <v>34</v>
      </c>
      <c r="D997" s="246">
        <v>3777113</v>
      </c>
      <c r="E997" s="242">
        <v>180044883</v>
      </c>
      <c r="F997" s="247">
        <v>2</v>
      </c>
      <c r="G997" s="246">
        <v>216475</v>
      </c>
      <c r="H997" s="245"/>
      <c r="I997" s="245"/>
      <c r="J997" s="246"/>
      <c r="K997" s="138"/>
      <c r="L997" s="138"/>
      <c r="M997" s="138"/>
      <c r="N997" s="138"/>
      <c r="O997" s="138"/>
      <c r="P997" s="138"/>
      <c r="Q997" s="138"/>
      <c r="R997" s="138"/>
    </row>
    <row r="998" spans="1:18" s="134" customFormat="1" x14ac:dyDescent="0.25">
      <c r="A998" s="241">
        <v>43330</v>
      </c>
      <c r="B998" s="242">
        <v>180172673</v>
      </c>
      <c r="C998" s="247">
        <v>1</v>
      </c>
      <c r="D998" s="246">
        <v>88200</v>
      </c>
      <c r="E998" s="242"/>
      <c r="F998" s="247"/>
      <c r="G998" s="246"/>
      <c r="H998" s="245"/>
      <c r="I998" s="245"/>
      <c r="J998" s="246"/>
      <c r="K998" s="138"/>
      <c r="L998" s="138"/>
      <c r="M998" s="138"/>
      <c r="N998" s="138"/>
      <c r="O998" s="138"/>
      <c r="P998" s="138"/>
      <c r="Q998" s="138"/>
      <c r="R998" s="138"/>
    </row>
    <row r="999" spans="1:18" s="134" customFormat="1" x14ac:dyDescent="0.25">
      <c r="A999" s="241">
        <v>43330</v>
      </c>
      <c r="B999" s="242">
        <v>180172689</v>
      </c>
      <c r="C999" s="247">
        <v>2</v>
      </c>
      <c r="D999" s="246">
        <v>190750</v>
      </c>
      <c r="E999" s="242"/>
      <c r="F999" s="247"/>
      <c r="G999" s="246"/>
      <c r="H999" s="245"/>
      <c r="I999" s="245"/>
      <c r="J999" s="246"/>
      <c r="K999" s="138"/>
      <c r="L999" s="138"/>
      <c r="M999" s="138"/>
      <c r="N999" s="138"/>
      <c r="O999" s="138"/>
      <c r="P999" s="138"/>
      <c r="Q999" s="138"/>
      <c r="R999" s="138"/>
    </row>
    <row r="1000" spans="1:18" s="134" customFormat="1" x14ac:dyDescent="0.25">
      <c r="A1000" s="241">
        <v>43330</v>
      </c>
      <c r="B1000" s="242">
        <v>180172692</v>
      </c>
      <c r="C1000" s="247">
        <v>2</v>
      </c>
      <c r="D1000" s="246">
        <v>265475</v>
      </c>
      <c r="E1000" s="242"/>
      <c r="F1000" s="247"/>
      <c r="G1000" s="246"/>
      <c r="H1000" s="245"/>
      <c r="I1000" s="245"/>
      <c r="J1000" s="246"/>
      <c r="K1000" s="138"/>
      <c r="L1000" s="138"/>
      <c r="M1000" s="138"/>
      <c r="N1000" s="138"/>
      <c r="O1000" s="138"/>
      <c r="P1000" s="138"/>
      <c r="Q1000" s="138"/>
      <c r="R1000" s="138"/>
    </row>
    <row r="1001" spans="1:18" s="134" customFormat="1" x14ac:dyDescent="0.25">
      <c r="A1001" s="241">
        <v>43330</v>
      </c>
      <c r="B1001" s="242">
        <v>180172715</v>
      </c>
      <c r="C1001" s="247">
        <v>2</v>
      </c>
      <c r="D1001" s="246">
        <v>219713</v>
      </c>
      <c r="E1001" s="242"/>
      <c r="F1001" s="247"/>
      <c r="G1001" s="246"/>
      <c r="H1001" s="245"/>
      <c r="I1001" s="245"/>
      <c r="J1001" s="246"/>
      <c r="K1001" s="138"/>
      <c r="L1001" s="138"/>
      <c r="M1001" s="138"/>
      <c r="N1001" s="138"/>
      <c r="O1001" s="138"/>
      <c r="P1001" s="138"/>
      <c r="Q1001" s="138"/>
      <c r="R1001" s="138"/>
    </row>
    <row r="1002" spans="1:18" s="134" customFormat="1" x14ac:dyDescent="0.25">
      <c r="A1002" s="241">
        <v>43330</v>
      </c>
      <c r="B1002" s="242">
        <v>180172726</v>
      </c>
      <c r="C1002" s="247">
        <v>5</v>
      </c>
      <c r="D1002" s="246">
        <v>660013</v>
      </c>
      <c r="E1002" s="242"/>
      <c r="F1002" s="247"/>
      <c r="G1002" s="246"/>
      <c r="H1002" s="245"/>
      <c r="I1002" s="245"/>
      <c r="J1002" s="246"/>
      <c r="K1002" s="138"/>
      <c r="L1002" s="138"/>
      <c r="M1002" s="138"/>
      <c r="N1002" s="138"/>
      <c r="O1002" s="138"/>
      <c r="P1002" s="138"/>
      <c r="Q1002" s="138"/>
      <c r="R1002" s="138"/>
    </row>
    <row r="1003" spans="1:18" s="134" customFormat="1" x14ac:dyDescent="0.25">
      <c r="A1003" s="241">
        <v>43330</v>
      </c>
      <c r="B1003" s="242">
        <v>180172728</v>
      </c>
      <c r="C1003" s="247">
        <v>1</v>
      </c>
      <c r="D1003" s="246">
        <v>46113</v>
      </c>
      <c r="E1003" s="242"/>
      <c r="F1003" s="247"/>
      <c r="G1003" s="246"/>
      <c r="H1003" s="245"/>
      <c r="I1003" s="245"/>
      <c r="J1003" s="246"/>
      <c r="K1003" s="138"/>
      <c r="L1003" s="138"/>
      <c r="M1003" s="138"/>
      <c r="N1003" s="138"/>
      <c r="O1003" s="138"/>
      <c r="P1003" s="138"/>
      <c r="Q1003" s="138"/>
      <c r="R1003" s="138"/>
    </row>
    <row r="1004" spans="1:18" s="134" customFormat="1" x14ac:dyDescent="0.25">
      <c r="A1004" s="241">
        <v>43330</v>
      </c>
      <c r="B1004" s="242">
        <v>180172741</v>
      </c>
      <c r="C1004" s="247">
        <v>8</v>
      </c>
      <c r="D1004" s="246">
        <v>662288</v>
      </c>
      <c r="E1004" s="242"/>
      <c r="F1004" s="247"/>
      <c r="G1004" s="246"/>
      <c r="H1004" s="245"/>
      <c r="I1004" s="245">
        <v>5693190</v>
      </c>
      <c r="J1004" s="246" t="s">
        <v>17</v>
      </c>
      <c r="K1004" s="138"/>
      <c r="L1004" s="138"/>
      <c r="M1004" s="138"/>
      <c r="N1004" s="138"/>
      <c r="O1004" s="138"/>
      <c r="P1004" s="138"/>
      <c r="Q1004" s="138"/>
      <c r="R1004" s="138"/>
    </row>
    <row r="1005" spans="1:18" s="134" customFormat="1" x14ac:dyDescent="0.25">
      <c r="A1005" s="241">
        <v>43332</v>
      </c>
      <c r="B1005" s="242">
        <v>180172837</v>
      </c>
      <c r="C1005" s="247">
        <v>36</v>
      </c>
      <c r="D1005" s="246">
        <v>4129825</v>
      </c>
      <c r="E1005" s="242">
        <v>180044917</v>
      </c>
      <c r="F1005" s="247">
        <v>3</v>
      </c>
      <c r="G1005" s="246">
        <v>346850</v>
      </c>
      <c r="H1005" s="245"/>
      <c r="I1005" s="245"/>
      <c r="J1005" s="246"/>
      <c r="K1005" s="138"/>
      <c r="L1005" s="138"/>
      <c r="M1005" s="138"/>
      <c r="N1005" s="138"/>
      <c r="O1005" s="138"/>
      <c r="P1005" s="138"/>
      <c r="Q1005" s="138"/>
      <c r="R1005" s="138"/>
    </row>
    <row r="1006" spans="1:18" s="134" customFormat="1" x14ac:dyDescent="0.25">
      <c r="A1006" s="241">
        <v>43332</v>
      </c>
      <c r="B1006" s="242">
        <v>180172855</v>
      </c>
      <c r="C1006" s="247">
        <v>7</v>
      </c>
      <c r="D1006" s="246">
        <v>922688</v>
      </c>
      <c r="E1006" s="242">
        <v>180044924</v>
      </c>
      <c r="F1006" s="247">
        <v>7</v>
      </c>
      <c r="G1006" s="246">
        <v>769038</v>
      </c>
      <c r="H1006" s="245"/>
      <c r="I1006" s="245"/>
      <c r="J1006" s="246"/>
      <c r="K1006" s="138"/>
      <c r="L1006" s="138"/>
      <c r="M1006" s="138"/>
      <c r="N1006" s="138"/>
      <c r="O1006" s="138"/>
      <c r="P1006" s="138"/>
      <c r="Q1006" s="138"/>
      <c r="R1006" s="138"/>
    </row>
    <row r="1007" spans="1:18" s="134" customFormat="1" x14ac:dyDescent="0.25">
      <c r="A1007" s="241">
        <v>43332</v>
      </c>
      <c r="B1007" s="242">
        <v>180172858</v>
      </c>
      <c r="C1007" s="247">
        <v>6</v>
      </c>
      <c r="D1007" s="246">
        <v>603663</v>
      </c>
      <c r="E1007" s="242">
        <v>180044925</v>
      </c>
      <c r="F1007" s="247">
        <v>1</v>
      </c>
      <c r="G1007" s="246">
        <v>99050</v>
      </c>
      <c r="H1007" s="245"/>
      <c r="I1007" s="245"/>
      <c r="J1007" s="246"/>
      <c r="K1007" s="138"/>
      <c r="L1007" s="138"/>
      <c r="M1007" s="138"/>
      <c r="N1007" s="138"/>
      <c r="O1007" s="138"/>
      <c r="P1007" s="138"/>
      <c r="Q1007" s="138"/>
      <c r="R1007" s="138"/>
    </row>
    <row r="1008" spans="1:18" s="134" customFormat="1" x14ac:dyDescent="0.25">
      <c r="A1008" s="241">
        <v>43332</v>
      </c>
      <c r="B1008" s="242">
        <v>180172872</v>
      </c>
      <c r="C1008" s="247">
        <v>6</v>
      </c>
      <c r="D1008" s="246">
        <v>710938</v>
      </c>
      <c r="E1008" s="242"/>
      <c r="F1008" s="247"/>
      <c r="G1008" s="246"/>
      <c r="H1008" s="245"/>
      <c r="I1008" s="245"/>
      <c r="J1008" s="246"/>
      <c r="K1008" s="138"/>
      <c r="L1008" s="138"/>
      <c r="M1008" s="138"/>
      <c r="N1008" s="138"/>
      <c r="O1008" s="138"/>
      <c r="P1008" s="138"/>
      <c r="Q1008" s="138"/>
      <c r="R1008" s="138"/>
    </row>
    <row r="1009" spans="1:18" s="134" customFormat="1" x14ac:dyDescent="0.25">
      <c r="A1009" s="241">
        <v>43332</v>
      </c>
      <c r="B1009" s="242">
        <v>180172880</v>
      </c>
      <c r="C1009" s="247">
        <v>4</v>
      </c>
      <c r="D1009" s="246">
        <v>462000</v>
      </c>
      <c r="E1009" s="242"/>
      <c r="F1009" s="247"/>
      <c r="G1009" s="246"/>
      <c r="H1009" s="245"/>
      <c r="I1009" s="245"/>
      <c r="J1009" s="246"/>
      <c r="K1009" s="138"/>
      <c r="L1009" s="138"/>
      <c r="M1009" s="138"/>
      <c r="N1009" s="138"/>
      <c r="O1009" s="138"/>
      <c r="P1009" s="138"/>
      <c r="Q1009" s="138"/>
      <c r="R1009" s="138"/>
    </row>
    <row r="1010" spans="1:18" s="134" customFormat="1" x14ac:dyDescent="0.25">
      <c r="A1010" s="241">
        <v>43332</v>
      </c>
      <c r="B1010" s="242">
        <v>180172886</v>
      </c>
      <c r="C1010" s="247">
        <v>2</v>
      </c>
      <c r="D1010" s="246">
        <v>203700</v>
      </c>
      <c r="E1010" s="242"/>
      <c r="F1010" s="247"/>
      <c r="G1010" s="246"/>
      <c r="H1010" s="245"/>
      <c r="I1010" s="245"/>
      <c r="J1010" s="246"/>
      <c r="K1010" s="138"/>
      <c r="L1010" s="138"/>
      <c r="M1010" s="138"/>
      <c r="N1010" s="138"/>
      <c r="O1010" s="138"/>
      <c r="P1010" s="138"/>
      <c r="Q1010" s="138"/>
      <c r="R1010" s="138"/>
    </row>
    <row r="1011" spans="1:18" s="134" customFormat="1" x14ac:dyDescent="0.25">
      <c r="A1011" s="241">
        <v>43332</v>
      </c>
      <c r="B1011" s="242">
        <v>180172899</v>
      </c>
      <c r="C1011" s="247">
        <v>4</v>
      </c>
      <c r="D1011" s="246">
        <v>426738</v>
      </c>
      <c r="E1011" s="242"/>
      <c r="F1011" s="247"/>
      <c r="G1011" s="246"/>
      <c r="H1011" s="245"/>
      <c r="I1011" s="245">
        <v>6244614</v>
      </c>
      <c r="J1011" s="246" t="s">
        <v>17</v>
      </c>
      <c r="K1011" s="138"/>
      <c r="L1011" s="138"/>
      <c r="M1011" s="138"/>
      <c r="N1011" s="138"/>
      <c r="O1011" s="138"/>
      <c r="P1011" s="138"/>
      <c r="Q1011" s="138"/>
      <c r="R1011" s="138"/>
    </row>
    <row r="1012" spans="1:18" s="134" customFormat="1" x14ac:dyDescent="0.25">
      <c r="A1012" s="241">
        <v>43333</v>
      </c>
      <c r="B1012" s="242">
        <v>180172917</v>
      </c>
      <c r="C1012" s="247">
        <v>9</v>
      </c>
      <c r="D1012" s="246">
        <v>831338</v>
      </c>
      <c r="E1012" s="242">
        <v>180044927</v>
      </c>
      <c r="F1012" s="247">
        <v>6</v>
      </c>
      <c r="G1012" s="246">
        <v>570763</v>
      </c>
      <c r="H1012" s="245"/>
      <c r="I1012" s="245"/>
      <c r="J1012" s="246"/>
      <c r="K1012" s="138"/>
      <c r="L1012" s="138"/>
      <c r="M1012" s="138"/>
      <c r="N1012" s="138"/>
      <c r="O1012" s="138"/>
      <c r="P1012" s="138"/>
      <c r="Q1012" s="138"/>
      <c r="R1012" s="138"/>
    </row>
    <row r="1013" spans="1:18" s="134" customFormat="1" x14ac:dyDescent="0.25">
      <c r="A1013" s="241">
        <v>43333</v>
      </c>
      <c r="B1013" s="242">
        <v>180172918</v>
      </c>
      <c r="C1013" s="247">
        <v>4</v>
      </c>
      <c r="D1013" s="246">
        <v>507500</v>
      </c>
      <c r="E1013" s="242">
        <v>180044939</v>
      </c>
      <c r="F1013" s="247">
        <v>3</v>
      </c>
      <c r="G1013" s="246">
        <v>377738</v>
      </c>
      <c r="H1013" s="245"/>
      <c r="I1013" s="245"/>
      <c r="J1013" s="246"/>
      <c r="K1013" s="138"/>
      <c r="L1013" s="138"/>
      <c r="M1013" s="138"/>
      <c r="N1013" s="138"/>
      <c r="O1013" s="138"/>
      <c r="P1013" s="138"/>
      <c r="Q1013" s="138"/>
      <c r="R1013" s="138"/>
    </row>
    <row r="1014" spans="1:18" s="134" customFormat="1" x14ac:dyDescent="0.25">
      <c r="A1014" s="241">
        <v>43333</v>
      </c>
      <c r="B1014" s="242">
        <v>180172925</v>
      </c>
      <c r="C1014" s="247">
        <v>5</v>
      </c>
      <c r="D1014" s="246">
        <v>401800</v>
      </c>
      <c r="E1014" s="242"/>
      <c r="F1014" s="247"/>
      <c r="G1014" s="246"/>
      <c r="H1014" s="245"/>
      <c r="I1014" s="245"/>
      <c r="J1014" s="246"/>
      <c r="K1014" s="138"/>
      <c r="L1014" s="138"/>
      <c r="M1014" s="138"/>
      <c r="N1014" s="138"/>
      <c r="O1014" s="138"/>
      <c r="P1014" s="138"/>
      <c r="Q1014" s="138"/>
      <c r="R1014" s="138"/>
    </row>
    <row r="1015" spans="1:18" s="134" customFormat="1" x14ac:dyDescent="0.25">
      <c r="A1015" s="241">
        <v>43333</v>
      </c>
      <c r="B1015" s="242">
        <v>180172931</v>
      </c>
      <c r="C1015" s="247">
        <v>5</v>
      </c>
      <c r="D1015" s="246">
        <v>636388</v>
      </c>
      <c r="E1015" s="242"/>
      <c r="F1015" s="247"/>
      <c r="G1015" s="246"/>
      <c r="H1015" s="245"/>
      <c r="I1015" s="245"/>
      <c r="J1015" s="246"/>
      <c r="K1015" s="138"/>
      <c r="L1015" s="138"/>
      <c r="M1015" s="138"/>
      <c r="N1015" s="138"/>
      <c r="O1015" s="138"/>
      <c r="P1015" s="138"/>
      <c r="Q1015" s="138"/>
      <c r="R1015" s="138"/>
    </row>
    <row r="1016" spans="1:18" s="134" customFormat="1" x14ac:dyDescent="0.25">
      <c r="A1016" s="241">
        <v>43333</v>
      </c>
      <c r="B1016" s="242">
        <v>180172949</v>
      </c>
      <c r="C1016" s="247">
        <v>9</v>
      </c>
      <c r="D1016" s="246">
        <v>828363</v>
      </c>
      <c r="E1016" s="242"/>
      <c r="F1016" s="247"/>
      <c r="G1016" s="246"/>
      <c r="H1016" s="245"/>
      <c r="I1016" s="245"/>
      <c r="J1016" s="246"/>
      <c r="K1016" s="138"/>
      <c r="L1016" s="138"/>
      <c r="M1016" s="138"/>
      <c r="N1016" s="138"/>
      <c r="O1016" s="138"/>
      <c r="P1016" s="138"/>
      <c r="Q1016" s="138"/>
      <c r="R1016" s="138"/>
    </row>
    <row r="1017" spans="1:18" s="134" customFormat="1" x14ac:dyDescent="0.25">
      <c r="A1017" s="241">
        <v>43333</v>
      </c>
      <c r="B1017" s="242">
        <v>180172957</v>
      </c>
      <c r="C1017" s="247">
        <v>4</v>
      </c>
      <c r="D1017" s="246">
        <v>385088</v>
      </c>
      <c r="E1017" s="242"/>
      <c r="F1017" s="247"/>
      <c r="G1017" s="246"/>
      <c r="H1017" s="245"/>
      <c r="I1017" s="245"/>
      <c r="J1017" s="246"/>
      <c r="K1017" s="138"/>
      <c r="L1017" s="138"/>
      <c r="M1017" s="138"/>
      <c r="N1017" s="138"/>
      <c r="O1017" s="138"/>
      <c r="P1017" s="138"/>
      <c r="Q1017" s="138"/>
      <c r="R1017" s="138"/>
    </row>
    <row r="1018" spans="1:18" s="134" customFormat="1" x14ac:dyDescent="0.25">
      <c r="A1018" s="241">
        <v>43333</v>
      </c>
      <c r="B1018" s="242">
        <v>180172963</v>
      </c>
      <c r="C1018" s="247">
        <v>1</v>
      </c>
      <c r="D1018" s="246">
        <v>79625</v>
      </c>
      <c r="E1018" s="242"/>
      <c r="F1018" s="247"/>
      <c r="G1018" s="246"/>
      <c r="H1018" s="245"/>
      <c r="I1018" s="245"/>
      <c r="J1018" s="246"/>
      <c r="K1018" s="138"/>
      <c r="L1018" s="138"/>
      <c r="M1018" s="138"/>
      <c r="N1018" s="138"/>
      <c r="O1018" s="138"/>
      <c r="P1018" s="138"/>
      <c r="Q1018" s="138"/>
      <c r="R1018" s="138"/>
    </row>
    <row r="1019" spans="1:18" s="134" customFormat="1" x14ac:dyDescent="0.25">
      <c r="A1019" s="241">
        <v>43333</v>
      </c>
      <c r="B1019" s="242">
        <v>180172976</v>
      </c>
      <c r="C1019" s="247">
        <v>2</v>
      </c>
      <c r="D1019" s="246">
        <v>207900</v>
      </c>
      <c r="E1019" s="242"/>
      <c r="F1019" s="247"/>
      <c r="G1019" s="246"/>
      <c r="H1019" s="245"/>
      <c r="I1019" s="245"/>
      <c r="J1019" s="246"/>
      <c r="K1019" s="138"/>
      <c r="L1019" s="138"/>
      <c r="M1019" s="138"/>
      <c r="N1019" s="138"/>
      <c r="O1019" s="138"/>
      <c r="P1019" s="138"/>
      <c r="Q1019" s="138"/>
      <c r="R1019" s="138"/>
    </row>
    <row r="1020" spans="1:18" s="134" customFormat="1" x14ac:dyDescent="0.25">
      <c r="A1020" s="241">
        <v>43333</v>
      </c>
      <c r="B1020" s="242">
        <v>180172987</v>
      </c>
      <c r="C1020" s="247">
        <v>1</v>
      </c>
      <c r="D1020" s="246">
        <v>155838</v>
      </c>
      <c r="E1020" s="242"/>
      <c r="F1020" s="247"/>
      <c r="G1020" s="246"/>
      <c r="H1020" s="245"/>
      <c r="I1020" s="245">
        <v>3085339</v>
      </c>
      <c r="J1020" s="246" t="s">
        <v>17</v>
      </c>
      <c r="K1020" s="138"/>
      <c r="L1020" s="138"/>
      <c r="M1020" s="138"/>
      <c r="N1020" s="138"/>
      <c r="O1020" s="138"/>
      <c r="P1020" s="138"/>
      <c r="Q1020" s="138"/>
      <c r="R1020" s="138"/>
    </row>
    <row r="1021" spans="1:18" s="134" customFormat="1" x14ac:dyDescent="0.25">
      <c r="A1021" s="241">
        <v>43335</v>
      </c>
      <c r="B1021" s="242">
        <v>180173007</v>
      </c>
      <c r="C1021" s="247">
        <v>37</v>
      </c>
      <c r="D1021" s="246">
        <v>3574463</v>
      </c>
      <c r="E1021" s="242"/>
      <c r="F1021" s="247"/>
      <c r="G1021" s="246"/>
      <c r="H1021" s="245"/>
      <c r="I1021" s="245"/>
      <c r="J1021" s="246"/>
      <c r="K1021" s="138"/>
      <c r="L1021" s="138"/>
      <c r="M1021" s="138"/>
      <c r="N1021" s="138"/>
      <c r="O1021" s="138"/>
      <c r="P1021" s="138"/>
      <c r="Q1021" s="138"/>
      <c r="R1021" s="138"/>
    </row>
    <row r="1022" spans="1:18" s="134" customFormat="1" x14ac:dyDescent="0.25">
      <c r="A1022" s="241">
        <v>43335</v>
      </c>
      <c r="B1022" s="242">
        <v>180173026</v>
      </c>
      <c r="C1022" s="247">
        <v>1</v>
      </c>
      <c r="D1022" s="246">
        <v>46463</v>
      </c>
      <c r="E1022" s="242"/>
      <c r="F1022" s="247"/>
      <c r="G1022" s="246"/>
      <c r="H1022" s="245"/>
      <c r="I1022" s="245"/>
      <c r="J1022" s="246"/>
      <c r="K1022" s="138"/>
      <c r="L1022" s="138"/>
      <c r="M1022" s="138"/>
      <c r="N1022" s="138"/>
      <c r="O1022" s="138"/>
      <c r="P1022" s="138"/>
      <c r="Q1022" s="138"/>
      <c r="R1022" s="138"/>
    </row>
    <row r="1023" spans="1:18" s="134" customFormat="1" x14ac:dyDescent="0.25">
      <c r="A1023" s="241">
        <v>43335</v>
      </c>
      <c r="B1023" s="242">
        <v>180173031</v>
      </c>
      <c r="C1023" s="247">
        <v>21</v>
      </c>
      <c r="D1023" s="246">
        <v>2035688</v>
      </c>
      <c r="E1023" s="242"/>
      <c r="F1023" s="247"/>
      <c r="G1023" s="246"/>
      <c r="H1023" s="245"/>
      <c r="I1023" s="245"/>
      <c r="J1023" s="246"/>
      <c r="K1023" s="138"/>
      <c r="L1023" s="138"/>
      <c r="M1023" s="138"/>
      <c r="N1023" s="138"/>
      <c r="O1023" s="138"/>
      <c r="P1023" s="138"/>
      <c r="Q1023" s="138"/>
      <c r="R1023" s="138"/>
    </row>
    <row r="1024" spans="1:18" s="134" customFormat="1" x14ac:dyDescent="0.25">
      <c r="A1024" s="241">
        <v>43335</v>
      </c>
      <c r="B1024" s="242">
        <v>180173032</v>
      </c>
      <c r="C1024" s="247">
        <v>5</v>
      </c>
      <c r="D1024" s="246">
        <v>626500</v>
      </c>
      <c r="E1024" s="242"/>
      <c r="F1024" s="247"/>
      <c r="G1024" s="246"/>
      <c r="H1024" s="245"/>
      <c r="I1024" s="245"/>
      <c r="J1024" s="246"/>
      <c r="K1024" s="138"/>
      <c r="L1024" s="138"/>
      <c r="M1024" s="138"/>
      <c r="N1024" s="138"/>
      <c r="O1024" s="138"/>
      <c r="P1024" s="138"/>
      <c r="Q1024" s="138"/>
      <c r="R1024" s="138"/>
    </row>
    <row r="1025" spans="1:18" s="134" customFormat="1" x14ac:dyDescent="0.25">
      <c r="A1025" s="241">
        <v>43335</v>
      </c>
      <c r="B1025" s="242">
        <v>180173057</v>
      </c>
      <c r="C1025" s="247">
        <v>2</v>
      </c>
      <c r="D1025" s="246">
        <v>207200</v>
      </c>
      <c r="E1025" s="242"/>
      <c r="F1025" s="247"/>
      <c r="G1025" s="246"/>
      <c r="H1025" s="245"/>
      <c r="I1025" s="245"/>
      <c r="J1025" s="246"/>
      <c r="K1025" s="138"/>
      <c r="L1025" s="138"/>
      <c r="M1025" s="138"/>
      <c r="N1025" s="138"/>
      <c r="O1025" s="138"/>
      <c r="P1025" s="138"/>
      <c r="Q1025" s="138"/>
      <c r="R1025" s="138"/>
    </row>
    <row r="1026" spans="1:18" s="134" customFormat="1" x14ac:dyDescent="0.25">
      <c r="A1026" s="241">
        <v>43335</v>
      </c>
      <c r="B1026" s="242">
        <v>180173060</v>
      </c>
      <c r="C1026" s="247">
        <v>17</v>
      </c>
      <c r="D1026" s="246">
        <v>1743525</v>
      </c>
      <c r="E1026" s="242"/>
      <c r="F1026" s="247"/>
      <c r="G1026" s="246"/>
      <c r="H1026" s="245"/>
      <c r="I1026" s="245"/>
      <c r="J1026" s="246"/>
      <c r="K1026" s="138"/>
      <c r="L1026" s="138"/>
      <c r="M1026" s="138"/>
      <c r="N1026" s="138"/>
      <c r="O1026" s="138"/>
      <c r="P1026" s="138"/>
      <c r="Q1026" s="138"/>
      <c r="R1026" s="138"/>
    </row>
    <row r="1027" spans="1:18" s="134" customFormat="1" x14ac:dyDescent="0.25">
      <c r="A1027" s="241">
        <v>43335</v>
      </c>
      <c r="B1027" s="242">
        <v>180173066</v>
      </c>
      <c r="C1027" s="247">
        <v>4</v>
      </c>
      <c r="D1027" s="246">
        <v>574613</v>
      </c>
      <c r="E1027" s="242"/>
      <c r="F1027" s="247"/>
      <c r="G1027" s="246"/>
      <c r="H1027" s="245"/>
      <c r="I1027" s="245"/>
      <c r="J1027" s="246"/>
      <c r="K1027" s="138"/>
      <c r="L1027" s="138"/>
      <c r="M1027" s="138"/>
      <c r="N1027" s="138"/>
      <c r="O1027" s="138"/>
      <c r="P1027" s="138"/>
      <c r="Q1027" s="138"/>
      <c r="R1027" s="138"/>
    </row>
    <row r="1028" spans="1:18" s="134" customFormat="1" x14ac:dyDescent="0.25">
      <c r="A1028" s="241">
        <v>43335</v>
      </c>
      <c r="B1028" s="242">
        <v>180173072</v>
      </c>
      <c r="C1028" s="247">
        <v>2</v>
      </c>
      <c r="D1028" s="246">
        <v>263025</v>
      </c>
      <c r="E1028" s="242"/>
      <c r="F1028" s="247"/>
      <c r="G1028" s="246"/>
      <c r="H1028" s="245"/>
      <c r="I1028" s="245">
        <v>9071477</v>
      </c>
      <c r="J1028" s="246" t="s">
        <v>17</v>
      </c>
      <c r="K1028" s="138"/>
      <c r="L1028" s="138"/>
      <c r="M1028" s="138"/>
      <c r="N1028" s="138"/>
      <c r="O1028" s="138"/>
      <c r="P1028" s="138"/>
      <c r="Q1028" s="138"/>
      <c r="R1028" s="138"/>
    </row>
    <row r="1029" spans="1:18" s="134" customFormat="1" x14ac:dyDescent="0.25">
      <c r="A1029" s="241">
        <v>43336</v>
      </c>
      <c r="B1029" s="242">
        <v>180173099</v>
      </c>
      <c r="C1029" s="247">
        <v>14</v>
      </c>
      <c r="D1029" s="246">
        <v>1505963</v>
      </c>
      <c r="E1029" s="242">
        <v>180044962</v>
      </c>
      <c r="F1029" s="247">
        <v>7</v>
      </c>
      <c r="G1029" s="246">
        <v>811913</v>
      </c>
      <c r="H1029" s="245"/>
      <c r="I1029" s="245"/>
      <c r="J1029" s="246"/>
      <c r="K1029" s="138"/>
      <c r="L1029" s="138"/>
      <c r="M1029" s="138"/>
      <c r="N1029" s="138"/>
      <c r="O1029" s="138"/>
      <c r="P1029" s="138"/>
      <c r="Q1029" s="138"/>
      <c r="R1029" s="138"/>
    </row>
    <row r="1030" spans="1:18" s="134" customFormat="1" x14ac:dyDescent="0.25">
      <c r="A1030" s="241">
        <v>43336</v>
      </c>
      <c r="B1030" s="242">
        <v>180173105</v>
      </c>
      <c r="C1030" s="247">
        <v>2</v>
      </c>
      <c r="D1030" s="246">
        <v>279650</v>
      </c>
      <c r="E1030" s="242">
        <v>180044963</v>
      </c>
      <c r="F1030" s="247">
        <v>2</v>
      </c>
      <c r="G1030" s="246">
        <v>207288</v>
      </c>
      <c r="H1030" s="245"/>
      <c r="I1030" s="245"/>
      <c r="J1030" s="246"/>
      <c r="K1030" s="138"/>
      <c r="L1030" s="138"/>
      <c r="M1030" s="138"/>
      <c r="N1030" s="138"/>
      <c r="O1030" s="138"/>
      <c r="P1030" s="138"/>
      <c r="Q1030" s="138"/>
      <c r="R1030" s="138"/>
    </row>
    <row r="1031" spans="1:18" s="134" customFormat="1" x14ac:dyDescent="0.25">
      <c r="A1031" s="241">
        <v>43336</v>
      </c>
      <c r="B1031" s="242">
        <v>180173113</v>
      </c>
      <c r="C1031" s="247">
        <v>4</v>
      </c>
      <c r="D1031" s="246">
        <v>417725</v>
      </c>
      <c r="E1031" s="242"/>
      <c r="F1031" s="247"/>
      <c r="G1031" s="246"/>
      <c r="H1031" s="245"/>
      <c r="I1031" s="245"/>
      <c r="J1031" s="246"/>
      <c r="K1031" s="138"/>
      <c r="L1031" s="138"/>
      <c r="M1031" s="138"/>
      <c r="N1031" s="138"/>
      <c r="O1031" s="138"/>
      <c r="P1031" s="138"/>
      <c r="Q1031" s="138"/>
      <c r="R1031" s="138"/>
    </row>
    <row r="1032" spans="1:18" s="134" customFormat="1" x14ac:dyDescent="0.25">
      <c r="A1032" s="241">
        <v>43336</v>
      </c>
      <c r="B1032" s="242">
        <v>180173118</v>
      </c>
      <c r="C1032" s="247">
        <v>8</v>
      </c>
      <c r="D1032" s="246">
        <v>770000</v>
      </c>
      <c r="E1032" s="242"/>
      <c r="F1032" s="247"/>
      <c r="G1032" s="246"/>
      <c r="H1032" s="245"/>
      <c r="I1032" s="245"/>
      <c r="J1032" s="246"/>
      <c r="K1032" s="138"/>
      <c r="L1032" s="138"/>
      <c r="M1032" s="138"/>
      <c r="N1032" s="138"/>
      <c r="O1032" s="138"/>
      <c r="P1032" s="138"/>
      <c r="Q1032" s="138"/>
      <c r="R1032" s="138"/>
    </row>
    <row r="1033" spans="1:18" s="134" customFormat="1" x14ac:dyDescent="0.25">
      <c r="A1033" s="241">
        <v>43336</v>
      </c>
      <c r="B1033" s="242">
        <v>180173124</v>
      </c>
      <c r="C1033" s="247">
        <v>2</v>
      </c>
      <c r="D1033" s="246">
        <v>271513</v>
      </c>
      <c r="E1033" s="242"/>
      <c r="F1033" s="247"/>
      <c r="G1033" s="246"/>
      <c r="H1033" s="245"/>
      <c r="I1033" s="245"/>
      <c r="J1033" s="246"/>
      <c r="K1033" s="138"/>
      <c r="L1033" s="138"/>
      <c r="M1033" s="138"/>
      <c r="N1033" s="138"/>
      <c r="O1033" s="138"/>
      <c r="P1033" s="138"/>
      <c r="Q1033" s="138"/>
      <c r="R1033" s="138"/>
    </row>
    <row r="1034" spans="1:18" s="134" customFormat="1" x14ac:dyDescent="0.25">
      <c r="A1034" s="241">
        <v>43336</v>
      </c>
      <c r="B1034" s="242">
        <v>180173131</v>
      </c>
      <c r="C1034" s="247">
        <v>1</v>
      </c>
      <c r="D1034" s="246">
        <v>83563</v>
      </c>
      <c r="E1034" s="242"/>
      <c r="F1034" s="247"/>
      <c r="G1034" s="246"/>
      <c r="H1034" s="245"/>
      <c r="I1034" s="245"/>
      <c r="J1034" s="246"/>
      <c r="K1034" s="138"/>
      <c r="L1034" s="138"/>
      <c r="M1034" s="138"/>
      <c r="N1034" s="138"/>
      <c r="O1034" s="138"/>
      <c r="P1034" s="138"/>
      <c r="Q1034" s="138"/>
      <c r="R1034" s="138"/>
    </row>
    <row r="1035" spans="1:18" s="134" customFormat="1" x14ac:dyDescent="0.25">
      <c r="A1035" s="241">
        <v>43336</v>
      </c>
      <c r="B1035" s="242">
        <v>180173140</v>
      </c>
      <c r="C1035" s="247">
        <v>5</v>
      </c>
      <c r="D1035" s="246">
        <v>502163</v>
      </c>
      <c r="E1035" s="242"/>
      <c r="F1035" s="247"/>
      <c r="G1035" s="246"/>
      <c r="H1035" s="245"/>
      <c r="I1035" s="245"/>
      <c r="J1035" s="246"/>
      <c r="K1035" s="138"/>
      <c r="L1035" s="138"/>
      <c r="M1035" s="138"/>
      <c r="N1035" s="138"/>
      <c r="O1035" s="138"/>
      <c r="P1035" s="138"/>
      <c r="Q1035" s="138"/>
      <c r="R1035" s="138"/>
    </row>
    <row r="1036" spans="1:18" s="134" customFormat="1" x14ac:dyDescent="0.25">
      <c r="A1036" s="241">
        <v>43336</v>
      </c>
      <c r="B1036" s="242">
        <v>180173146</v>
      </c>
      <c r="C1036" s="247">
        <v>5</v>
      </c>
      <c r="D1036" s="246">
        <v>435663</v>
      </c>
      <c r="E1036" s="242"/>
      <c r="F1036" s="247"/>
      <c r="G1036" s="246"/>
      <c r="H1036" s="245"/>
      <c r="I1036" s="245">
        <v>3247039</v>
      </c>
      <c r="J1036" s="246" t="s">
        <v>17</v>
      </c>
      <c r="K1036" s="138"/>
      <c r="L1036" s="138"/>
      <c r="M1036" s="138"/>
      <c r="N1036" s="138"/>
      <c r="O1036" s="138"/>
      <c r="P1036" s="138"/>
      <c r="Q1036" s="138"/>
      <c r="R1036" s="138"/>
    </row>
    <row r="1037" spans="1:18" s="134" customFormat="1" x14ac:dyDescent="0.25">
      <c r="A1037" s="98">
        <v>43337</v>
      </c>
      <c r="B1037" s="99">
        <v>180173173</v>
      </c>
      <c r="C1037" s="100">
        <v>4</v>
      </c>
      <c r="D1037" s="34">
        <v>434088</v>
      </c>
      <c r="E1037" s="99">
        <v>180044973</v>
      </c>
      <c r="F1037" s="100">
        <v>2</v>
      </c>
      <c r="G1037" s="34">
        <v>181475</v>
      </c>
      <c r="H1037" s="102"/>
      <c r="I1037" s="102"/>
      <c r="J1037" s="34"/>
      <c r="K1037" s="138"/>
      <c r="L1037" s="138"/>
      <c r="M1037" s="138"/>
      <c r="N1037" s="138"/>
      <c r="O1037" s="138"/>
      <c r="P1037" s="138"/>
      <c r="Q1037" s="138"/>
      <c r="R1037" s="138"/>
    </row>
    <row r="1038" spans="1:18" s="134" customFormat="1" x14ac:dyDescent="0.25">
      <c r="A1038" s="98">
        <v>43337</v>
      </c>
      <c r="B1038" s="99">
        <v>180173180</v>
      </c>
      <c r="C1038" s="100">
        <v>6</v>
      </c>
      <c r="D1038" s="34">
        <v>667363</v>
      </c>
      <c r="E1038" s="99"/>
      <c r="F1038" s="100"/>
      <c r="G1038" s="34"/>
      <c r="H1038" s="102"/>
      <c r="I1038" s="102"/>
      <c r="J1038" s="34"/>
      <c r="K1038" s="138"/>
      <c r="L1038" s="138"/>
      <c r="M1038" s="138"/>
      <c r="N1038" s="138"/>
      <c r="O1038" s="138"/>
      <c r="P1038" s="138"/>
      <c r="Q1038" s="138"/>
      <c r="R1038" s="138"/>
    </row>
    <row r="1039" spans="1:18" s="134" customFormat="1" x14ac:dyDescent="0.25">
      <c r="A1039" s="98">
        <v>43337</v>
      </c>
      <c r="B1039" s="99">
        <v>180173185</v>
      </c>
      <c r="C1039" s="100">
        <v>2</v>
      </c>
      <c r="D1039" s="34">
        <v>194075</v>
      </c>
      <c r="E1039" s="99"/>
      <c r="F1039" s="100"/>
      <c r="G1039" s="34"/>
      <c r="H1039" s="102"/>
      <c r="I1039" s="102"/>
      <c r="J1039" s="34"/>
      <c r="K1039" s="138"/>
      <c r="L1039" s="138"/>
      <c r="M1039" s="138"/>
      <c r="N1039" s="138"/>
      <c r="O1039" s="138"/>
      <c r="P1039" s="138"/>
      <c r="Q1039" s="138"/>
      <c r="R1039" s="138"/>
    </row>
    <row r="1040" spans="1:18" s="134" customFormat="1" x14ac:dyDescent="0.25">
      <c r="A1040" s="98">
        <v>43337</v>
      </c>
      <c r="B1040" s="99">
        <v>180173189</v>
      </c>
      <c r="C1040" s="100">
        <v>2</v>
      </c>
      <c r="D1040" s="34">
        <v>255850</v>
      </c>
      <c r="E1040" s="99"/>
      <c r="F1040" s="100"/>
      <c r="G1040" s="34"/>
      <c r="H1040" s="102"/>
      <c r="I1040" s="102"/>
      <c r="J1040" s="34"/>
      <c r="K1040" s="138"/>
      <c r="L1040" s="138"/>
      <c r="M1040" s="138"/>
      <c r="N1040" s="138"/>
      <c r="O1040" s="138"/>
      <c r="P1040" s="138"/>
      <c r="Q1040" s="138"/>
      <c r="R1040" s="138"/>
    </row>
    <row r="1041" spans="1:18" s="134" customFormat="1" x14ac:dyDescent="0.25">
      <c r="A1041" s="98">
        <v>43337</v>
      </c>
      <c r="B1041" s="99">
        <v>180173205</v>
      </c>
      <c r="C1041" s="100">
        <v>7</v>
      </c>
      <c r="D1041" s="34">
        <v>711025</v>
      </c>
      <c r="E1041" s="99"/>
      <c r="F1041" s="100"/>
      <c r="G1041" s="34"/>
      <c r="H1041" s="102"/>
      <c r="I1041" s="102"/>
      <c r="J1041" s="34"/>
      <c r="K1041" s="138"/>
      <c r="L1041" s="138"/>
      <c r="M1041" s="138"/>
      <c r="N1041" s="138"/>
      <c r="O1041" s="138"/>
      <c r="P1041" s="138"/>
      <c r="Q1041" s="138"/>
      <c r="R1041" s="138"/>
    </row>
    <row r="1042" spans="1:18" s="134" customFormat="1" x14ac:dyDescent="0.25">
      <c r="A1042" s="98"/>
      <c r="B1042" s="99"/>
      <c r="C1042" s="100"/>
      <c r="D1042" s="34"/>
      <c r="E1042" s="99"/>
      <c r="F1042" s="100"/>
      <c r="G1042" s="34"/>
      <c r="H1042" s="102"/>
      <c r="I1042" s="102"/>
      <c r="J1042" s="34"/>
      <c r="K1042" s="138"/>
      <c r="L1042" s="138"/>
      <c r="M1042" s="138"/>
      <c r="N1042" s="138"/>
      <c r="O1042" s="138"/>
      <c r="P1042" s="138"/>
      <c r="Q1042" s="138"/>
      <c r="R1042" s="138"/>
    </row>
    <row r="1043" spans="1:18" s="134" customFormat="1" x14ac:dyDescent="0.25">
      <c r="A1043" s="98"/>
      <c r="B1043" s="99"/>
      <c r="C1043" s="100"/>
      <c r="D1043" s="34"/>
      <c r="E1043" s="99"/>
      <c r="F1043" s="100"/>
      <c r="G1043" s="34"/>
      <c r="H1043" s="102"/>
      <c r="I1043" s="102"/>
      <c r="J1043" s="34"/>
      <c r="K1043" s="138"/>
      <c r="L1043" s="138"/>
      <c r="M1043" s="138"/>
      <c r="N1043" s="138"/>
      <c r="O1043" s="138"/>
      <c r="P1043" s="138"/>
      <c r="Q1043" s="138"/>
      <c r="R1043" s="138"/>
    </row>
    <row r="1044" spans="1:18" x14ac:dyDescent="0.25">
      <c r="A1044" s="235"/>
      <c r="B1044" s="234"/>
      <c r="C1044" s="240"/>
      <c r="D1044" s="236"/>
      <c r="E1044" s="234"/>
      <c r="F1044" s="240"/>
      <c r="G1044" s="236"/>
      <c r="H1044" s="239"/>
      <c r="I1044" s="239"/>
      <c r="J1044" s="236"/>
    </row>
    <row r="1045" spans="1:18" s="218" customFormat="1" x14ac:dyDescent="0.25">
      <c r="A1045" s="226"/>
      <c r="B1045" s="223" t="s">
        <v>11</v>
      </c>
      <c r="C1045" s="232">
        <f>SUM(C8:C1044)</f>
        <v>11345</v>
      </c>
      <c r="D1045" s="224">
        <f>SUM(D8:D1044)</f>
        <v>1230005702</v>
      </c>
      <c r="E1045" s="223" t="s">
        <v>11</v>
      </c>
      <c r="F1045" s="232">
        <f>SUM(F8:F1044)</f>
        <v>1147</v>
      </c>
      <c r="G1045" s="224">
        <f>SUM(G8:G1044)</f>
        <v>125372583</v>
      </c>
      <c r="H1045" s="232">
        <f>SUM(H8:H1044)</f>
        <v>0</v>
      </c>
      <c r="I1045" s="232">
        <f>SUM(I8:I1044)</f>
        <v>1102552193</v>
      </c>
      <c r="J1045" s="224"/>
      <c r="K1045" s="220"/>
      <c r="L1045" s="220"/>
      <c r="M1045" s="220"/>
      <c r="N1045" s="220"/>
      <c r="O1045" s="220"/>
      <c r="P1045" s="220"/>
      <c r="Q1045" s="220"/>
      <c r="R1045" s="220"/>
    </row>
    <row r="1046" spans="1:18" s="218" customFormat="1" x14ac:dyDescent="0.25">
      <c r="A1046" s="226"/>
      <c r="B1046" s="223"/>
      <c r="C1046" s="232"/>
      <c r="D1046" s="224"/>
      <c r="E1046" s="223"/>
      <c r="F1046" s="232"/>
      <c r="G1046" s="224"/>
      <c r="H1046" s="232"/>
      <c r="I1046" s="232"/>
      <c r="J1046" s="224"/>
      <c r="K1046" s="220"/>
      <c r="M1046" s="220"/>
      <c r="N1046" s="220"/>
      <c r="O1046" s="220"/>
      <c r="P1046" s="220"/>
      <c r="Q1046" s="220"/>
      <c r="R1046" s="220"/>
    </row>
    <row r="1047" spans="1:18" x14ac:dyDescent="0.25">
      <c r="A1047" s="225"/>
      <c r="B1047" s="226"/>
      <c r="C1047" s="240"/>
      <c r="D1047" s="236"/>
      <c r="E1047" s="223"/>
      <c r="F1047" s="240"/>
      <c r="G1047" s="392" t="s">
        <v>12</v>
      </c>
      <c r="H1047" s="393"/>
      <c r="I1047" s="236"/>
      <c r="J1047" s="227">
        <f>SUM(D8:D1044)</f>
        <v>1230005702</v>
      </c>
      <c r="P1047" s="220"/>
      <c r="Q1047" s="220"/>
      <c r="R1047" s="233"/>
    </row>
    <row r="1048" spans="1:18" x14ac:dyDescent="0.25">
      <c r="A1048" s="235"/>
      <c r="B1048" s="234"/>
      <c r="C1048" s="240"/>
      <c r="D1048" s="236"/>
      <c r="E1048" s="234"/>
      <c r="F1048" s="240"/>
      <c r="G1048" s="392" t="s">
        <v>13</v>
      </c>
      <c r="H1048" s="393"/>
      <c r="I1048" s="237"/>
      <c r="J1048" s="227">
        <f>SUM(G8:G1044)</f>
        <v>125372583</v>
      </c>
      <c r="R1048" s="233"/>
    </row>
    <row r="1049" spans="1:18" x14ac:dyDescent="0.25">
      <c r="A1049" s="228"/>
      <c r="B1049" s="237"/>
      <c r="C1049" s="240"/>
      <c r="D1049" s="236"/>
      <c r="E1049" s="234"/>
      <c r="F1049" s="240"/>
      <c r="G1049" s="392" t="s">
        <v>14</v>
      </c>
      <c r="H1049" s="393"/>
      <c r="I1049" s="229"/>
      <c r="J1049" s="229">
        <f>J1047-J1048</f>
        <v>1104633119</v>
      </c>
      <c r="L1049" s="220"/>
      <c r="R1049" s="233"/>
    </row>
    <row r="1050" spans="1:18" x14ac:dyDescent="0.25">
      <c r="A1050" s="235"/>
      <c r="B1050" s="230"/>
      <c r="C1050" s="240"/>
      <c r="D1050" s="231"/>
      <c r="E1050" s="234"/>
      <c r="F1050" s="240"/>
      <c r="G1050" s="392" t="s">
        <v>15</v>
      </c>
      <c r="H1050" s="393"/>
      <c r="I1050" s="237"/>
      <c r="J1050" s="227">
        <f>SUM(H8:H1044)</f>
        <v>0</v>
      </c>
      <c r="R1050" s="233"/>
    </row>
    <row r="1051" spans="1:18" x14ac:dyDescent="0.25">
      <c r="A1051" s="235"/>
      <c r="B1051" s="230"/>
      <c r="C1051" s="240"/>
      <c r="D1051" s="231"/>
      <c r="E1051" s="234"/>
      <c r="F1051" s="240"/>
      <c r="G1051" s="392" t="s">
        <v>16</v>
      </c>
      <c r="H1051" s="393"/>
      <c r="I1051" s="237"/>
      <c r="J1051" s="227">
        <f>J1049+J1050</f>
        <v>1104633119</v>
      </c>
      <c r="R1051" s="233"/>
    </row>
    <row r="1052" spans="1:18" x14ac:dyDescent="0.25">
      <c r="A1052" s="235"/>
      <c r="B1052" s="230"/>
      <c r="C1052" s="240"/>
      <c r="D1052" s="231"/>
      <c r="E1052" s="234"/>
      <c r="F1052" s="240"/>
      <c r="G1052" s="392" t="s">
        <v>5</v>
      </c>
      <c r="H1052" s="393"/>
      <c r="I1052" s="237"/>
      <c r="J1052" s="227">
        <f>SUM(I8:I1044)</f>
        <v>1102552193</v>
      </c>
      <c r="R1052" s="233"/>
    </row>
    <row r="1053" spans="1:18" x14ac:dyDescent="0.25">
      <c r="A1053" s="235"/>
      <c r="B1053" s="230"/>
      <c r="C1053" s="240"/>
      <c r="D1053" s="231"/>
      <c r="E1053" s="234"/>
      <c r="F1053" s="240"/>
      <c r="G1053" s="392" t="s">
        <v>32</v>
      </c>
      <c r="H1053" s="393"/>
      <c r="I1053" s="234" t="str">
        <f>IF(J1053&gt;0,"SALDO",IF(J1053&lt;0,"PIUTANG",IF(J1053=0,"LUNAS")))</f>
        <v>PIUTANG</v>
      </c>
      <c r="J1053" s="227">
        <f>J1052-J1051</f>
        <v>-2080926</v>
      </c>
      <c r="R1053" s="233"/>
    </row>
  </sheetData>
  <mergeCells count="13">
    <mergeCell ref="G1053:H1053"/>
    <mergeCell ref="G1047:H1047"/>
    <mergeCell ref="G1048:H1048"/>
    <mergeCell ref="G1049:H1049"/>
    <mergeCell ref="G1050:H1050"/>
    <mergeCell ref="G1051:H1051"/>
    <mergeCell ref="G1052:H105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111</v>
      </c>
      <c r="D1" s="218"/>
      <c r="E1" s="218"/>
      <c r="F1" s="378" t="s">
        <v>22</v>
      </c>
      <c r="G1" s="378"/>
      <c r="H1" s="378"/>
      <c r="I1" s="220" t="s">
        <v>76</v>
      </c>
      <c r="J1" s="218"/>
    </row>
    <row r="2" spans="1:10" x14ac:dyDescent="0.25">
      <c r="A2" s="218" t="s">
        <v>1</v>
      </c>
      <c r="B2" s="218"/>
      <c r="C2" s="221" t="s">
        <v>70</v>
      </c>
      <c r="D2" s="218"/>
      <c r="E2" s="218"/>
      <c r="F2" s="378" t="s">
        <v>21</v>
      </c>
      <c r="G2" s="378"/>
      <c r="H2" s="378"/>
      <c r="I2" s="220">
        <f>J41*-1</f>
        <v>0</v>
      </c>
      <c r="J2" s="218"/>
    </row>
    <row r="3" spans="1:10" x14ac:dyDescent="0.25">
      <c r="A3" s="218" t="s">
        <v>115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0" x14ac:dyDescent="0.25">
      <c r="A7" s="414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87"/>
      <c r="I7" s="421"/>
      <c r="J7" s="391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77" t="s">
        <v>12</v>
      </c>
      <c r="H35" s="377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77" t="s">
        <v>13</v>
      </c>
      <c r="H36" s="377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77" t="s">
        <v>14</v>
      </c>
      <c r="H37" s="377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77" t="s">
        <v>15</v>
      </c>
      <c r="H38" s="377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77" t="s">
        <v>16</v>
      </c>
      <c r="H39" s="377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77" t="s">
        <v>5</v>
      </c>
      <c r="H40" s="377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77" t="s">
        <v>32</v>
      </c>
      <c r="H41" s="377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94</v>
      </c>
      <c r="D1" s="20"/>
      <c r="E1" s="20"/>
      <c r="F1" s="378" t="s">
        <v>22</v>
      </c>
      <c r="G1" s="378"/>
      <c r="H1" s="378"/>
      <c r="I1" s="38"/>
      <c r="J1" s="20"/>
    </row>
    <row r="2" spans="1:17" x14ac:dyDescent="0.25">
      <c r="A2" s="20" t="s">
        <v>1</v>
      </c>
      <c r="B2" s="20"/>
      <c r="C2" s="78" t="s">
        <v>137</v>
      </c>
      <c r="D2" s="20"/>
      <c r="E2" s="20"/>
      <c r="F2" s="378" t="s">
        <v>21</v>
      </c>
      <c r="G2" s="378"/>
      <c r="H2" s="378"/>
      <c r="I2" s="38">
        <f>J41*-1</f>
        <v>413478</v>
      </c>
      <c r="J2" s="20"/>
    </row>
    <row r="3" spans="1:17" s="233" customFormat="1" x14ac:dyDescent="0.25">
      <c r="A3" s="218" t="s">
        <v>115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7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7" x14ac:dyDescent="0.25">
      <c r="A7" s="414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87"/>
      <c r="I7" s="421"/>
      <c r="J7" s="391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71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71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98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100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77" t="s">
        <v>12</v>
      </c>
      <c r="H35" s="377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77" t="s">
        <v>13</v>
      </c>
      <c r="H36" s="377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77" t="s">
        <v>14</v>
      </c>
      <c r="H37" s="377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77" t="s">
        <v>15</v>
      </c>
      <c r="H38" s="377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77" t="s">
        <v>16</v>
      </c>
      <c r="H39" s="377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77" t="s">
        <v>5</v>
      </c>
      <c r="H40" s="377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77" t="s">
        <v>32</v>
      </c>
      <c r="H41" s="377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107</v>
      </c>
      <c r="D1" s="20"/>
      <c r="E1" s="20"/>
      <c r="F1" s="378" t="s">
        <v>22</v>
      </c>
      <c r="G1" s="378"/>
      <c r="H1" s="378"/>
      <c r="I1" s="38" t="s">
        <v>76</v>
      </c>
      <c r="J1" s="20"/>
    </row>
    <row r="2" spans="1:10" x14ac:dyDescent="0.25">
      <c r="A2" s="20" t="s">
        <v>1</v>
      </c>
      <c r="B2" s="20"/>
      <c r="C2" s="221" t="s">
        <v>70</v>
      </c>
      <c r="D2" s="20"/>
      <c r="E2" s="20"/>
      <c r="F2" s="378" t="s">
        <v>21</v>
      </c>
      <c r="G2" s="378"/>
      <c r="H2" s="378"/>
      <c r="I2" s="38">
        <f>J41*-1</f>
        <v>-112</v>
      </c>
      <c r="J2" s="20"/>
    </row>
    <row r="3" spans="1:10" s="233" customFormat="1" x14ac:dyDescent="0.25">
      <c r="A3" s="218" t="s">
        <v>115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0" x14ac:dyDescent="0.25">
      <c r="A7" s="414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87"/>
      <c r="I7" s="421"/>
      <c r="J7" s="391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98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98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98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78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98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98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77" t="s">
        <v>12</v>
      </c>
      <c r="H35" s="377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77" t="s">
        <v>13</v>
      </c>
      <c r="H36" s="377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77" t="s">
        <v>14</v>
      </c>
      <c r="H37" s="377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77" t="s">
        <v>15</v>
      </c>
      <c r="H38" s="377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77" t="s">
        <v>16</v>
      </c>
      <c r="H39" s="377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77" t="s">
        <v>5</v>
      </c>
      <c r="H40" s="377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77" t="s">
        <v>32</v>
      </c>
      <c r="H41" s="377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102</v>
      </c>
      <c r="D1" s="20"/>
      <c r="E1" s="20"/>
      <c r="F1" s="378" t="s">
        <v>22</v>
      </c>
      <c r="G1" s="378"/>
      <c r="H1" s="378"/>
      <c r="I1" s="38"/>
      <c r="J1" s="20"/>
    </row>
    <row r="2" spans="1:10" x14ac:dyDescent="0.25">
      <c r="A2" s="20" t="s">
        <v>1</v>
      </c>
      <c r="B2" s="20"/>
      <c r="C2" s="78" t="s">
        <v>92</v>
      </c>
      <c r="D2" s="20"/>
      <c r="E2" s="20"/>
      <c r="F2" s="378" t="s">
        <v>21</v>
      </c>
      <c r="G2" s="378"/>
      <c r="H2" s="378"/>
      <c r="I2" s="38">
        <f>J41*-1</f>
        <v>-7325</v>
      </c>
      <c r="J2" s="20"/>
    </row>
    <row r="3" spans="1:10" s="233" customFormat="1" x14ac:dyDescent="0.25">
      <c r="A3" s="218" t="s">
        <v>115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0" x14ac:dyDescent="0.25">
      <c r="A7" s="414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87"/>
      <c r="I7" s="421"/>
      <c r="J7" s="391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103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98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98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98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77" t="s">
        <v>12</v>
      </c>
      <c r="H35" s="377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77" t="s">
        <v>13</v>
      </c>
      <c r="H36" s="377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77" t="s">
        <v>14</v>
      </c>
      <c r="H37" s="377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77" t="s">
        <v>15</v>
      </c>
      <c r="H38" s="377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77" t="s">
        <v>16</v>
      </c>
      <c r="H39" s="377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77" t="s">
        <v>5</v>
      </c>
      <c r="H40" s="377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77" t="s">
        <v>32</v>
      </c>
      <c r="H41" s="377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89</v>
      </c>
      <c r="D1" s="20"/>
      <c r="E1" s="20"/>
      <c r="F1" s="378" t="s">
        <v>22</v>
      </c>
      <c r="G1" s="378"/>
      <c r="H1" s="378"/>
      <c r="I1" s="38" t="s">
        <v>90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78" t="s">
        <v>21</v>
      </c>
      <c r="G2" s="378"/>
      <c r="H2" s="378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115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6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6" x14ac:dyDescent="0.25">
      <c r="A7" s="414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87"/>
      <c r="I7" s="421"/>
      <c r="J7" s="391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149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77" t="s">
        <v>12</v>
      </c>
      <c r="H158" s="377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77" t="s">
        <v>13</v>
      </c>
      <c r="H159" s="377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77" t="s">
        <v>14</v>
      </c>
      <c r="H160" s="377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77" t="s">
        <v>15</v>
      </c>
      <c r="H161" s="377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77" t="s">
        <v>16</v>
      </c>
      <c r="H162" s="377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77" t="s">
        <v>5</v>
      </c>
      <c r="H163" s="377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77" t="s">
        <v>32</v>
      </c>
      <c r="H164" s="377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112</v>
      </c>
      <c r="D1" s="218"/>
      <c r="E1" s="218"/>
      <c r="F1" s="378" t="s">
        <v>22</v>
      </c>
      <c r="G1" s="378"/>
      <c r="H1" s="378"/>
      <c r="I1" s="218" t="s">
        <v>113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78" t="s">
        <v>21</v>
      </c>
      <c r="G2" s="378"/>
      <c r="H2" s="37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141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79"/>
      <c r="B5" s="379"/>
      <c r="C5" s="379"/>
      <c r="D5" s="379"/>
      <c r="E5" s="379"/>
      <c r="F5" s="379"/>
      <c r="G5" s="379"/>
      <c r="H5" s="379"/>
      <c r="I5" s="379"/>
      <c r="J5" s="37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80" t="s">
        <v>2</v>
      </c>
      <c r="B6" s="381" t="s">
        <v>3</v>
      </c>
      <c r="C6" s="381"/>
      <c r="D6" s="381"/>
      <c r="E6" s="381"/>
      <c r="F6" s="381"/>
      <c r="G6" s="381"/>
      <c r="H6" s="381" t="s">
        <v>4</v>
      </c>
      <c r="I6" s="439" t="s">
        <v>5</v>
      </c>
      <c r="J6" s="383" t="s">
        <v>6</v>
      </c>
      <c r="L6" s="219"/>
      <c r="M6" s="219"/>
      <c r="N6" s="219"/>
      <c r="O6" s="219"/>
      <c r="P6" s="219"/>
      <c r="Q6" s="219"/>
    </row>
    <row r="7" spans="1:17" x14ac:dyDescent="0.25">
      <c r="A7" s="380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81"/>
      <c r="I7" s="439"/>
      <c r="J7" s="383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147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77" t="s">
        <v>12</v>
      </c>
      <c r="H32" s="377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77" t="s">
        <v>13</v>
      </c>
      <c r="H33" s="377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77" t="s">
        <v>14</v>
      </c>
      <c r="H34" s="377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77" t="s">
        <v>15</v>
      </c>
      <c r="H35" s="37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77" t="s">
        <v>16</v>
      </c>
      <c r="H36" s="377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77" t="s">
        <v>5</v>
      </c>
      <c r="H37" s="377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77" t="s">
        <v>32</v>
      </c>
      <c r="H38" s="377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78" t="s">
        <v>22</v>
      </c>
      <c r="G1" s="378"/>
      <c r="H1" s="37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78" t="s">
        <v>21</v>
      </c>
      <c r="G2" s="378"/>
      <c r="H2" s="378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115</v>
      </c>
      <c r="B3" s="218"/>
      <c r="C3" s="221" t="s">
        <v>124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  <c r="L5" s="174"/>
      <c r="M5" s="18"/>
      <c r="O5" s="18"/>
    </row>
    <row r="6" spans="1:15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  <c r="L6" s="174"/>
    </row>
    <row r="7" spans="1:15" x14ac:dyDescent="0.25">
      <c r="A7" s="41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87"/>
      <c r="I7" s="421"/>
      <c r="J7" s="391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54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54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59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59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54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59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59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59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59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91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77" t="s">
        <v>12</v>
      </c>
      <c r="H57" s="377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77" t="s">
        <v>13</v>
      </c>
      <c r="H58" s="377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77" t="s">
        <v>14</v>
      </c>
      <c r="H59" s="377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77" t="s">
        <v>15</v>
      </c>
      <c r="H60" s="377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77" t="s">
        <v>16</v>
      </c>
      <c r="H61" s="377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77" t="s">
        <v>5</v>
      </c>
      <c r="H62" s="377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77" t="s">
        <v>32</v>
      </c>
      <c r="H63" s="377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78" t="s">
        <v>22</v>
      </c>
      <c r="G1" s="378"/>
      <c r="H1" s="378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78" t="s">
        <v>21</v>
      </c>
      <c r="G2" s="378"/>
      <c r="H2" s="378"/>
      <c r="I2" s="38">
        <f>J122*-1</f>
        <v>-82513</v>
      </c>
      <c r="J2" s="20"/>
    </row>
    <row r="3" spans="1:11" s="233" customFormat="1" x14ac:dyDescent="0.25">
      <c r="A3" s="218" t="s">
        <v>115</v>
      </c>
      <c r="B3" s="218"/>
      <c r="C3" s="57" t="s">
        <v>125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1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</row>
    <row r="7" spans="1:11" x14ac:dyDescent="0.25">
      <c r="A7" s="414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19"/>
      <c r="I7" s="421"/>
      <c r="J7" s="391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77" t="s">
        <v>12</v>
      </c>
      <c r="H116" s="377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77" t="s">
        <v>13</v>
      </c>
      <c r="H117" s="377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77" t="s">
        <v>14</v>
      </c>
      <c r="H118" s="377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77" t="s">
        <v>15</v>
      </c>
      <c r="H119" s="377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77" t="s">
        <v>16</v>
      </c>
      <c r="H120" s="377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77" t="s">
        <v>5</v>
      </c>
      <c r="H121" s="377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77" t="s">
        <v>32</v>
      </c>
      <c r="H122" s="377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148</v>
      </c>
      <c r="D1" s="218"/>
      <c r="E1" s="218"/>
      <c r="F1" s="378" t="s">
        <v>22</v>
      </c>
      <c r="G1" s="378"/>
      <c r="H1" s="37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378" t="s">
        <v>21</v>
      </c>
      <c r="G2" s="378"/>
      <c r="H2" s="37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79"/>
      <c r="B5" s="379"/>
      <c r="C5" s="379"/>
      <c r="D5" s="379"/>
      <c r="E5" s="379"/>
      <c r="F5" s="379"/>
      <c r="G5" s="379"/>
      <c r="H5" s="379"/>
      <c r="I5" s="379"/>
      <c r="J5" s="37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80" t="s">
        <v>2</v>
      </c>
      <c r="B6" s="381" t="s">
        <v>3</v>
      </c>
      <c r="C6" s="381"/>
      <c r="D6" s="381"/>
      <c r="E6" s="381"/>
      <c r="F6" s="381"/>
      <c r="G6" s="381"/>
      <c r="H6" s="381" t="s">
        <v>4</v>
      </c>
      <c r="I6" s="439" t="s">
        <v>5</v>
      </c>
      <c r="J6" s="383" t="s">
        <v>6</v>
      </c>
      <c r="L6" s="219"/>
      <c r="M6" s="219"/>
      <c r="N6" s="219"/>
      <c r="O6" s="219"/>
      <c r="P6" s="219"/>
      <c r="Q6" s="219"/>
    </row>
    <row r="7" spans="1:17" x14ac:dyDescent="0.25">
      <c r="A7" s="380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81"/>
      <c r="I7" s="439"/>
      <c r="J7" s="383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77" t="s">
        <v>12</v>
      </c>
      <c r="H32" s="377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77" t="s">
        <v>13</v>
      </c>
      <c r="H33" s="377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77" t="s">
        <v>14</v>
      </c>
      <c r="H34" s="377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77" t="s">
        <v>15</v>
      </c>
      <c r="H35" s="37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77" t="s">
        <v>16</v>
      </c>
      <c r="H36" s="377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77" t="s">
        <v>5</v>
      </c>
      <c r="H37" s="377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77" t="s">
        <v>32</v>
      </c>
      <c r="H38" s="377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61</v>
      </c>
      <c r="D1" s="20"/>
      <c r="E1" s="22"/>
      <c r="F1" s="378" t="s">
        <v>22</v>
      </c>
      <c r="G1" s="378"/>
      <c r="H1" s="37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78" t="s">
        <v>21</v>
      </c>
      <c r="G2" s="378"/>
      <c r="H2" s="378"/>
      <c r="I2" s="21">
        <f>J72*-1</f>
        <v>0</v>
      </c>
    </row>
    <row r="4" spans="1:10" ht="19.5" x14ac:dyDescent="0.25">
      <c r="A4" s="379"/>
      <c r="B4" s="379"/>
      <c r="C4" s="379"/>
      <c r="D4" s="379"/>
      <c r="E4" s="379"/>
      <c r="F4" s="379"/>
      <c r="G4" s="379"/>
      <c r="H4" s="379"/>
      <c r="I4" s="379"/>
      <c r="J4" s="379"/>
    </row>
    <row r="5" spans="1:10" x14ac:dyDescent="0.25">
      <c r="A5" s="380" t="s">
        <v>2</v>
      </c>
      <c r="B5" s="381" t="s">
        <v>3</v>
      </c>
      <c r="C5" s="381"/>
      <c r="D5" s="381"/>
      <c r="E5" s="381"/>
      <c r="F5" s="381"/>
      <c r="G5" s="381"/>
      <c r="H5" s="447" t="s">
        <v>4</v>
      </c>
      <c r="I5" s="445" t="s">
        <v>5</v>
      </c>
      <c r="J5" s="446" t="s">
        <v>6</v>
      </c>
    </row>
    <row r="6" spans="1:10" x14ac:dyDescent="0.25">
      <c r="A6" s="38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48"/>
      <c r="I6" s="445"/>
      <c r="J6" s="446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42" t="s">
        <v>12</v>
      </c>
      <c r="H66" s="442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42" t="s">
        <v>13</v>
      </c>
      <c r="H67" s="442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42" t="s">
        <v>14</v>
      </c>
      <c r="H68" s="442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42" t="s">
        <v>15</v>
      </c>
      <c r="H69" s="442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42" t="s">
        <v>16</v>
      </c>
      <c r="H70" s="442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42" t="s">
        <v>5</v>
      </c>
      <c r="H71" s="442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42" t="s">
        <v>32</v>
      </c>
      <c r="H72" s="442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659"/>
  <sheetViews>
    <sheetView zoomScaleNormal="100" workbookViewId="0">
      <pane ySplit="6" topLeftCell="A636" activePane="bottomLeft" state="frozen"/>
      <selection pane="bottomLeft" activeCell="I644" sqref="I644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198</v>
      </c>
      <c r="D1" s="324"/>
      <c r="E1" s="324"/>
      <c r="F1" s="394" t="s">
        <v>22</v>
      </c>
      <c r="G1" s="394"/>
      <c r="H1" s="394"/>
      <c r="I1" s="326" t="s">
        <v>27</v>
      </c>
      <c r="J1" s="324"/>
      <c r="L1" s="327">
        <f>SUM(D619:D619)</f>
        <v>1155875</v>
      </c>
      <c r="O1" s="233" t="s">
        <v>199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94" t="s">
        <v>21</v>
      </c>
      <c r="G2" s="394"/>
      <c r="H2" s="394"/>
      <c r="I2" s="326">
        <f>J658*-1</f>
        <v>66242</v>
      </c>
      <c r="J2" s="324"/>
      <c r="L2" s="327">
        <f>SUM(G619:G619)</f>
        <v>118038</v>
      </c>
      <c r="O2" s="233" t="s">
        <v>200</v>
      </c>
    </row>
    <row r="3" spans="1:16" x14ac:dyDescent="0.25">
      <c r="L3" s="327">
        <f>L1-L2</f>
        <v>1037837</v>
      </c>
      <c r="M3" s="327">
        <v>794325</v>
      </c>
    </row>
    <row r="4" spans="1:16" ht="19.5" x14ac:dyDescent="0.25">
      <c r="A4" s="395"/>
      <c r="B4" s="396"/>
      <c r="C4" s="396"/>
      <c r="D4" s="396"/>
      <c r="E4" s="396"/>
      <c r="F4" s="396"/>
      <c r="G4" s="396"/>
      <c r="H4" s="396"/>
      <c r="I4" s="396"/>
      <c r="J4" s="397"/>
    </row>
    <row r="5" spans="1:16" x14ac:dyDescent="0.25">
      <c r="A5" s="398" t="s">
        <v>2</v>
      </c>
      <c r="B5" s="400" t="s">
        <v>3</v>
      </c>
      <c r="C5" s="401"/>
      <c r="D5" s="401"/>
      <c r="E5" s="401"/>
      <c r="F5" s="401"/>
      <c r="G5" s="402"/>
      <c r="H5" s="403" t="s">
        <v>4</v>
      </c>
      <c r="I5" s="405" t="s">
        <v>5</v>
      </c>
      <c r="J5" s="407" t="s">
        <v>6</v>
      </c>
    </row>
    <row r="6" spans="1:16" x14ac:dyDescent="0.25">
      <c r="A6" s="399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04"/>
      <c r="I6" s="406"/>
      <c r="J6" s="408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66"/>
      <c r="P7" s="366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66"/>
      <c r="P8" s="366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66"/>
      <c r="P9" s="366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66"/>
      <c r="P10" s="366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66"/>
      <c r="P11" s="366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66"/>
      <c r="P12" s="366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66"/>
      <c r="P13" s="366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66"/>
      <c r="P14" s="366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66"/>
      <c r="P15" s="366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66"/>
      <c r="P16" s="366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66"/>
      <c r="P17" s="366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66"/>
      <c r="P18" s="366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66"/>
      <c r="P19" s="366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66"/>
      <c r="P20" s="366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66"/>
      <c r="P21" s="366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66"/>
      <c r="P22" s="366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66"/>
      <c r="P23" s="366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66"/>
      <c r="P24" s="366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66"/>
      <c r="P25" s="366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66"/>
      <c r="P26" s="366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66"/>
      <c r="P27" s="366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66"/>
      <c r="P28" s="366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66"/>
      <c r="P29" s="366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66"/>
      <c r="P30" s="366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66"/>
      <c r="P31" s="366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66"/>
      <c r="P32" s="366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66"/>
      <c r="P33" s="366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66"/>
      <c r="P34" s="366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66"/>
      <c r="P35" s="366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66"/>
      <c r="P36" s="366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66"/>
      <c r="P37" s="366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66"/>
      <c r="P38" s="366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66"/>
      <c r="P41" s="366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66"/>
      <c r="P42" s="366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66"/>
      <c r="P45" s="366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66"/>
      <c r="P47" s="366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66"/>
      <c r="P48" s="366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66"/>
      <c r="P49" s="366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66"/>
      <c r="P50" s="366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66"/>
      <c r="P52" s="366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66"/>
      <c r="P55" s="366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66"/>
      <c r="P56" s="366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66"/>
      <c r="P57" s="366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66"/>
      <c r="P59" s="366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66"/>
      <c r="P60" s="366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66"/>
      <c r="P61" s="366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66"/>
      <c r="P62" s="366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66"/>
      <c r="P64" s="366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66"/>
      <c r="P65" s="366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66"/>
      <c r="P66" s="366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66"/>
      <c r="P67" s="366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66"/>
      <c r="P68" s="366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66"/>
      <c r="P69" s="366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66"/>
      <c r="P70" s="366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66"/>
      <c r="P71" s="366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66"/>
      <c r="P72" s="366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66"/>
      <c r="P73" s="366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66"/>
      <c r="P74" s="366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66"/>
      <c r="P75" s="366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66"/>
      <c r="P76" s="366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66"/>
      <c r="P77" s="366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66"/>
      <c r="P78" s="366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66"/>
      <c r="P79" s="366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66"/>
      <c r="P80" s="366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66"/>
      <c r="P81" s="366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66"/>
      <c r="P82" s="366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66"/>
      <c r="P83" s="366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66"/>
      <c r="P84" s="366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66"/>
      <c r="P85" s="366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66"/>
      <c r="P86" s="366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66"/>
      <c r="P87" s="366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66"/>
      <c r="P88" s="366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66"/>
      <c r="P89" s="366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66"/>
      <c r="P90" s="366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66"/>
      <c r="P91" s="366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66"/>
      <c r="P92" s="366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66"/>
      <c r="P93" s="366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66"/>
      <c r="P94" s="366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66"/>
      <c r="P95" s="366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66"/>
      <c r="P96" s="366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66"/>
      <c r="P97" s="366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66"/>
      <c r="P98" s="366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66"/>
      <c r="P99" s="366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66"/>
      <c r="P100" s="366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66"/>
      <c r="P101" s="366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66"/>
      <c r="P102" s="366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66"/>
      <c r="P103" s="366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66"/>
      <c r="P104" s="366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66"/>
      <c r="P105" s="366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66"/>
      <c r="P106" s="366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66"/>
      <c r="P107" s="366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66"/>
      <c r="P108" s="366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66"/>
      <c r="P109" s="366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66"/>
      <c r="P110" s="366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66"/>
      <c r="P111" s="366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66"/>
      <c r="P112" s="366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66"/>
      <c r="P113" s="366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66"/>
      <c r="P114" s="366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66"/>
      <c r="P115" s="366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66"/>
      <c r="P116" s="366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66"/>
      <c r="P117" s="366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66"/>
      <c r="P118" s="366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66"/>
      <c r="P119" s="366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66"/>
      <c r="P120" s="366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66"/>
      <c r="P121" s="366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66"/>
      <c r="P122" s="366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66"/>
      <c r="P123" s="366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66"/>
      <c r="P124" s="366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66"/>
      <c r="P125" s="366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66"/>
      <c r="P126" s="366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66"/>
      <c r="P127" s="366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66"/>
      <c r="P128" s="366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66"/>
      <c r="P129" s="366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66"/>
      <c r="P130" s="366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66"/>
      <c r="P131" s="366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66"/>
      <c r="P132" s="366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66"/>
      <c r="P133" s="366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66"/>
      <c r="P134" s="366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66"/>
      <c r="P135" s="366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66"/>
      <c r="P136" s="366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66"/>
      <c r="P137" s="366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66"/>
      <c r="P138" s="366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66"/>
      <c r="P139" s="366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66"/>
      <c r="P140" s="366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66"/>
      <c r="P141" s="366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66"/>
      <c r="P142" s="366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66"/>
      <c r="P143" s="366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66"/>
      <c r="P144" s="366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66"/>
      <c r="P145" s="366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66"/>
      <c r="P146" s="366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66"/>
      <c r="P147" s="366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66"/>
      <c r="P148" s="366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66"/>
      <c r="P149" s="366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66"/>
      <c r="P150" s="366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66"/>
      <c r="P151" s="366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66"/>
      <c r="P152" s="366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66"/>
      <c r="P153" s="366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66"/>
      <c r="P154" s="366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66"/>
      <c r="P155" s="366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66"/>
      <c r="P156" s="366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66"/>
      <c r="P157" s="366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66"/>
      <c r="P158" s="366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66"/>
      <c r="P159" s="366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66"/>
      <c r="P160" s="366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66"/>
      <c r="P161" s="366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66"/>
      <c r="P162" s="366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66"/>
      <c r="P163" s="366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66"/>
      <c r="P164" s="366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66"/>
      <c r="P165" s="366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66"/>
      <c r="P166" s="366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66"/>
      <c r="P167" s="366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66"/>
      <c r="P168" s="366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66"/>
      <c r="P169" s="366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66"/>
      <c r="P170" s="366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66"/>
      <c r="P171" s="366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66"/>
      <c r="P172" s="366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66"/>
      <c r="P173" s="366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66"/>
      <c r="P174" s="366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66"/>
      <c r="P175" s="366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66"/>
      <c r="P176" s="366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66"/>
      <c r="P177" s="366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66"/>
      <c r="P178" s="366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66"/>
      <c r="P179" s="366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66"/>
      <c r="P180" s="366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66"/>
      <c r="P181" s="366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66"/>
      <c r="P182" s="366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66"/>
      <c r="P183" s="366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66"/>
      <c r="P184" s="366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66"/>
      <c r="P185" s="366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66"/>
      <c r="P186" s="366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66"/>
      <c r="P187" s="366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66"/>
      <c r="P188" s="366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66"/>
      <c r="P189" s="366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66"/>
      <c r="P190" s="366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66"/>
      <c r="P191" s="366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66"/>
      <c r="P192" s="366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66"/>
      <c r="P193" s="366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66"/>
      <c r="P194" s="366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66"/>
      <c r="P195" s="366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66"/>
      <c r="P196" s="366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66"/>
      <c r="P197" s="366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66"/>
      <c r="P198" s="366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66"/>
      <c r="P199" s="366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66"/>
      <c r="P200" s="366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66"/>
      <c r="P201" s="366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66"/>
      <c r="P202" s="366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66"/>
      <c r="P203" s="366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66"/>
      <c r="P204" s="366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66"/>
      <c r="P205" s="366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66"/>
      <c r="P206" s="366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66"/>
      <c r="P207" s="366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66"/>
      <c r="P208" s="366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66"/>
      <c r="P209" s="366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66"/>
      <c r="P210" s="366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66"/>
      <c r="P211" s="366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66"/>
      <c r="P212" s="366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66"/>
      <c r="P213" s="366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66"/>
      <c r="P214" s="366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66"/>
      <c r="P215" s="366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66"/>
      <c r="P216" s="366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66"/>
      <c r="P217" s="366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66"/>
      <c r="P218" s="366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66"/>
      <c r="P219" s="366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66"/>
      <c r="P220" s="366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66"/>
      <c r="P221" s="366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66"/>
      <c r="P222" s="366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66"/>
      <c r="P223" s="366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66"/>
      <c r="P224" s="366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66"/>
      <c r="P225" s="366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66"/>
      <c r="P226" s="366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66"/>
      <c r="P227" s="366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66"/>
      <c r="P228" s="366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66"/>
      <c r="P229" s="366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66"/>
      <c r="P230" s="366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66"/>
      <c r="P231" s="366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66"/>
      <c r="P232" s="366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66"/>
      <c r="P233" s="366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66"/>
      <c r="P234" s="366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66"/>
      <c r="P235" s="366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66"/>
      <c r="P236" s="366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66"/>
      <c r="P237" s="366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66"/>
      <c r="P238" s="366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66"/>
      <c r="P239" s="366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66"/>
      <c r="P240" s="366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66"/>
      <c r="P241" s="366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66"/>
      <c r="P242" s="366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66"/>
      <c r="P243" s="366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66"/>
      <c r="P244" s="366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66"/>
      <c r="P245" s="366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66"/>
      <c r="P246" s="366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66"/>
      <c r="P247" s="366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66"/>
      <c r="P248" s="366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66"/>
      <c r="P249" s="366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66"/>
      <c r="P250" s="366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66"/>
      <c r="P251" s="366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66"/>
      <c r="P252" s="366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66"/>
      <c r="P253" s="366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66"/>
      <c r="P254" s="366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66"/>
      <c r="P255" s="366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66"/>
      <c r="P256" s="366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66"/>
      <c r="P257" s="366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66"/>
      <c r="P258" s="366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66"/>
      <c r="P259" s="366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66"/>
      <c r="P260" s="366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66"/>
      <c r="P261" s="366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66"/>
      <c r="P262" s="366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66"/>
      <c r="P263" s="366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66"/>
      <c r="P264" s="366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66"/>
      <c r="P265" s="366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66"/>
      <c r="P266" s="366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66"/>
      <c r="P267" s="366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66"/>
      <c r="P268" s="366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66"/>
      <c r="P269" s="366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66"/>
      <c r="P270" s="366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66"/>
      <c r="P271" s="366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66"/>
      <c r="P272" s="366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66"/>
      <c r="P273" s="366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66"/>
      <c r="P274" s="366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66"/>
      <c r="P275" s="366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66"/>
      <c r="P276" s="366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66"/>
      <c r="P277" s="366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66"/>
      <c r="P278" s="366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66"/>
      <c r="P279" s="366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66"/>
      <c r="P280" s="366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66"/>
      <c r="P281" s="366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66"/>
      <c r="P282" s="366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66"/>
      <c r="P283" s="366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66"/>
      <c r="P284" s="366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66"/>
      <c r="P285" s="366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66"/>
      <c r="P286" s="366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66"/>
      <c r="P287" s="366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66"/>
      <c r="P288" s="366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66"/>
      <c r="P289" s="366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66"/>
      <c r="P290" s="366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66"/>
      <c r="P291" s="366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66"/>
      <c r="P292" s="366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66"/>
      <c r="P293" s="366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66"/>
      <c r="P294" s="366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66"/>
      <c r="P295" s="366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66"/>
      <c r="P296" s="366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66"/>
      <c r="P297" s="366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66"/>
      <c r="P298" s="366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66"/>
      <c r="P299" s="366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66"/>
      <c r="P300" s="366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66"/>
      <c r="P301" s="366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66"/>
      <c r="P302" s="366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66"/>
      <c r="P303" s="366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66"/>
      <c r="P304" s="366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66"/>
      <c r="P305" s="366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66"/>
      <c r="P306" s="366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66"/>
      <c r="P307" s="366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66"/>
      <c r="P308" s="366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66"/>
      <c r="P309" s="366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66"/>
      <c r="P310" s="366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66"/>
      <c r="P311" s="366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66"/>
      <c r="P312" s="366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66"/>
      <c r="P313" s="366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66"/>
      <c r="P314" s="366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66"/>
      <c r="P315" s="366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66"/>
      <c r="P316" s="366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66"/>
      <c r="P317" s="366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66"/>
      <c r="P318" s="366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66"/>
      <c r="P319" s="366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66"/>
      <c r="P320" s="366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66"/>
      <c r="P321" s="366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66"/>
      <c r="P322" s="366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66"/>
      <c r="P323" s="366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66"/>
      <c r="P324" s="366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66"/>
      <c r="P325" s="366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66"/>
      <c r="P326" s="366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66"/>
      <c r="P327" s="366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66"/>
      <c r="P328" s="366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66"/>
      <c r="P329" s="366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66"/>
      <c r="P330" s="366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66"/>
      <c r="P331" s="366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66"/>
      <c r="P332" s="366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66"/>
      <c r="P333" s="366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66"/>
      <c r="P334" s="366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66"/>
      <c r="P335" s="366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66"/>
      <c r="P336" s="366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66"/>
      <c r="P337" s="366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66"/>
      <c r="P338" s="366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66"/>
      <c r="P339" s="366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66"/>
      <c r="P340" s="366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66"/>
      <c r="P341" s="366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66"/>
      <c r="P342" s="366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66"/>
      <c r="P343" s="366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66"/>
      <c r="P344" s="366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66"/>
      <c r="P345" s="366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66"/>
      <c r="P346" s="366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66"/>
      <c r="P347" s="366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66"/>
      <c r="P348" s="366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66"/>
      <c r="P349" s="366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66"/>
      <c r="P350" s="366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66"/>
      <c r="P351" s="366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66"/>
      <c r="P352" s="366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66"/>
      <c r="P353" s="366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66"/>
      <c r="P354" s="366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66"/>
      <c r="P355" s="366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66"/>
      <c r="P356" s="366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66"/>
      <c r="P357" s="366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66"/>
      <c r="P358" s="366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66"/>
      <c r="P359" s="366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66"/>
      <c r="P360" s="366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66"/>
      <c r="P361" s="366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66"/>
      <c r="P362" s="366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66"/>
      <c r="P363" s="366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66"/>
      <c r="P364" s="366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66"/>
      <c r="P365" s="366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66"/>
      <c r="P366" s="366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66"/>
      <c r="P367" s="366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66"/>
      <c r="P368" s="366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66"/>
      <c r="P369" s="366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66"/>
      <c r="P370" s="366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66"/>
      <c r="P371" s="366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66"/>
      <c r="P372" s="366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66"/>
      <c r="P373" s="366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66"/>
      <c r="P374" s="366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66"/>
      <c r="P375" s="366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66"/>
      <c r="P376" s="366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66"/>
      <c r="P377" s="366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66"/>
      <c r="P378" s="366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66"/>
      <c r="P379" s="366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66"/>
      <c r="P380" s="366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66"/>
      <c r="P381" s="366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66"/>
      <c r="P382" s="366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66"/>
      <c r="P383" s="366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66"/>
      <c r="P384" s="366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66"/>
      <c r="P385" s="366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66"/>
      <c r="P386" s="366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66"/>
      <c r="P387" s="366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66"/>
      <c r="P388" s="366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66"/>
      <c r="P389" s="366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66"/>
      <c r="P390" s="366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66"/>
      <c r="P391" s="366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66"/>
      <c r="P392" s="366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66"/>
      <c r="P393" s="366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66"/>
      <c r="P394" s="366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66"/>
      <c r="P395" s="366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66"/>
      <c r="P396" s="366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66"/>
      <c r="P397" s="366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66"/>
      <c r="P398" s="366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66"/>
      <c r="P399" s="366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66"/>
      <c r="P400" s="366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66"/>
      <c r="P401" s="366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66"/>
      <c r="P402" s="366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66"/>
      <c r="P403" s="366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66"/>
      <c r="P404" s="366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66"/>
      <c r="P405" s="366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66"/>
      <c r="P406" s="366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66"/>
      <c r="P407" s="366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66"/>
      <c r="P408" s="366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66"/>
      <c r="P409" s="366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66"/>
      <c r="P410" s="366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66"/>
      <c r="P411" s="366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66"/>
      <c r="P412" s="366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66"/>
      <c r="P413" s="366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66"/>
      <c r="P414" s="366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66"/>
      <c r="P415" s="366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66"/>
      <c r="P416" s="366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66"/>
      <c r="P417" s="366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66"/>
      <c r="P418" s="366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66"/>
      <c r="P419" s="366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66"/>
      <c r="P420" s="366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66"/>
      <c r="P421" s="366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66"/>
      <c r="P422" s="366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66"/>
      <c r="P423" s="366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66"/>
      <c r="P424" s="366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66"/>
      <c r="P425" s="366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66"/>
      <c r="P426" s="366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66"/>
      <c r="P427" s="366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66"/>
      <c r="P428" s="366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66"/>
      <c r="P429" s="366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66"/>
      <c r="P430" s="366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66"/>
      <c r="P431" s="366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66"/>
      <c r="P432" s="366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66"/>
      <c r="P433" s="366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66"/>
      <c r="P434" s="366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66"/>
      <c r="P435" s="366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66"/>
      <c r="P436" s="366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66"/>
      <c r="P437" s="366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66"/>
      <c r="P438" s="366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66"/>
      <c r="P439" s="366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66"/>
      <c r="P440" s="366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66"/>
      <c r="P441" s="366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66"/>
      <c r="P442" s="366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66"/>
      <c r="P443" s="366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66"/>
      <c r="P444" s="366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66"/>
      <c r="P445" s="366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66"/>
      <c r="P446" s="366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66"/>
      <c r="P447" s="366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66"/>
      <c r="P448" s="366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66"/>
      <c r="P449" s="366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66"/>
      <c r="P450" s="366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66"/>
      <c r="P451" s="366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66"/>
      <c r="P452" s="366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66"/>
      <c r="P453" s="366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66"/>
      <c r="P454" s="366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66"/>
      <c r="P455" s="366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66"/>
      <c r="P456" s="366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66"/>
      <c r="P457" s="366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66"/>
      <c r="P458" s="366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66"/>
      <c r="P459" s="366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66"/>
      <c r="P460" s="366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66"/>
      <c r="P461" s="366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66"/>
      <c r="P462" s="366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66"/>
      <c r="P463" s="366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66"/>
      <c r="P464" s="366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66"/>
      <c r="P465" s="366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66"/>
      <c r="P466" s="366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66"/>
      <c r="P467" s="366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66"/>
      <c r="P468" s="366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66"/>
      <c r="P469" s="366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66"/>
      <c r="P470" s="366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66"/>
      <c r="P471" s="366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66"/>
      <c r="P472" s="366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66"/>
      <c r="P473" s="366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66"/>
      <c r="P474" s="366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66"/>
      <c r="P475" s="366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66"/>
      <c r="P476" s="366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66"/>
      <c r="P477" s="366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66"/>
      <c r="P478" s="366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66"/>
      <c r="P479" s="366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66"/>
      <c r="P480" s="366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66"/>
      <c r="P481" s="366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66"/>
      <c r="P482" s="366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66"/>
      <c r="P483" s="366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66"/>
      <c r="P484" s="366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66"/>
      <c r="P485" s="366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66"/>
      <c r="P486" s="366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66"/>
      <c r="P487" s="366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66"/>
      <c r="P488" s="366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66"/>
      <c r="P489" s="366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66"/>
      <c r="P490" s="366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66"/>
      <c r="P491" s="366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66"/>
      <c r="P492" s="366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66"/>
      <c r="P493" s="366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66"/>
      <c r="P494" s="366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66"/>
      <c r="P495" s="366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66"/>
      <c r="P496" s="366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66"/>
      <c r="P497" s="366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66"/>
      <c r="P498" s="366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66"/>
      <c r="P499" s="366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66"/>
      <c r="P500" s="366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66"/>
      <c r="P501" s="366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66"/>
      <c r="P502" s="366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66"/>
      <c r="P503" s="366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66"/>
      <c r="P504" s="366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66"/>
      <c r="P505" s="366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66"/>
      <c r="P506" s="366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66"/>
      <c r="P507" s="366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66"/>
      <c r="P508" s="366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66"/>
      <c r="P509" s="366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66"/>
      <c r="P510" s="366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66"/>
      <c r="P511" s="366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66"/>
      <c r="P512" s="366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66"/>
      <c r="P513" s="366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66"/>
      <c r="P514" s="366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66"/>
      <c r="P515" s="366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66"/>
      <c r="P516" s="366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66"/>
      <c r="P517" s="366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66"/>
      <c r="P518" s="366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66"/>
      <c r="P519" s="366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66"/>
      <c r="P520" s="366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66"/>
      <c r="P521" s="366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66"/>
      <c r="P522" s="366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66"/>
      <c r="P523" s="366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66"/>
      <c r="P524" s="366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66"/>
      <c r="P525" s="366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66"/>
      <c r="P526" s="366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66"/>
      <c r="P527" s="366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66"/>
      <c r="P528" s="366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66"/>
      <c r="P529" s="366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66"/>
      <c r="P530" s="366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66"/>
      <c r="P531" s="366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66"/>
      <c r="P532" s="366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66"/>
      <c r="P533" s="366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66"/>
      <c r="P534" s="366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66"/>
      <c r="P535" s="366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66"/>
      <c r="P536" s="366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66"/>
      <c r="P537" s="366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66"/>
      <c r="P538" s="366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66"/>
      <c r="P539" s="366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66"/>
      <c r="P540" s="366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66"/>
      <c r="P541" s="366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66"/>
      <c r="P542" s="366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66"/>
      <c r="P543" s="366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66"/>
      <c r="P544" s="366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66"/>
      <c r="P545" s="366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66"/>
      <c r="P546" s="366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66"/>
      <c r="P547" s="366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66"/>
      <c r="P548" s="366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66"/>
      <c r="P549" s="366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66"/>
      <c r="P550" s="366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66"/>
      <c r="P551" s="366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66"/>
      <c r="P552" s="366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66"/>
      <c r="P553" s="366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66"/>
      <c r="P554" s="366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66"/>
      <c r="P555" s="366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66"/>
      <c r="P556" s="366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66"/>
      <c r="P557" s="366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66"/>
      <c r="P558" s="366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66"/>
      <c r="P559" s="366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66"/>
      <c r="P560" s="366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66"/>
      <c r="P561" s="366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66"/>
      <c r="P562" s="366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66"/>
      <c r="P563" s="366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66"/>
      <c r="P564" s="366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66"/>
      <c r="P565" s="366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66"/>
      <c r="P566" s="366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66"/>
      <c r="P567" s="366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66"/>
      <c r="P568" s="366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66"/>
      <c r="P569" s="366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66"/>
      <c r="P570" s="366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66"/>
      <c r="P571" s="366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66"/>
      <c r="P572" s="366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66"/>
      <c r="P573" s="366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66"/>
      <c r="P574" s="366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66"/>
      <c r="P575" s="366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66"/>
      <c r="P576" s="366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66"/>
      <c r="P577" s="366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66"/>
      <c r="P578" s="366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66"/>
      <c r="P579" s="366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66"/>
      <c r="P580" s="366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66"/>
      <c r="P581" s="366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66"/>
      <c r="P582" s="366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66"/>
      <c r="P583" s="366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66"/>
      <c r="P584" s="366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66"/>
      <c r="P585" s="366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66"/>
      <c r="P586" s="366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66"/>
      <c r="P587" s="366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66"/>
      <c r="P588" s="366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66"/>
      <c r="P589" s="366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66"/>
      <c r="P590" s="366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66"/>
      <c r="P591" s="366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66"/>
      <c r="P592" s="366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66"/>
      <c r="P593" s="366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66"/>
      <c r="P594" s="366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66"/>
      <c r="P595" s="366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66"/>
      <c r="P596" s="366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66"/>
      <c r="P597" s="366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66"/>
      <c r="P598" s="366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66"/>
      <c r="P599" s="366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66"/>
      <c r="P600" s="366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66"/>
      <c r="P601" s="366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66"/>
      <c r="P602" s="366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66"/>
      <c r="P603" s="366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66"/>
      <c r="P604" s="366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66"/>
      <c r="P605" s="366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66"/>
      <c r="P606" s="366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66"/>
      <c r="P607" s="366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66"/>
      <c r="P608" s="366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66"/>
      <c r="P609" s="366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66"/>
      <c r="P610" s="366"/>
    </row>
    <row r="611" spans="1:16" x14ac:dyDescent="0.25">
      <c r="A611" s="333">
        <v>43322</v>
      </c>
      <c r="B611" s="334">
        <v>180171009</v>
      </c>
      <c r="C611" s="335">
        <v>19</v>
      </c>
      <c r="D611" s="336">
        <v>1932963</v>
      </c>
      <c r="E611" s="337"/>
      <c r="F611" s="335"/>
      <c r="G611" s="336"/>
      <c r="H611" s="337"/>
      <c r="I611" s="338"/>
      <c r="J611" s="363"/>
      <c r="K611" s="328"/>
      <c r="L611" s="365"/>
      <c r="M611" s="328"/>
      <c r="N611" s="328"/>
      <c r="O611" s="366"/>
      <c r="P611" s="366"/>
    </row>
    <row r="612" spans="1:16" x14ac:dyDescent="0.25">
      <c r="A612" s="333">
        <v>43322</v>
      </c>
      <c r="B612" s="334">
        <v>180171012</v>
      </c>
      <c r="C612" s="335">
        <v>1</v>
      </c>
      <c r="D612" s="336">
        <v>47163</v>
      </c>
      <c r="E612" s="337"/>
      <c r="F612" s="335"/>
      <c r="G612" s="336"/>
      <c r="H612" s="337"/>
      <c r="I612" s="338"/>
      <c r="J612" s="363"/>
      <c r="K612" s="328"/>
      <c r="L612" s="328"/>
      <c r="M612" s="328"/>
      <c r="N612" s="328"/>
      <c r="O612" s="366"/>
      <c r="P612" s="366"/>
    </row>
    <row r="613" spans="1:16" x14ac:dyDescent="0.25">
      <c r="A613" s="333">
        <v>43322</v>
      </c>
      <c r="B613" s="334">
        <v>180172049</v>
      </c>
      <c r="C613" s="335">
        <v>3</v>
      </c>
      <c r="D613" s="336">
        <v>296450</v>
      </c>
      <c r="E613" s="337"/>
      <c r="F613" s="335"/>
      <c r="G613" s="336"/>
      <c r="H613" s="337"/>
      <c r="I613" s="338">
        <v>2276576</v>
      </c>
      <c r="J613" s="363" t="s">
        <v>17</v>
      </c>
      <c r="K613" s="328"/>
      <c r="L613" s="328"/>
      <c r="M613" s="328"/>
      <c r="N613" s="328"/>
      <c r="O613" s="366"/>
      <c r="P613" s="366"/>
    </row>
    <row r="614" spans="1:16" x14ac:dyDescent="0.25">
      <c r="A614" s="333">
        <v>43323</v>
      </c>
      <c r="B614" s="334">
        <v>180172079</v>
      </c>
      <c r="C614" s="335">
        <v>1</v>
      </c>
      <c r="D614" s="336">
        <v>39375</v>
      </c>
      <c r="E614" s="337">
        <v>180044774</v>
      </c>
      <c r="F614" s="335">
        <v>2</v>
      </c>
      <c r="G614" s="336">
        <v>183925</v>
      </c>
      <c r="H614" s="337"/>
      <c r="I614" s="338"/>
      <c r="J614" s="363"/>
      <c r="K614" s="328"/>
      <c r="L614" s="367"/>
      <c r="M614" s="367"/>
      <c r="N614" s="328"/>
      <c r="O614" s="366"/>
      <c r="P614" s="366"/>
    </row>
    <row r="615" spans="1:16" x14ac:dyDescent="0.25">
      <c r="A615" s="333">
        <v>43323</v>
      </c>
      <c r="B615" s="334">
        <v>180172105</v>
      </c>
      <c r="C615" s="335">
        <v>11</v>
      </c>
      <c r="D615" s="336">
        <v>1193325</v>
      </c>
      <c r="E615" s="337"/>
      <c r="F615" s="335"/>
      <c r="G615" s="336"/>
      <c r="H615" s="337"/>
      <c r="I615" s="336"/>
      <c r="J615" s="363"/>
      <c r="K615" s="328"/>
      <c r="L615" s="366"/>
      <c r="M615" s="366"/>
      <c r="N615" s="328"/>
      <c r="O615" s="366"/>
      <c r="P615" s="366"/>
    </row>
    <row r="616" spans="1:16" x14ac:dyDescent="0.25">
      <c r="A616" s="333">
        <v>43323</v>
      </c>
      <c r="B616" s="334">
        <v>180172134</v>
      </c>
      <c r="C616" s="335">
        <v>1</v>
      </c>
      <c r="D616" s="336">
        <v>78488</v>
      </c>
      <c r="E616" s="337"/>
      <c r="F616" s="335"/>
      <c r="G616" s="336"/>
      <c r="H616" s="337"/>
      <c r="I616" s="338">
        <v>1127260</v>
      </c>
      <c r="J616" s="363" t="s">
        <v>17</v>
      </c>
      <c r="K616" s="328"/>
      <c r="L616" s="219"/>
      <c r="M616" s="366"/>
      <c r="N616" s="328"/>
      <c r="O616" s="366"/>
      <c r="P616" s="366"/>
    </row>
    <row r="617" spans="1:16" x14ac:dyDescent="0.25">
      <c r="A617" s="333">
        <v>43325</v>
      </c>
      <c r="B617" s="334">
        <v>180172295</v>
      </c>
      <c r="C617" s="335">
        <v>17</v>
      </c>
      <c r="D617" s="336">
        <v>2051000</v>
      </c>
      <c r="E617" s="337">
        <v>180044809</v>
      </c>
      <c r="F617" s="335">
        <v>2</v>
      </c>
      <c r="G617" s="336">
        <v>282713</v>
      </c>
      <c r="H617" s="337"/>
      <c r="I617" s="338"/>
      <c r="J617" s="363"/>
      <c r="K617" s="328"/>
      <c r="L617" s="366"/>
      <c r="M617" s="366"/>
      <c r="N617" s="328"/>
      <c r="O617" s="366"/>
      <c r="P617" s="366"/>
    </row>
    <row r="618" spans="1:16" x14ac:dyDescent="0.25">
      <c r="A618" s="333">
        <v>43325</v>
      </c>
      <c r="B618" s="334">
        <v>180172337</v>
      </c>
      <c r="C618" s="335">
        <v>7</v>
      </c>
      <c r="D618" s="336">
        <v>534975</v>
      </c>
      <c r="E618" s="337"/>
      <c r="F618" s="335"/>
      <c r="G618" s="336"/>
      <c r="H618" s="337"/>
      <c r="I618" s="338">
        <v>2303262</v>
      </c>
      <c r="J618" s="363" t="s">
        <v>17</v>
      </c>
      <c r="K618" s="328"/>
      <c r="L618" s="366"/>
      <c r="M618" s="366"/>
      <c r="N618" s="328"/>
      <c r="O618" s="366"/>
      <c r="P618" s="366"/>
    </row>
    <row r="619" spans="1:16" x14ac:dyDescent="0.25">
      <c r="A619" s="333">
        <v>43326</v>
      </c>
      <c r="B619" s="334">
        <v>180172403</v>
      </c>
      <c r="C619" s="335">
        <v>10</v>
      </c>
      <c r="D619" s="336">
        <v>1155875</v>
      </c>
      <c r="E619" s="337">
        <v>180044828</v>
      </c>
      <c r="F619" s="335">
        <v>2</v>
      </c>
      <c r="G619" s="336">
        <v>118038</v>
      </c>
      <c r="H619" s="337"/>
      <c r="I619" s="338">
        <v>1037837</v>
      </c>
      <c r="J619" s="363" t="s">
        <v>17</v>
      </c>
      <c r="K619" s="328"/>
      <c r="L619" s="366"/>
      <c r="M619" s="366"/>
      <c r="N619" s="328"/>
      <c r="O619" s="366"/>
      <c r="P619" s="366"/>
    </row>
    <row r="620" spans="1:16" x14ac:dyDescent="0.25">
      <c r="A620" s="333">
        <v>43327</v>
      </c>
      <c r="B620" s="334">
        <v>180172499</v>
      </c>
      <c r="C620" s="335">
        <v>10</v>
      </c>
      <c r="D620" s="336">
        <v>1113525</v>
      </c>
      <c r="E620" s="337">
        <v>180044844</v>
      </c>
      <c r="F620" s="335">
        <v>4</v>
      </c>
      <c r="G620" s="336">
        <v>445813</v>
      </c>
      <c r="H620" s="337"/>
      <c r="I620" s="338"/>
      <c r="J620" s="363"/>
      <c r="K620" s="328"/>
      <c r="L620" s="366"/>
      <c r="M620" s="366"/>
      <c r="N620" s="328"/>
      <c r="O620" s="366"/>
      <c r="P620" s="366"/>
    </row>
    <row r="621" spans="1:16" x14ac:dyDescent="0.25">
      <c r="A621" s="333">
        <v>43327</v>
      </c>
      <c r="B621" s="334">
        <v>180172538</v>
      </c>
      <c r="C621" s="335">
        <v>5</v>
      </c>
      <c r="D621" s="336">
        <v>565688</v>
      </c>
      <c r="E621" s="337"/>
      <c r="F621" s="335"/>
      <c r="G621" s="336"/>
      <c r="H621" s="337"/>
      <c r="I621" s="338">
        <v>1233400</v>
      </c>
      <c r="J621" s="363" t="s">
        <v>17</v>
      </c>
      <c r="K621" s="328"/>
      <c r="L621" s="366"/>
      <c r="M621" s="366"/>
      <c r="N621" s="328"/>
      <c r="O621" s="366"/>
      <c r="P621" s="366"/>
    </row>
    <row r="622" spans="1:16" x14ac:dyDescent="0.25">
      <c r="A622" s="333">
        <v>43328</v>
      </c>
      <c r="B622" s="334">
        <v>180172565</v>
      </c>
      <c r="C622" s="335">
        <v>5</v>
      </c>
      <c r="D622" s="336">
        <v>326550</v>
      </c>
      <c r="E622" s="337">
        <v>180044861</v>
      </c>
      <c r="F622" s="335">
        <v>3</v>
      </c>
      <c r="G622" s="336">
        <v>335825</v>
      </c>
      <c r="H622" s="337"/>
      <c r="I622" s="338"/>
      <c r="J622" s="363"/>
      <c r="K622" s="328"/>
      <c r="L622" s="366"/>
      <c r="M622" s="366"/>
      <c r="N622" s="328"/>
      <c r="O622" s="366"/>
      <c r="P622" s="366"/>
    </row>
    <row r="623" spans="1:16" x14ac:dyDescent="0.25">
      <c r="A623" s="333">
        <v>43328</v>
      </c>
      <c r="B623" s="334">
        <v>180172587</v>
      </c>
      <c r="C623" s="335">
        <v>4</v>
      </c>
      <c r="D623" s="336">
        <v>406525</v>
      </c>
      <c r="E623" s="337"/>
      <c r="F623" s="335"/>
      <c r="G623" s="336"/>
      <c r="H623" s="337"/>
      <c r="I623" s="338"/>
      <c r="J623" s="363"/>
      <c r="K623" s="328"/>
      <c r="L623" s="366"/>
      <c r="M623" s="366"/>
      <c r="N623" s="328"/>
      <c r="O623" s="366"/>
      <c r="P623" s="366"/>
    </row>
    <row r="624" spans="1:16" x14ac:dyDescent="0.25">
      <c r="A624" s="333">
        <v>39676</v>
      </c>
      <c r="B624" s="334">
        <v>180172626</v>
      </c>
      <c r="C624" s="335">
        <v>1</v>
      </c>
      <c r="D624" s="336">
        <v>77175</v>
      </c>
      <c r="E624" s="337"/>
      <c r="F624" s="335"/>
      <c r="G624" s="336"/>
      <c r="H624" s="337"/>
      <c r="I624" s="338"/>
      <c r="J624" s="363"/>
      <c r="K624" s="328"/>
      <c r="L624" s="366"/>
      <c r="M624" s="328"/>
      <c r="N624" s="328"/>
      <c r="O624" s="366"/>
      <c r="P624" s="366"/>
    </row>
    <row r="625" spans="1:16" x14ac:dyDescent="0.25">
      <c r="A625" s="333">
        <v>43328</v>
      </c>
      <c r="B625" s="334">
        <v>180172627</v>
      </c>
      <c r="C625" s="335">
        <v>3</v>
      </c>
      <c r="D625" s="336">
        <v>302925</v>
      </c>
      <c r="E625" s="337"/>
      <c r="F625" s="335"/>
      <c r="G625" s="336"/>
      <c r="H625" s="337"/>
      <c r="I625" s="338">
        <v>777350</v>
      </c>
      <c r="J625" s="363" t="s">
        <v>17</v>
      </c>
      <c r="K625" s="328"/>
      <c r="L625" s="365"/>
      <c r="M625" s="328"/>
      <c r="N625" s="328"/>
      <c r="O625" s="366"/>
      <c r="P625" s="366"/>
    </row>
    <row r="626" spans="1:16" x14ac:dyDescent="0.25">
      <c r="A626" s="333">
        <v>43330</v>
      </c>
      <c r="B626" s="334">
        <v>180172677</v>
      </c>
      <c r="C626" s="335">
        <v>1</v>
      </c>
      <c r="D626" s="336">
        <v>119000</v>
      </c>
      <c r="E626" s="337">
        <v>180044885</v>
      </c>
      <c r="F626" s="335">
        <v>6</v>
      </c>
      <c r="G626" s="336">
        <v>686175</v>
      </c>
      <c r="H626" s="337"/>
      <c r="I626" s="338"/>
      <c r="J626" s="363"/>
      <c r="K626" s="328"/>
      <c r="L626" s="328"/>
      <c r="M626" s="328"/>
      <c r="N626" s="328"/>
      <c r="O626" s="366"/>
      <c r="P626" s="366"/>
    </row>
    <row r="627" spans="1:16" x14ac:dyDescent="0.25">
      <c r="A627" s="333">
        <v>43330</v>
      </c>
      <c r="B627" s="334">
        <v>180172698</v>
      </c>
      <c r="C627" s="335">
        <v>12</v>
      </c>
      <c r="D627" s="336">
        <v>1184050</v>
      </c>
      <c r="E627" s="337"/>
      <c r="F627" s="335"/>
      <c r="G627" s="336"/>
      <c r="H627" s="337"/>
      <c r="I627" s="338"/>
      <c r="J627" s="363"/>
      <c r="K627" s="328"/>
      <c r="L627" s="328"/>
      <c r="M627" s="328"/>
      <c r="N627" s="328"/>
      <c r="O627" s="366"/>
      <c r="P627" s="366"/>
    </row>
    <row r="628" spans="1:16" x14ac:dyDescent="0.25">
      <c r="A628" s="333">
        <v>43330</v>
      </c>
      <c r="B628" s="334">
        <v>180172735</v>
      </c>
      <c r="C628" s="335">
        <v>4</v>
      </c>
      <c r="D628" s="336">
        <v>407838</v>
      </c>
      <c r="E628" s="337"/>
      <c r="F628" s="335"/>
      <c r="G628" s="336"/>
      <c r="H628" s="337"/>
      <c r="I628" s="338">
        <v>1024713</v>
      </c>
      <c r="J628" s="363" t="s">
        <v>17</v>
      </c>
      <c r="K628" s="328"/>
      <c r="L628" s="328"/>
      <c r="M628" s="328"/>
      <c r="N628" s="328"/>
      <c r="O628" s="366"/>
      <c r="P628" s="366"/>
    </row>
    <row r="629" spans="1:16" x14ac:dyDescent="0.25">
      <c r="A629" s="333">
        <v>43332</v>
      </c>
      <c r="B629" s="334">
        <v>180172838</v>
      </c>
      <c r="C629" s="335">
        <v>1</v>
      </c>
      <c r="D629" s="336">
        <v>148575</v>
      </c>
      <c r="E629" s="337">
        <v>180044915</v>
      </c>
      <c r="F629" s="335">
        <v>7</v>
      </c>
      <c r="G629" s="336">
        <v>683375</v>
      </c>
      <c r="H629" s="337"/>
      <c r="I629" s="338"/>
      <c r="J629" s="363"/>
      <c r="K629" s="328"/>
      <c r="L629" s="328"/>
      <c r="M629" s="328"/>
      <c r="N629" s="328"/>
      <c r="O629" s="366"/>
      <c r="P629" s="366"/>
    </row>
    <row r="630" spans="1:16" x14ac:dyDescent="0.25">
      <c r="A630" s="333">
        <v>43332</v>
      </c>
      <c r="B630" s="334">
        <v>180172860</v>
      </c>
      <c r="C630" s="335">
        <v>9</v>
      </c>
      <c r="D630" s="336">
        <v>799750</v>
      </c>
      <c r="E630" s="337"/>
      <c r="F630" s="335"/>
      <c r="G630" s="336"/>
      <c r="H630" s="337"/>
      <c r="I630" s="338"/>
      <c r="J630" s="363"/>
      <c r="K630" s="328"/>
      <c r="L630" s="328"/>
      <c r="M630" s="328"/>
      <c r="N630" s="328"/>
      <c r="O630" s="366"/>
      <c r="P630" s="366"/>
    </row>
    <row r="631" spans="1:16" x14ac:dyDescent="0.25">
      <c r="A631" s="333">
        <v>43332</v>
      </c>
      <c r="B631" s="334">
        <v>180172896</v>
      </c>
      <c r="C631" s="335">
        <v>5</v>
      </c>
      <c r="D631" s="336">
        <v>467425</v>
      </c>
      <c r="E631" s="337"/>
      <c r="F631" s="335"/>
      <c r="G631" s="336"/>
      <c r="H631" s="337"/>
      <c r="I631" s="338">
        <v>732375</v>
      </c>
      <c r="J631" s="363" t="s">
        <v>17</v>
      </c>
      <c r="K631" s="328"/>
      <c r="L631" s="328"/>
      <c r="M631" s="328"/>
      <c r="N631" s="328"/>
      <c r="O631" s="366"/>
      <c r="P631" s="366"/>
    </row>
    <row r="632" spans="1:16" x14ac:dyDescent="0.25">
      <c r="A632" s="333">
        <v>43333</v>
      </c>
      <c r="B632" s="334">
        <v>180172937</v>
      </c>
      <c r="C632" s="335">
        <v>3</v>
      </c>
      <c r="D632" s="336">
        <v>400925</v>
      </c>
      <c r="E632" s="337">
        <v>180044928</v>
      </c>
      <c r="F632" s="335">
        <v>7</v>
      </c>
      <c r="G632" s="336">
        <v>614950</v>
      </c>
      <c r="H632" s="337"/>
      <c r="I632" s="338"/>
      <c r="J632" s="363"/>
      <c r="K632" s="328"/>
      <c r="L632" s="328"/>
      <c r="M632" s="328"/>
      <c r="N632" s="328"/>
      <c r="O632" s="366"/>
      <c r="P632" s="366"/>
    </row>
    <row r="633" spans="1:16" x14ac:dyDescent="0.25">
      <c r="A633" s="333">
        <v>43333</v>
      </c>
      <c r="B633" s="334">
        <v>180172938</v>
      </c>
      <c r="C633" s="335">
        <v>1</v>
      </c>
      <c r="D633" s="336">
        <v>120575</v>
      </c>
      <c r="E633" s="337"/>
      <c r="F633" s="335"/>
      <c r="G633" s="336"/>
      <c r="H633" s="337"/>
      <c r="I633" s="338"/>
      <c r="J633" s="363"/>
      <c r="K633" s="328"/>
      <c r="L633" s="328"/>
      <c r="M633" s="328"/>
      <c r="N633" s="328"/>
      <c r="O633" s="366"/>
      <c r="P633" s="366"/>
    </row>
    <row r="634" spans="1:16" x14ac:dyDescent="0.25">
      <c r="A634" s="333">
        <v>43333</v>
      </c>
      <c r="B634" s="334">
        <v>180172978</v>
      </c>
      <c r="C634" s="335">
        <v>1</v>
      </c>
      <c r="D634" s="336">
        <v>98000</v>
      </c>
      <c r="E634" s="337"/>
      <c r="F634" s="335"/>
      <c r="G634" s="336"/>
      <c r="H634" s="337"/>
      <c r="I634" s="338"/>
      <c r="J634" s="363"/>
      <c r="K634" s="328"/>
      <c r="L634" s="328"/>
      <c r="M634" s="328"/>
      <c r="N634" s="328"/>
      <c r="O634" s="366"/>
      <c r="P634" s="366"/>
    </row>
    <row r="635" spans="1:16" x14ac:dyDescent="0.25">
      <c r="A635" s="333">
        <v>43335</v>
      </c>
      <c r="B635" s="334">
        <v>180173040</v>
      </c>
      <c r="C635" s="335">
        <v>9</v>
      </c>
      <c r="D635" s="336">
        <v>1002925</v>
      </c>
      <c r="E635" s="337">
        <v>180044944</v>
      </c>
      <c r="F635" s="335">
        <v>7</v>
      </c>
      <c r="G635" s="336">
        <v>687575</v>
      </c>
      <c r="H635" s="337"/>
      <c r="I635" s="338"/>
      <c r="J635" s="363"/>
      <c r="K635" s="328"/>
      <c r="L635" s="328"/>
      <c r="M635" s="328"/>
      <c r="N635" s="328"/>
      <c r="O635" s="366"/>
      <c r="P635" s="366"/>
    </row>
    <row r="636" spans="1:16" x14ac:dyDescent="0.25">
      <c r="A636" s="333">
        <v>43335</v>
      </c>
      <c r="B636" s="334">
        <v>180173046</v>
      </c>
      <c r="C636" s="335">
        <v>3</v>
      </c>
      <c r="D636" s="336">
        <v>222338</v>
      </c>
      <c r="E636" s="337"/>
      <c r="F636" s="335"/>
      <c r="G636" s="336"/>
      <c r="H636" s="337"/>
      <c r="I636" s="338"/>
      <c r="J636" s="363"/>
      <c r="K636" s="328"/>
      <c r="L636" s="328"/>
      <c r="M636" s="328"/>
      <c r="N636" s="328"/>
      <c r="O636" s="366"/>
      <c r="P636" s="366"/>
    </row>
    <row r="637" spans="1:16" x14ac:dyDescent="0.25">
      <c r="A637" s="333">
        <v>43335</v>
      </c>
      <c r="B637" s="334">
        <v>180173075</v>
      </c>
      <c r="C637" s="335">
        <v>3</v>
      </c>
      <c r="D637" s="336">
        <v>268188</v>
      </c>
      <c r="E637" s="337"/>
      <c r="F637" s="335"/>
      <c r="G637" s="336"/>
      <c r="H637" s="337"/>
      <c r="I637" s="338"/>
      <c r="J637" s="363"/>
      <c r="K637" s="328"/>
      <c r="L637" s="328"/>
      <c r="M637" s="328"/>
      <c r="N637" s="328"/>
      <c r="O637" s="366"/>
      <c r="P637" s="366"/>
    </row>
    <row r="638" spans="1:16" x14ac:dyDescent="0.25">
      <c r="A638" s="333">
        <v>43335</v>
      </c>
      <c r="B638" s="334">
        <v>180173080</v>
      </c>
      <c r="C638" s="335">
        <v>1</v>
      </c>
      <c r="D638" s="336">
        <v>121450</v>
      </c>
      <c r="E638" s="337"/>
      <c r="F638" s="335"/>
      <c r="G638" s="336"/>
      <c r="H638" s="337"/>
      <c r="I638" s="338">
        <v>931876</v>
      </c>
      <c r="J638" s="363" t="s">
        <v>17</v>
      </c>
      <c r="K638" s="328"/>
      <c r="L638" s="328"/>
      <c r="M638" s="328"/>
      <c r="N638" s="328"/>
      <c r="O638" s="366"/>
      <c r="P638" s="366"/>
    </row>
    <row r="639" spans="1:16" x14ac:dyDescent="0.25">
      <c r="A639" s="339">
        <v>43336</v>
      </c>
      <c r="B639" s="340">
        <v>180173095</v>
      </c>
      <c r="C639" s="341">
        <v>1</v>
      </c>
      <c r="D639" s="342">
        <v>93100</v>
      </c>
      <c r="E639" s="343">
        <v>180044959</v>
      </c>
      <c r="F639" s="341">
        <v>5</v>
      </c>
      <c r="G639" s="342">
        <v>498575</v>
      </c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>
        <v>43336</v>
      </c>
      <c r="B640" s="340">
        <v>180173117</v>
      </c>
      <c r="C640" s="341">
        <v>4</v>
      </c>
      <c r="D640" s="342">
        <v>338975</v>
      </c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>
        <v>43336</v>
      </c>
      <c r="B641" s="340">
        <v>180173144</v>
      </c>
      <c r="C641" s="341">
        <v>7</v>
      </c>
      <c r="D641" s="342">
        <v>759238</v>
      </c>
      <c r="E641" s="343"/>
      <c r="F641" s="341"/>
      <c r="G641" s="342"/>
      <c r="H641" s="343"/>
      <c r="I641" s="344">
        <v>692738</v>
      </c>
      <c r="J641" s="364" t="s">
        <v>17</v>
      </c>
      <c r="K641" s="328"/>
      <c r="L641" s="328"/>
      <c r="M641" s="328"/>
      <c r="N641" s="328"/>
      <c r="O641" s="366"/>
      <c r="P641" s="366"/>
    </row>
    <row r="642" spans="1:16" x14ac:dyDescent="0.25">
      <c r="A642" s="339">
        <v>43337</v>
      </c>
      <c r="B642" s="340">
        <v>180173209</v>
      </c>
      <c r="C642" s="341">
        <v>2</v>
      </c>
      <c r="D642" s="342">
        <v>134050</v>
      </c>
      <c r="E642" s="343">
        <v>180044976</v>
      </c>
      <c r="F642" s="341">
        <v>7</v>
      </c>
      <c r="G642" s="342">
        <v>776125</v>
      </c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>
        <v>43337</v>
      </c>
      <c r="B643" s="340">
        <v>180173211</v>
      </c>
      <c r="C643" s="341">
        <v>7</v>
      </c>
      <c r="D643" s="342">
        <v>708313</v>
      </c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64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40"/>
      <c r="C645" s="341"/>
      <c r="D645" s="342"/>
      <c r="E645" s="343"/>
      <c r="F645" s="341"/>
      <c r="G645" s="342"/>
      <c r="H645" s="343"/>
      <c r="I645" s="344"/>
      <c r="J645" s="364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40"/>
      <c r="C646" s="341"/>
      <c r="D646" s="342"/>
      <c r="E646" s="343"/>
      <c r="F646" s="341"/>
      <c r="G646" s="342"/>
      <c r="H646" s="343"/>
      <c r="I646" s="344"/>
      <c r="J646" s="364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40"/>
      <c r="C647" s="341"/>
      <c r="D647" s="342"/>
      <c r="E647" s="343"/>
      <c r="F647" s="341"/>
      <c r="G647" s="342"/>
      <c r="H647" s="343"/>
      <c r="I647" s="344"/>
      <c r="J647" s="364"/>
      <c r="K647" s="328"/>
      <c r="L647" s="328"/>
      <c r="M647" s="328"/>
      <c r="N647" s="328"/>
      <c r="O647" s="366"/>
      <c r="P647" s="366"/>
    </row>
    <row r="648" spans="1:16" x14ac:dyDescent="0.25">
      <c r="A648" s="339"/>
      <c r="B648" s="340"/>
      <c r="C648" s="341"/>
      <c r="D648" s="342"/>
      <c r="E648" s="343"/>
      <c r="F648" s="341"/>
      <c r="G648" s="342"/>
      <c r="H648" s="343"/>
      <c r="I648" s="344"/>
      <c r="J648" s="364"/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6"/>
      <c r="C649" s="347"/>
      <c r="D649" s="342"/>
      <c r="E649" s="348"/>
      <c r="F649" s="347"/>
      <c r="G649" s="349"/>
      <c r="H649" s="348"/>
      <c r="I649" s="350"/>
      <c r="J649" s="349"/>
      <c r="K649" s="328"/>
      <c r="L649" s="328"/>
      <c r="M649" s="328"/>
      <c r="N649" s="328"/>
      <c r="O649" s="366"/>
      <c r="P649" s="366"/>
    </row>
    <row r="650" spans="1:16" x14ac:dyDescent="0.25">
      <c r="A650" s="345"/>
      <c r="B650" s="351" t="s">
        <v>11</v>
      </c>
      <c r="C650" s="352">
        <f>SUM(C7:C649)</f>
        <v>4540</v>
      </c>
      <c r="D650" s="353">
        <f>SUM(D7:D649)</f>
        <v>449371286</v>
      </c>
      <c r="E650" s="351" t="s">
        <v>11</v>
      </c>
      <c r="F650" s="352">
        <f>SUM(F7:F649)</f>
        <v>1151</v>
      </c>
      <c r="G650" s="353">
        <f>SUM(G7:G649)</f>
        <v>118246317</v>
      </c>
      <c r="H650" s="353">
        <f>SUM(H7:H649)</f>
        <v>0</v>
      </c>
      <c r="I650" s="352">
        <f>SUM(I7:I649)</f>
        <v>331058727</v>
      </c>
      <c r="J650" s="354"/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51"/>
      <c r="C651" s="352"/>
      <c r="D651" s="353"/>
      <c r="E651" s="351"/>
      <c r="F651" s="352"/>
      <c r="G651" s="354"/>
      <c r="H651" s="346"/>
      <c r="I651" s="347"/>
      <c r="J651" s="354"/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55"/>
      <c r="C652" s="347"/>
      <c r="D652" s="349"/>
      <c r="E652" s="351"/>
      <c r="F652" s="347"/>
      <c r="G652" s="409" t="s">
        <v>12</v>
      </c>
      <c r="H652" s="409"/>
      <c r="I652" s="350"/>
      <c r="J652" s="356">
        <f>SUM(D7:D649)</f>
        <v>449371286</v>
      </c>
      <c r="K652" s="328"/>
      <c r="L652" s="328"/>
      <c r="M652" s="328"/>
      <c r="N652" s="328"/>
      <c r="O652" s="366"/>
      <c r="P652" s="366"/>
    </row>
    <row r="653" spans="1:16" x14ac:dyDescent="0.25">
      <c r="A653" s="357"/>
      <c r="B653" s="346"/>
      <c r="C653" s="347"/>
      <c r="D653" s="349"/>
      <c r="E653" s="348"/>
      <c r="F653" s="347"/>
      <c r="G653" s="409" t="s">
        <v>13</v>
      </c>
      <c r="H653" s="409"/>
      <c r="I653" s="350"/>
      <c r="J653" s="356">
        <f>SUM(G7:G649)</f>
        <v>118246317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B654" s="348"/>
      <c r="C654" s="347"/>
      <c r="D654" s="349"/>
      <c r="E654" s="348"/>
      <c r="F654" s="347"/>
      <c r="G654" s="409" t="s">
        <v>14</v>
      </c>
      <c r="H654" s="409"/>
      <c r="I654" s="358"/>
      <c r="J654" s="359">
        <f>J652-J653</f>
        <v>331124969</v>
      </c>
      <c r="K654" s="328"/>
      <c r="L654" s="328"/>
      <c r="M654" s="328"/>
      <c r="N654" s="328"/>
      <c r="O654" s="366"/>
      <c r="P654" s="366"/>
    </row>
    <row r="655" spans="1:16" x14ac:dyDescent="0.25">
      <c r="A655" s="360"/>
      <c r="B655" s="361"/>
      <c r="C655" s="347"/>
      <c r="D655" s="362"/>
      <c r="E655" s="348"/>
      <c r="F655" s="347"/>
      <c r="G655" s="409" t="s">
        <v>15</v>
      </c>
      <c r="H655" s="409"/>
      <c r="I655" s="350"/>
      <c r="J655" s="356">
        <f>SUM(H7:H649)</f>
        <v>0</v>
      </c>
      <c r="K655" s="328"/>
      <c r="L655" s="328"/>
      <c r="M655" s="328"/>
      <c r="N655" s="328"/>
      <c r="O655" s="366"/>
      <c r="P655" s="366"/>
    </row>
    <row r="656" spans="1:16" x14ac:dyDescent="0.25">
      <c r="A656" s="345"/>
      <c r="B656" s="361"/>
      <c r="C656" s="347"/>
      <c r="D656" s="362"/>
      <c r="E656" s="348"/>
      <c r="F656" s="347"/>
      <c r="G656" s="409" t="s">
        <v>16</v>
      </c>
      <c r="H656" s="409"/>
      <c r="I656" s="350"/>
      <c r="J656" s="356">
        <f>J654+J655</f>
        <v>331124969</v>
      </c>
      <c r="K656" s="328"/>
      <c r="L656" s="328"/>
      <c r="M656" s="328"/>
      <c r="N656" s="328"/>
      <c r="O656" s="366"/>
      <c r="P656" s="366"/>
    </row>
    <row r="657" spans="1:16" x14ac:dyDescent="0.25">
      <c r="A657" s="345"/>
      <c r="B657" s="361"/>
      <c r="C657" s="347"/>
      <c r="D657" s="362"/>
      <c r="E657" s="348"/>
      <c r="F657" s="347"/>
      <c r="G657" s="409" t="s">
        <v>5</v>
      </c>
      <c r="H657" s="409"/>
      <c r="I657" s="350"/>
      <c r="J657" s="356">
        <f>SUM(I7:I649)</f>
        <v>331058727</v>
      </c>
      <c r="K657" s="328"/>
      <c r="L657" s="328"/>
      <c r="M657" s="328"/>
      <c r="N657" s="328"/>
      <c r="O657" s="366"/>
      <c r="P657" s="366"/>
    </row>
    <row r="658" spans="1:16" x14ac:dyDescent="0.25">
      <c r="A658" s="345"/>
      <c r="B658" s="361"/>
      <c r="C658" s="347"/>
      <c r="D658" s="362"/>
      <c r="E658" s="348"/>
      <c r="F658" s="347"/>
      <c r="G658" s="409" t="s">
        <v>32</v>
      </c>
      <c r="H658" s="409"/>
      <c r="I658" s="347" t="str">
        <f>IF(J658&gt;0,"SALDO",IF(J658&lt;0,"PIUTANG",IF(J658=0,"LUNAS")))</f>
        <v>PIUTANG</v>
      </c>
      <c r="J658" s="356">
        <f>J657-J656</f>
        <v>-66242</v>
      </c>
      <c r="K658" s="328"/>
      <c r="L658" s="328"/>
      <c r="M658" s="328"/>
      <c r="N658" s="328"/>
      <c r="O658" s="366"/>
      <c r="P658" s="366"/>
    </row>
    <row r="659" spans="1:16" x14ac:dyDescent="0.25">
      <c r="A659" s="345"/>
      <c r="K659" s="328"/>
      <c r="L659" s="328"/>
      <c r="M659" s="328"/>
      <c r="N659" s="328"/>
      <c r="O659" s="366"/>
      <c r="P659" s="366"/>
    </row>
  </sheetData>
  <mergeCells count="15">
    <mergeCell ref="G658:H658"/>
    <mergeCell ref="G652:H652"/>
    <mergeCell ref="G653:H653"/>
    <mergeCell ref="G654:H654"/>
    <mergeCell ref="G655:H655"/>
    <mergeCell ref="G656:H656"/>
    <mergeCell ref="G657:H657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78" t="s">
        <v>22</v>
      </c>
      <c r="G1" s="378"/>
      <c r="H1" s="37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78" t="s">
        <v>21</v>
      </c>
      <c r="G2" s="378"/>
      <c r="H2" s="378"/>
      <c r="I2" s="38">
        <f>J40*-1</f>
        <v>0</v>
      </c>
      <c r="J2" s="20"/>
    </row>
    <row r="4" spans="1:15" ht="19.5" x14ac:dyDescent="0.25">
      <c r="A4" s="411"/>
      <c r="B4" s="411"/>
      <c r="C4" s="411"/>
      <c r="D4" s="411"/>
      <c r="E4" s="411"/>
      <c r="F4" s="411"/>
      <c r="G4" s="411"/>
      <c r="H4" s="411"/>
      <c r="I4" s="411"/>
      <c r="J4" s="412"/>
    </row>
    <row r="5" spans="1:15" x14ac:dyDescent="0.25">
      <c r="A5" s="413" t="s">
        <v>2</v>
      </c>
      <c r="B5" s="415" t="s">
        <v>3</v>
      </c>
      <c r="C5" s="416"/>
      <c r="D5" s="416"/>
      <c r="E5" s="416"/>
      <c r="F5" s="416"/>
      <c r="G5" s="417"/>
      <c r="H5" s="418" t="s">
        <v>4</v>
      </c>
      <c r="I5" s="420" t="s">
        <v>5</v>
      </c>
      <c r="J5" s="390" t="s">
        <v>6</v>
      </c>
    </row>
    <row r="6" spans="1:15" x14ac:dyDescent="0.25">
      <c r="A6" s="414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19"/>
      <c r="I6" s="421"/>
      <c r="J6" s="391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59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77" t="s">
        <v>12</v>
      </c>
      <c r="H34" s="377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77" t="s">
        <v>13</v>
      </c>
      <c r="H35" s="377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77" t="s">
        <v>14</v>
      </c>
      <c r="H36" s="377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77" t="s">
        <v>15</v>
      </c>
      <c r="H37" s="377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77" t="s">
        <v>16</v>
      </c>
      <c r="H38" s="377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77" t="s">
        <v>5</v>
      </c>
      <c r="H39" s="377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77" t="s">
        <v>32</v>
      </c>
      <c r="H40" s="377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78" t="s">
        <v>22</v>
      </c>
      <c r="G1" s="378"/>
      <c r="H1" s="37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78" t="s">
        <v>21</v>
      </c>
      <c r="G2" s="378"/>
      <c r="H2" s="378"/>
      <c r="I2" s="21">
        <f>J71*-1</f>
        <v>12110891</v>
      </c>
    </row>
    <row r="4" spans="1:10" ht="19.5" x14ac:dyDescent="0.25">
      <c r="A4" s="379"/>
      <c r="B4" s="379"/>
      <c r="C4" s="379"/>
      <c r="D4" s="379"/>
      <c r="E4" s="379"/>
      <c r="F4" s="379"/>
      <c r="G4" s="379"/>
      <c r="H4" s="379"/>
      <c r="I4" s="379"/>
      <c r="J4" s="379"/>
    </row>
    <row r="5" spans="1:10" x14ac:dyDescent="0.25">
      <c r="A5" s="380" t="s">
        <v>2</v>
      </c>
      <c r="B5" s="381" t="s">
        <v>3</v>
      </c>
      <c r="C5" s="381"/>
      <c r="D5" s="381"/>
      <c r="E5" s="381"/>
      <c r="F5" s="381"/>
      <c r="G5" s="381"/>
      <c r="H5" s="447" t="s">
        <v>4</v>
      </c>
      <c r="I5" s="445" t="s">
        <v>5</v>
      </c>
      <c r="J5" s="446" t="s">
        <v>6</v>
      </c>
    </row>
    <row r="6" spans="1:10" x14ac:dyDescent="0.25">
      <c r="A6" s="38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48"/>
      <c r="I6" s="445"/>
      <c r="J6" s="446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56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55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57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56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58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42" t="s">
        <v>12</v>
      </c>
      <c r="H65" s="442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42" t="s">
        <v>13</v>
      </c>
      <c r="H66" s="442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42" t="s">
        <v>14</v>
      </c>
      <c r="H67" s="442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42" t="s">
        <v>15</v>
      </c>
      <c r="H68" s="442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42" t="s">
        <v>16</v>
      </c>
      <c r="H69" s="442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42" t="s">
        <v>5</v>
      </c>
      <c r="H70" s="442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42" t="s">
        <v>32</v>
      </c>
      <c r="H71" s="442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4"/>
  <sheetViews>
    <sheetView zoomScaleNormal="100" workbookViewId="0">
      <pane ySplit="6" topLeftCell="A13" activePane="bottomLeft" state="frozen"/>
      <selection pane="bottomLeft" activeCell="D28" sqref="D28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94" t="s">
        <v>22</v>
      </c>
      <c r="G1" s="394"/>
      <c r="H1" s="394"/>
      <c r="I1" s="326" t="s">
        <v>27</v>
      </c>
      <c r="J1" s="324"/>
      <c r="L1" s="327">
        <f>SUM(D627:D627)</f>
        <v>0</v>
      </c>
      <c r="O1" s="233" t="s">
        <v>199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94" t="s">
        <v>21</v>
      </c>
      <c r="G2" s="394"/>
      <c r="H2" s="394"/>
      <c r="I2" s="326">
        <f>J653*-1</f>
        <v>6748180</v>
      </c>
      <c r="J2" s="324"/>
      <c r="L2" s="327">
        <f>SUM(G627:G627)</f>
        <v>0</v>
      </c>
      <c r="O2" s="233" t="s">
        <v>200</v>
      </c>
    </row>
    <row r="3" spans="1:16" x14ac:dyDescent="0.25">
      <c r="L3" s="327">
        <f>L1-L2</f>
        <v>0</v>
      </c>
      <c r="M3" s="327">
        <v>794325</v>
      </c>
    </row>
    <row r="4" spans="1:16" ht="19.5" x14ac:dyDescent="0.25">
      <c r="A4" s="395"/>
      <c r="B4" s="396"/>
      <c r="C4" s="396"/>
      <c r="D4" s="396"/>
      <c r="E4" s="396"/>
      <c r="F4" s="396"/>
      <c r="G4" s="396"/>
      <c r="H4" s="396"/>
      <c r="I4" s="396"/>
      <c r="J4" s="397"/>
    </row>
    <row r="5" spans="1:16" x14ac:dyDescent="0.25">
      <c r="A5" s="398" t="s">
        <v>2</v>
      </c>
      <c r="B5" s="400" t="s">
        <v>3</v>
      </c>
      <c r="C5" s="401"/>
      <c r="D5" s="401"/>
      <c r="E5" s="401"/>
      <c r="F5" s="401"/>
      <c r="G5" s="402"/>
      <c r="H5" s="403" t="s">
        <v>4</v>
      </c>
      <c r="I5" s="405" t="s">
        <v>5</v>
      </c>
      <c r="J5" s="407" t="s">
        <v>6</v>
      </c>
    </row>
    <row r="6" spans="1:16" x14ac:dyDescent="0.25">
      <c r="A6" s="399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04"/>
      <c r="I6" s="406"/>
      <c r="J6" s="408"/>
    </row>
    <row r="7" spans="1:16" x14ac:dyDescent="0.25">
      <c r="A7" s="339">
        <v>43314</v>
      </c>
      <c r="B7" s="340">
        <v>180171959</v>
      </c>
      <c r="C7" s="341">
        <v>1</v>
      </c>
      <c r="D7" s="342">
        <v>49000</v>
      </c>
      <c r="E7" s="343"/>
      <c r="F7" s="341"/>
      <c r="G7" s="342"/>
      <c r="H7" s="343"/>
      <c r="I7" s="344"/>
      <c r="J7" s="342"/>
      <c r="K7" s="328"/>
      <c r="L7" s="328"/>
      <c r="M7" s="328"/>
      <c r="N7" s="328"/>
      <c r="O7" s="366"/>
      <c r="P7" s="366"/>
    </row>
    <row r="8" spans="1:16" x14ac:dyDescent="0.25">
      <c r="A8" s="339">
        <v>43315</v>
      </c>
      <c r="B8" s="340">
        <v>180172961</v>
      </c>
      <c r="C8" s="341">
        <v>1</v>
      </c>
      <c r="D8" s="342">
        <v>113575</v>
      </c>
      <c r="E8" s="343"/>
      <c r="F8" s="341"/>
      <c r="G8" s="342"/>
      <c r="H8" s="343"/>
      <c r="I8" s="344"/>
      <c r="J8" s="342"/>
      <c r="K8" s="328"/>
      <c r="L8" s="328"/>
      <c r="M8" s="328"/>
      <c r="N8" s="328"/>
      <c r="O8" s="366"/>
      <c r="P8" s="366"/>
    </row>
    <row r="9" spans="1:16" x14ac:dyDescent="0.25">
      <c r="A9" s="339">
        <v>43315</v>
      </c>
      <c r="B9" s="340">
        <v>180172964</v>
      </c>
      <c r="C9" s="341">
        <v>1</v>
      </c>
      <c r="D9" s="342">
        <v>113575</v>
      </c>
      <c r="E9" s="343"/>
      <c r="F9" s="341"/>
      <c r="G9" s="342"/>
      <c r="H9" s="343"/>
      <c r="I9" s="344"/>
      <c r="J9" s="342"/>
      <c r="K9" s="328"/>
      <c r="L9" s="328"/>
      <c r="M9" s="328"/>
      <c r="N9" s="328"/>
      <c r="O9" s="366"/>
      <c r="P9" s="366"/>
    </row>
    <row r="10" spans="1:16" x14ac:dyDescent="0.25">
      <c r="A10" s="339">
        <v>43319</v>
      </c>
      <c r="B10" s="340">
        <v>180172966</v>
      </c>
      <c r="C10" s="341">
        <v>2</v>
      </c>
      <c r="D10" s="342">
        <v>246050</v>
      </c>
      <c r="E10" s="343"/>
      <c r="F10" s="341"/>
      <c r="G10" s="342"/>
      <c r="H10" s="343"/>
      <c r="I10" s="344"/>
      <c r="J10" s="342"/>
      <c r="K10" s="328"/>
      <c r="L10" s="328"/>
      <c r="M10" s="328"/>
      <c r="N10" s="328"/>
      <c r="O10" s="366"/>
      <c r="P10" s="366"/>
    </row>
    <row r="11" spans="1:16" x14ac:dyDescent="0.25">
      <c r="A11" s="339">
        <v>43319</v>
      </c>
      <c r="B11" s="340">
        <v>180172969</v>
      </c>
      <c r="C11" s="341">
        <v>1</v>
      </c>
      <c r="D11" s="342">
        <v>72188</v>
      </c>
      <c r="E11" s="343"/>
      <c r="F11" s="341"/>
      <c r="G11" s="342"/>
      <c r="H11" s="343"/>
      <c r="I11" s="344"/>
      <c r="J11" s="342"/>
      <c r="K11" s="328"/>
      <c r="L11" s="328"/>
      <c r="M11" s="328"/>
      <c r="N11" s="328"/>
      <c r="O11" s="366"/>
      <c r="P11" s="366"/>
    </row>
    <row r="12" spans="1:16" x14ac:dyDescent="0.25">
      <c r="A12" s="339">
        <v>43320</v>
      </c>
      <c r="B12" s="340">
        <v>180172970</v>
      </c>
      <c r="C12" s="341">
        <v>4</v>
      </c>
      <c r="D12" s="342">
        <v>370038</v>
      </c>
      <c r="E12" s="343"/>
      <c r="F12" s="341"/>
      <c r="G12" s="342"/>
      <c r="H12" s="343"/>
      <c r="I12" s="344"/>
      <c r="J12" s="342"/>
      <c r="K12" s="328"/>
      <c r="L12" s="328"/>
      <c r="M12" s="328"/>
      <c r="N12" s="328"/>
      <c r="O12" s="366"/>
      <c r="P12" s="366"/>
    </row>
    <row r="13" spans="1:16" x14ac:dyDescent="0.25">
      <c r="A13" s="339">
        <v>43321</v>
      </c>
      <c r="B13" s="340">
        <v>180172971</v>
      </c>
      <c r="C13" s="341">
        <v>1</v>
      </c>
      <c r="D13" s="342">
        <v>122850</v>
      </c>
      <c r="E13" s="343"/>
      <c r="F13" s="341"/>
      <c r="G13" s="342"/>
      <c r="H13" s="343"/>
      <c r="I13" s="344"/>
      <c r="J13" s="342"/>
      <c r="K13" s="328"/>
      <c r="L13" s="328"/>
      <c r="M13" s="328"/>
      <c r="N13" s="328"/>
      <c r="O13" s="366"/>
      <c r="P13" s="366"/>
    </row>
    <row r="14" spans="1:16" x14ac:dyDescent="0.25">
      <c r="A14" s="339">
        <v>43322</v>
      </c>
      <c r="B14" s="340">
        <v>180172972</v>
      </c>
      <c r="C14" s="341">
        <v>3</v>
      </c>
      <c r="D14" s="342">
        <v>251738</v>
      </c>
      <c r="E14" s="343"/>
      <c r="F14" s="341"/>
      <c r="G14" s="342"/>
      <c r="H14" s="343"/>
      <c r="I14" s="344"/>
      <c r="J14" s="342"/>
      <c r="K14" s="328"/>
      <c r="L14" s="328"/>
      <c r="M14" s="328"/>
      <c r="N14" s="328"/>
      <c r="O14" s="366"/>
      <c r="P14" s="366"/>
    </row>
    <row r="15" spans="1:16" x14ac:dyDescent="0.25">
      <c r="A15" s="339">
        <v>43325</v>
      </c>
      <c r="B15" s="340">
        <v>180172318</v>
      </c>
      <c r="C15" s="341">
        <v>4</v>
      </c>
      <c r="D15" s="342">
        <v>375813</v>
      </c>
      <c r="E15" s="343"/>
      <c r="F15" s="341"/>
      <c r="G15" s="342"/>
      <c r="H15" s="343"/>
      <c r="I15" s="344"/>
      <c r="J15" s="342"/>
      <c r="K15" s="328"/>
      <c r="L15" s="328"/>
      <c r="M15" s="328"/>
      <c r="N15" s="328"/>
      <c r="O15" s="366"/>
      <c r="P15" s="366"/>
    </row>
    <row r="16" spans="1:16" x14ac:dyDescent="0.25">
      <c r="A16" s="339">
        <v>43325</v>
      </c>
      <c r="B16" s="340">
        <v>180172339</v>
      </c>
      <c r="C16" s="341">
        <v>3</v>
      </c>
      <c r="D16" s="342">
        <v>300475</v>
      </c>
      <c r="E16" s="343"/>
      <c r="F16" s="341"/>
      <c r="G16" s="342"/>
      <c r="H16" s="343"/>
      <c r="I16" s="344"/>
      <c r="J16" s="342"/>
      <c r="K16" s="328"/>
      <c r="L16" s="328"/>
      <c r="M16" s="328"/>
      <c r="N16" s="328"/>
      <c r="O16" s="366"/>
      <c r="P16" s="366"/>
    </row>
    <row r="17" spans="1:16" x14ac:dyDescent="0.25">
      <c r="A17" s="339">
        <v>43326</v>
      </c>
      <c r="B17" s="340">
        <v>180172404</v>
      </c>
      <c r="C17" s="341">
        <v>7</v>
      </c>
      <c r="D17" s="342">
        <v>621250</v>
      </c>
      <c r="E17" s="343"/>
      <c r="F17" s="341"/>
      <c r="G17" s="342"/>
      <c r="H17" s="343"/>
      <c r="I17" s="344"/>
      <c r="J17" s="342"/>
      <c r="K17" s="328"/>
      <c r="L17" s="328"/>
      <c r="M17" s="328"/>
      <c r="N17" s="328"/>
      <c r="O17" s="366"/>
      <c r="P17" s="366"/>
    </row>
    <row r="18" spans="1:16" x14ac:dyDescent="0.25">
      <c r="A18" s="339">
        <v>43327</v>
      </c>
      <c r="B18" s="340">
        <v>180172501</v>
      </c>
      <c r="C18" s="341">
        <v>2</v>
      </c>
      <c r="D18" s="342">
        <v>165375</v>
      </c>
      <c r="E18" s="343"/>
      <c r="F18" s="341"/>
      <c r="G18" s="342"/>
      <c r="H18" s="343"/>
      <c r="I18" s="344"/>
      <c r="J18" s="342"/>
      <c r="K18" s="328"/>
      <c r="L18" s="328"/>
      <c r="M18" s="328"/>
      <c r="N18" s="328"/>
      <c r="O18" s="366"/>
      <c r="P18" s="366"/>
    </row>
    <row r="19" spans="1:16" x14ac:dyDescent="0.25">
      <c r="A19" s="339">
        <v>43327</v>
      </c>
      <c r="B19" s="340">
        <v>180172586</v>
      </c>
      <c r="C19" s="341">
        <v>8</v>
      </c>
      <c r="D19" s="342">
        <v>891888</v>
      </c>
      <c r="E19" s="343"/>
      <c r="F19" s="341"/>
      <c r="G19" s="342"/>
      <c r="H19" s="343"/>
      <c r="I19" s="344"/>
      <c r="J19" s="342"/>
      <c r="K19" s="328"/>
      <c r="L19" s="328"/>
      <c r="M19" s="328"/>
      <c r="N19" s="328"/>
      <c r="O19" s="366"/>
      <c r="P19" s="366"/>
    </row>
    <row r="20" spans="1:16" x14ac:dyDescent="0.25">
      <c r="A20" s="339">
        <v>43328</v>
      </c>
      <c r="B20" s="340">
        <v>180172644</v>
      </c>
      <c r="C20" s="341">
        <v>1</v>
      </c>
      <c r="D20" s="342">
        <v>41125</v>
      </c>
      <c r="E20" s="343"/>
      <c r="F20" s="341"/>
      <c r="G20" s="342"/>
      <c r="H20" s="343"/>
      <c r="I20" s="344"/>
      <c r="J20" s="342"/>
      <c r="K20" s="328"/>
      <c r="L20" s="328"/>
      <c r="M20" s="328"/>
      <c r="N20" s="328"/>
      <c r="O20" s="366"/>
      <c r="P20" s="366"/>
    </row>
    <row r="21" spans="1:16" x14ac:dyDescent="0.25">
      <c r="A21" s="339">
        <v>43330</v>
      </c>
      <c r="B21" s="340">
        <v>180172696</v>
      </c>
      <c r="C21" s="341">
        <v>7</v>
      </c>
      <c r="D21" s="342">
        <v>731063</v>
      </c>
      <c r="E21" s="343"/>
      <c r="F21" s="341"/>
      <c r="G21" s="342"/>
      <c r="H21" s="343"/>
      <c r="I21" s="344"/>
      <c r="J21" s="342"/>
      <c r="K21" s="328"/>
      <c r="L21" s="328"/>
      <c r="M21" s="328"/>
      <c r="N21" s="328"/>
      <c r="O21" s="366"/>
      <c r="P21" s="366"/>
    </row>
    <row r="22" spans="1:16" x14ac:dyDescent="0.25">
      <c r="A22" s="339">
        <v>43332</v>
      </c>
      <c r="B22" s="340">
        <v>180172859</v>
      </c>
      <c r="C22" s="341">
        <v>3</v>
      </c>
      <c r="D22" s="342">
        <v>328038</v>
      </c>
      <c r="E22" s="343"/>
      <c r="F22" s="341"/>
      <c r="G22" s="342"/>
      <c r="H22" s="343"/>
      <c r="I22" s="344"/>
      <c r="J22" s="342"/>
      <c r="K22" s="328"/>
      <c r="L22" s="328"/>
      <c r="M22" s="328"/>
      <c r="N22" s="328"/>
      <c r="O22" s="366"/>
      <c r="P22" s="366"/>
    </row>
    <row r="23" spans="1:16" x14ac:dyDescent="0.25">
      <c r="A23" s="339">
        <v>43332</v>
      </c>
      <c r="B23" s="340">
        <v>180172897</v>
      </c>
      <c r="C23" s="341">
        <v>1</v>
      </c>
      <c r="D23" s="342">
        <v>105963</v>
      </c>
      <c r="E23" s="343"/>
      <c r="F23" s="341"/>
      <c r="G23" s="342"/>
      <c r="H23" s="343"/>
      <c r="I23" s="344"/>
      <c r="J23" s="342"/>
      <c r="K23" s="328"/>
      <c r="L23" s="328"/>
      <c r="M23" s="328"/>
      <c r="N23" s="328"/>
      <c r="O23" s="366"/>
      <c r="P23" s="366"/>
    </row>
    <row r="24" spans="1:16" x14ac:dyDescent="0.25">
      <c r="A24" s="339">
        <v>43332</v>
      </c>
      <c r="B24" s="340">
        <v>180172908</v>
      </c>
      <c r="C24" s="341">
        <v>13</v>
      </c>
      <c r="D24" s="342">
        <v>1347325</v>
      </c>
      <c r="E24" s="343"/>
      <c r="F24" s="341"/>
      <c r="G24" s="342"/>
      <c r="H24" s="343"/>
      <c r="I24" s="344"/>
      <c r="J24" s="342"/>
      <c r="K24" s="328"/>
      <c r="L24" s="328"/>
      <c r="M24" s="328"/>
      <c r="N24" s="328"/>
      <c r="O24" s="366"/>
      <c r="P24" s="366"/>
    </row>
    <row r="25" spans="1:16" x14ac:dyDescent="0.25">
      <c r="A25" s="339">
        <v>43333</v>
      </c>
      <c r="B25" s="340">
        <v>180172936</v>
      </c>
      <c r="C25" s="341">
        <v>3</v>
      </c>
      <c r="D25" s="342">
        <v>276850</v>
      </c>
      <c r="E25" s="343"/>
      <c r="F25" s="341"/>
      <c r="G25" s="342"/>
      <c r="H25" s="343"/>
      <c r="I25" s="344"/>
      <c r="J25" s="342"/>
      <c r="K25" s="328"/>
      <c r="L25" s="328"/>
      <c r="M25" s="328"/>
      <c r="N25" s="328"/>
      <c r="O25" s="366"/>
      <c r="P25" s="366"/>
    </row>
    <row r="26" spans="1:16" x14ac:dyDescent="0.25">
      <c r="A26" s="339">
        <v>43335</v>
      </c>
      <c r="B26" s="340">
        <v>180173042</v>
      </c>
      <c r="C26" s="341">
        <v>1</v>
      </c>
      <c r="D26" s="342">
        <v>119963</v>
      </c>
      <c r="E26" s="343"/>
      <c r="F26" s="341"/>
      <c r="G26" s="342"/>
      <c r="H26" s="343"/>
      <c r="I26" s="344"/>
      <c r="J26" s="342"/>
      <c r="K26" s="328"/>
      <c r="L26" s="328"/>
      <c r="M26" s="328"/>
      <c r="N26" s="328"/>
      <c r="O26" s="366"/>
      <c r="P26" s="366"/>
    </row>
    <row r="27" spans="1:16" x14ac:dyDescent="0.25">
      <c r="A27" s="339">
        <v>43336</v>
      </c>
      <c r="B27" s="340">
        <v>180173096</v>
      </c>
      <c r="C27" s="341">
        <v>1</v>
      </c>
      <c r="D27" s="342">
        <v>104038</v>
      </c>
      <c r="E27" s="343"/>
      <c r="F27" s="341"/>
      <c r="G27" s="342"/>
      <c r="H27" s="343"/>
      <c r="I27" s="344"/>
      <c r="J27" s="342"/>
      <c r="K27" s="328"/>
      <c r="L27" s="328"/>
      <c r="M27" s="328"/>
      <c r="N27" s="328"/>
      <c r="O27" s="366"/>
      <c r="P27" s="366"/>
    </row>
    <row r="28" spans="1:16" x14ac:dyDescent="0.25">
      <c r="A28" s="339"/>
      <c r="B28" s="340"/>
      <c r="C28" s="341"/>
      <c r="D28" s="342"/>
      <c r="E28" s="343"/>
      <c r="F28" s="341"/>
      <c r="G28" s="342"/>
      <c r="H28" s="343"/>
      <c r="I28" s="344"/>
      <c r="J28" s="342"/>
      <c r="K28" s="328"/>
      <c r="L28" s="328"/>
      <c r="M28" s="328"/>
      <c r="N28" s="328"/>
      <c r="O28" s="366"/>
      <c r="P28" s="366"/>
    </row>
    <row r="29" spans="1:16" x14ac:dyDescent="0.25">
      <c r="A29" s="339"/>
      <c r="B29" s="340"/>
      <c r="C29" s="341"/>
      <c r="D29" s="342"/>
      <c r="E29" s="343"/>
      <c r="F29" s="341"/>
      <c r="G29" s="342"/>
      <c r="H29" s="343"/>
      <c r="I29" s="344"/>
      <c r="J29" s="342"/>
      <c r="K29" s="328"/>
      <c r="L29" s="328"/>
      <c r="M29" s="328"/>
      <c r="N29" s="328"/>
      <c r="O29" s="366"/>
      <c r="P29" s="366"/>
    </row>
    <row r="30" spans="1:16" x14ac:dyDescent="0.25">
      <c r="A30" s="339"/>
      <c r="B30" s="340"/>
      <c r="C30" s="341"/>
      <c r="D30" s="342"/>
      <c r="E30" s="343"/>
      <c r="F30" s="341"/>
      <c r="G30" s="342"/>
      <c r="H30" s="343"/>
      <c r="I30" s="344"/>
      <c r="J30" s="342"/>
      <c r="K30" s="328"/>
      <c r="L30" s="328"/>
      <c r="M30" s="328"/>
      <c r="N30" s="328"/>
      <c r="O30" s="366"/>
      <c r="P30" s="366"/>
    </row>
    <row r="31" spans="1:16" x14ac:dyDescent="0.25">
      <c r="A31" s="339"/>
      <c r="B31" s="340"/>
      <c r="C31" s="341"/>
      <c r="D31" s="342"/>
      <c r="E31" s="343"/>
      <c r="F31" s="341"/>
      <c r="G31" s="342"/>
      <c r="H31" s="343"/>
      <c r="I31" s="344"/>
      <c r="J31" s="342"/>
      <c r="K31" s="328"/>
      <c r="L31" s="328"/>
      <c r="M31" s="328"/>
      <c r="N31" s="328"/>
      <c r="O31" s="366"/>
      <c r="P31" s="366"/>
    </row>
    <row r="32" spans="1:16" x14ac:dyDescent="0.25">
      <c r="A32" s="339"/>
      <c r="B32" s="340"/>
      <c r="C32" s="341"/>
      <c r="D32" s="342"/>
      <c r="E32" s="343"/>
      <c r="F32" s="341"/>
      <c r="G32" s="342"/>
      <c r="H32" s="343"/>
      <c r="I32" s="344"/>
      <c r="J32" s="342"/>
      <c r="K32" s="328"/>
      <c r="L32" s="328"/>
      <c r="M32" s="328"/>
      <c r="N32" s="328"/>
      <c r="O32" s="366"/>
      <c r="P32" s="366"/>
    </row>
    <row r="33" spans="1:16" x14ac:dyDescent="0.25">
      <c r="A33" s="339"/>
      <c r="B33" s="340"/>
      <c r="C33" s="341"/>
      <c r="D33" s="342"/>
      <c r="E33" s="343"/>
      <c r="F33" s="341"/>
      <c r="G33" s="342"/>
      <c r="H33" s="343"/>
      <c r="I33" s="344"/>
      <c r="J33" s="342"/>
      <c r="K33" s="328"/>
      <c r="L33" s="328"/>
      <c r="M33" s="328"/>
      <c r="N33" s="328"/>
      <c r="O33" s="366"/>
      <c r="P33" s="366"/>
    </row>
    <row r="34" spans="1:16" x14ac:dyDescent="0.25">
      <c r="A34" s="339"/>
      <c r="B34" s="340"/>
      <c r="C34" s="341"/>
      <c r="D34" s="342"/>
      <c r="E34" s="343"/>
      <c r="F34" s="341"/>
      <c r="G34" s="342"/>
      <c r="H34" s="343"/>
      <c r="I34" s="344"/>
      <c r="J34" s="342"/>
      <c r="K34" s="328"/>
      <c r="L34" s="328"/>
      <c r="M34" s="328"/>
      <c r="N34" s="328"/>
      <c r="O34" s="366"/>
      <c r="P34" s="366"/>
    </row>
    <row r="35" spans="1:16" x14ac:dyDescent="0.25">
      <c r="A35" s="339"/>
      <c r="B35" s="340"/>
      <c r="C35" s="341"/>
      <c r="D35" s="342"/>
      <c r="E35" s="343"/>
      <c r="F35" s="341"/>
      <c r="G35" s="342"/>
      <c r="H35" s="343"/>
      <c r="I35" s="344"/>
      <c r="J35" s="342"/>
      <c r="K35" s="328"/>
      <c r="L35" s="328"/>
      <c r="M35" s="328"/>
      <c r="N35" s="328"/>
      <c r="O35" s="366"/>
      <c r="P35" s="366"/>
    </row>
    <row r="36" spans="1:16" x14ac:dyDescent="0.25">
      <c r="A36" s="339"/>
      <c r="B36" s="340"/>
      <c r="C36" s="341"/>
      <c r="D36" s="342"/>
      <c r="E36" s="343"/>
      <c r="F36" s="341"/>
      <c r="G36" s="342"/>
      <c r="H36" s="343"/>
      <c r="I36" s="344"/>
      <c r="J36" s="342"/>
      <c r="K36" s="328"/>
      <c r="L36" s="328"/>
      <c r="M36" s="328"/>
      <c r="N36" s="328"/>
      <c r="O36" s="366"/>
      <c r="P36" s="366"/>
    </row>
    <row r="37" spans="1:16" x14ac:dyDescent="0.25">
      <c r="A37" s="339"/>
      <c r="B37" s="340"/>
      <c r="C37" s="341"/>
      <c r="D37" s="342"/>
      <c r="E37" s="343"/>
      <c r="F37" s="341"/>
      <c r="G37" s="342"/>
      <c r="H37" s="343"/>
      <c r="I37" s="344"/>
      <c r="J37" s="342"/>
      <c r="K37" s="328"/>
      <c r="L37" s="328"/>
      <c r="M37" s="328"/>
      <c r="N37" s="328"/>
      <c r="O37" s="366"/>
      <c r="P37" s="366"/>
    </row>
    <row r="38" spans="1:16" x14ac:dyDescent="0.25">
      <c r="A38" s="339"/>
      <c r="B38" s="340"/>
      <c r="C38" s="341"/>
      <c r="D38" s="342"/>
      <c r="E38" s="343"/>
      <c r="F38" s="341"/>
      <c r="G38" s="342"/>
      <c r="H38" s="343"/>
      <c r="I38" s="344"/>
      <c r="J38" s="342"/>
      <c r="K38" s="328"/>
      <c r="L38" s="328"/>
      <c r="M38" s="328"/>
      <c r="N38" s="328"/>
      <c r="O38" s="366"/>
      <c r="P38" s="366"/>
    </row>
    <row r="39" spans="1:16" x14ac:dyDescent="0.25">
      <c r="A39" s="339"/>
      <c r="B39" s="340"/>
      <c r="C39" s="341"/>
      <c r="D39" s="342"/>
      <c r="E39" s="343"/>
      <c r="F39" s="341"/>
      <c r="G39" s="342"/>
      <c r="H39" s="343"/>
      <c r="I39" s="344"/>
      <c r="J39" s="342"/>
      <c r="K39" s="328"/>
      <c r="L39" s="328"/>
      <c r="M39" s="328"/>
      <c r="N39" s="328"/>
      <c r="O39" s="366"/>
      <c r="P39" s="366"/>
    </row>
    <row r="40" spans="1:16" x14ac:dyDescent="0.25">
      <c r="A40" s="339"/>
      <c r="B40" s="340"/>
      <c r="C40" s="341"/>
      <c r="D40" s="342"/>
      <c r="E40" s="343"/>
      <c r="F40" s="341"/>
      <c r="G40" s="342"/>
      <c r="H40" s="343"/>
      <c r="I40" s="344"/>
      <c r="J40" s="342"/>
      <c r="K40" s="328"/>
      <c r="L40" s="328"/>
      <c r="M40" s="328"/>
      <c r="N40" s="328"/>
      <c r="O40" s="366"/>
      <c r="P40" s="366"/>
    </row>
    <row r="41" spans="1:16" x14ac:dyDescent="0.25">
      <c r="A41" s="339"/>
      <c r="B41" s="340"/>
      <c r="C41" s="341"/>
      <c r="D41" s="342"/>
      <c r="E41" s="343"/>
      <c r="F41" s="341"/>
      <c r="G41" s="342"/>
      <c r="H41" s="343"/>
      <c r="I41" s="344"/>
      <c r="J41" s="342"/>
      <c r="K41" s="328"/>
      <c r="L41" s="328"/>
      <c r="M41" s="328"/>
      <c r="N41" s="328"/>
      <c r="O41" s="366"/>
      <c r="P41" s="366"/>
    </row>
    <row r="42" spans="1:16" x14ac:dyDescent="0.25">
      <c r="A42" s="339"/>
      <c r="B42" s="340"/>
      <c r="C42" s="341"/>
      <c r="D42" s="342"/>
      <c r="E42" s="343"/>
      <c r="F42" s="341"/>
      <c r="G42" s="342"/>
      <c r="H42" s="343"/>
      <c r="I42" s="344"/>
      <c r="J42" s="342"/>
      <c r="K42" s="328"/>
      <c r="L42" s="328"/>
      <c r="M42" s="328"/>
      <c r="N42" s="328"/>
      <c r="O42" s="366"/>
      <c r="P42" s="366"/>
    </row>
    <row r="43" spans="1:16" x14ac:dyDescent="0.25">
      <c r="A43" s="339"/>
      <c r="B43" s="340"/>
      <c r="C43" s="341"/>
      <c r="D43" s="342"/>
      <c r="E43" s="343"/>
      <c r="F43" s="341"/>
      <c r="G43" s="342"/>
      <c r="H43" s="343"/>
      <c r="I43" s="344"/>
      <c r="J43" s="342"/>
      <c r="K43" s="328"/>
      <c r="L43" s="328"/>
      <c r="M43" s="328"/>
      <c r="N43" s="328"/>
      <c r="O43" s="366"/>
      <c r="P43" s="366"/>
    </row>
    <row r="44" spans="1:16" x14ac:dyDescent="0.25">
      <c r="A44" s="339"/>
      <c r="B44" s="340"/>
      <c r="C44" s="341"/>
      <c r="D44" s="342"/>
      <c r="E44" s="343"/>
      <c r="F44" s="341"/>
      <c r="G44" s="342"/>
      <c r="H44" s="343"/>
      <c r="I44" s="344"/>
      <c r="J44" s="342"/>
      <c r="K44" s="328"/>
      <c r="L44" s="328"/>
      <c r="M44" s="328"/>
      <c r="N44" s="328"/>
      <c r="O44" s="366"/>
      <c r="P44" s="366"/>
    </row>
    <row r="45" spans="1:16" x14ac:dyDescent="0.25">
      <c r="A45" s="339"/>
      <c r="B45" s="340"/>
      <c r="C45" s="341"/>
      <c r="D45" s="342"/>
      <c r="E45" s="343"/>
      <c r="F45" s="341"/>
      <c r="G45" s="342"/>
      <c r="H45" s="343"/>
      <c r="I45" s="344"/>
      <c r="J45" s="342"/>
      <c r="K45" s="328"/>
      <c r="L45" s="328"/>
      <c r="M45" s="328"/>
      <c r="N45" s="328"/>
      <c r="O45" s="366"/>
      <c r="P45" s="366"/>
    </row>
    <row r="46" spans="1:16" x14ac:dyDescent="0.25">
      <c r="A46" s="339"/>
      <c r="B46" s="340"/>
      <c r="C46" s="341"/>
      <c r="D46" s="342"/>
      <c r="E46" s="343"/>
      <c r="F46" s="341"/>
      <c r="G46" s="342"/>
      <c r="H46" s="343"/>
      <c r="I46" s="344"/>
      <c r="J46" s="342"/>
      <c r="K46" s="328"/>
      <c r="L46" s="328"/>
      <c r="M46" s="328"/>
      <c r="N46" s="328"/>
      <c r="O46" s="366"/>
      <c r="P46" s="366"/>
    </row>
    <row r="47" spans="1:16" x14ac:dyDescent="0.25">
      <c r="A47" s="339"/>
      <c r="B47" s="340"/>
      <c r="C47" s="341"/>
      <c r="D47" s="342"/>
      <c r="E47" s="343"/>
      <c r="F47" s="341"/>
      <c r="G47" s="342"/>
      <c r="H47" s="343"/>
      <c r="I47" s="344"/>
      <c r="J47" s="342"/>
      <c r="K47" s="328"/>
      <c r="L47" s="328"/>
      <c r="M47" s="328"/>
      <c r="N47" s="328"/>
      <c r="O47" s="366"/>
      <c r="P47" s="366"/>
    </row>
    <row r="48" spans="1:16" x14ac:dyDescent="0.25">
      <c r="A48" s="339"/>
      <c r="B48" s="340"/>
      <c r="C48" s="341"/>
      <c r="D48" s="342"/>
      <c r="E48" s="343"/>
      <c r="F48" s="341"/>
      <c r="G48" s="342"/>
      <c r="H48" s="343"/>
      <c r="I48" s="344"/>
      <c r="J48" s="342"/>
      <c r="K48" s="328"/>
      <c r="L48" s="328"/>
      <c r="M48" s="328"/>
      <c r="N48" s="328"/>
      <c r="O48" s="366"/>
      <c r="P48" s="366"/>
    </row>
    <row r="49" spans="1:16" x14ac:dyDescent="0.25">
      <c r="A49" s="339"/>
      <c r="B49" s="340"/>
      <c r="C49" s="341"/>
      <c r="D49" s="342"/>
      <c r="E49" s="343"/>
      <c r="F49" s="341"/>
      <c r="G49" s="342"/>
      <c r="H49" s="343"/>
      <c r="I49" s="344"/>
      <c r="J49" s="342"/>
      <c r="K49" s="328"/>
      <c r="L49" s="328"/>
      <c r="M49" s="328"/>
      <c r="N49" s="328"/>
      <c r="O49" s="366"/>
      <c r="P49" s="366"/>
    </row>
    <row r="50" spans="1:16" x14ac:dyDescent="0.25">
      <c r="A50" s="339"/>
      <c r="B50" s="340"/>
      <c r="C50" s="341"/>
      <c r="D50" s="342"/>
      <c r="E50" s="343"/>
      <c r="F50" s="341"/>
      <c r="G50" s="342"/>
      <c r="H50" s="343"/>
      <c r="I50" s="344"/>
      <c r="J50" s="342"/>
      <c r="K50" s="328"/>
      <c r="L50" s="328"/>
      <c r="M50" s="328"/>
      <c r="N50" s="328"/>
      <c r="O50" s="366"/>
      <c r="P50" s="366"/>
    </row>
    <row r="51" spans="1:16" x14ac:dyDescent="0.25">
      <c r="A51" s="339"/>
      <c r="B51" s="340"/>
      <c r="C51" s="341"/>
      <c r="D51" s="342"/>
      <c r="E51" s="343"/>
      <c r="F51" s="341"/>
      <c r="G51" s="342"/>
      <c r="H51" s="343"/>
      <c r="I51" s="344"/>
      <c r="J51" s="342"/>
      <c r="K51" s="328"/>
      <c r="L51" s="328"/>
      <c r="M51" s="328"/>
      <c r="N51" s="328"/>
      <c r="O51" s="366"/>
      <c r="P51" s="366"/>
    </row>
    <row r="52" spans="1:16" x14ac:dyDescent="0.25">
      <c r="A52" s="339"/>
      <c r="B52" s="340"/>
      <c r="C52" s="341"/>
      <c r="D52" s="342"/>
      <c r="E52" s="343"/>
      <c r="F52" s="341"/>
      <c r="G52" s="342"/>
      <c r="H52" s="343"/>
      <c r="I52" s="344"/>
      <c r="J52" s="342"/>
      <c r="K52" s="328"/>
      <c r="L52" s="328"/>
      <c r="M52" s="328"/>
      <c r="N52" s="328"/>
      <c r="O52" s="366"/>
      <c r="P52" s="366"/>
    </row>
    <row r="53" spans="1:16" x14ac:dyDescent="0.25">
      <c r="A53" s="339"/>
      <c r="B53" s="340"/>
      <c r="C53" s="341"/>
      <c r="D53" s="342"/>
      <c r="E53" s="343"/>
      <c r="F53" s="341"/>
      <c r="G53" s="342"/>
      <c r="H53" s="343"/>
      <c r="I53" s="344"/>
      <c r="J53" s="342"/>
      <c r="K53" s="328"/>
      <c r="L53" s="328"/>
      <c r="M53" s="328"/>
      <c r="N53" s="328"/>
      <c r="O53" s="366"/>
      <c r="P53" s="366"/>
    </row>
    <row r="54" spans="1:16" x14ac:dyDescent="0.25">
      <c r="A54" s="339"/>
      <c r="B54" s="340"/>
      <c r="C54" s="341"/>
      <c r="D54" s="342"/>
      <c r="E54" s="343"/>
      <c r="F54" s="341"/>
      <c r="G54" s="342"/>
      <c r="H54" s="343"/>
      <c r="I54" s="344"/>
      <c r="J54" s="342"/>
      <c r="K54" s="328"/>
      <c r="L54" s="328"/>
      <c r="M54" s="328"/>
      <c r="N54" s="328"/>
      <c r="O54" s="366"/>
      <c r="P54" s="366"/>
    </row>
    <row r="55" spans="1:16" x14ac:dyDescent="0.25">
      <c r="A55" s="339"/>
      <c r="B55" s="340"/>
      <c r="C55" s="341"/>
      <c r="D55" s="342"/>
      <c r="E55" s="343"/>
      <c r="F55" s="341"/>
      <c r="G55" s="342"/>
      <c r="H55" s="343"/>
      <c r="I55" s="344"/>
      <c r="J55" s="342"/>
      <c r="K55" s="328"/>
      <c r="L55" s="328"/>
      <c r="M55" s="328"/>
      <c r="N55" s="328"/>
      <c r="O55" s="366"/>
      <c r="P55" s="366"/>
    </row>
    <row r="56" spans="1:16" x14ac:dyDescent="0.25">
      <c r="A56" s="339"/>
      <c r="B56" s="340"/>
      <c r="C56" s="341"/>
      <c r="D56" s="342"/>
      <c r="E56" s="343"/>
      <c r="F56" s="341"/>
      <c r="G56" s="342"/>
      <c r="H56" s="343"/>
      <c r="I56" s="344"/>
      <c r="J56" s="342"/>
      <c r="K56" s="328"/>
      <c r="L56" s="328"/>
      <c r="M56" s="328"/>
      <c r="N56" s="328"/>
      <c r="O56" s="366"/>
      <c r="P56" s="366"/>
    </row>
    <row r="57" spans="1:16" x14ac:dyDescent="0.25">
      <c r="A57" s="339"/>
      <c r="B57" s="340"/>
      <c r="C57" s="341"/>
      <c r="D57" s="342"/>
      <c r="E57" s="343"/>
      <c r="F57" s="341"/>
      <c r="G57" s="342"/>
      <c r="H57" s="343"/>
      <c r="I57" s="344"/>
      <c r="J57" s="342"/>
      <c r="K57" s="328"/>
      <c r="L57" s="328"/>
      <c r="M57" s="328"/>
      <c r="N57" s="328"/>
      <c r="O57" s="366"/>
      <c r="P57" s="366"/>
    </row>
    <row r="58" spans="1:16" x14ac:dyDescent="0.25">
      <c r="A58" s="339"/>
      <c r="B58" s="340"/>
      <c r="C58" s="341"/>
      <c r="D58" s="342"/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/>
      <c r="B59" s="340"/>
      <c r="C59" s="341"/>
      <c r="D59" s="342"/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64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64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64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64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65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7"/>
      <c r="M622" s="367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2"/>
      <c r="J623" s="364"/>
      <c r="K623" s="328"/>
      <c r="L623" s="366"/>
      <c r="M623" s="366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219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6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28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5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28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42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68" t="s">
        <v>11</v>
      </c>
      <c r="C645" s="369">
        <f>SUM(C7:C644)</f>
        <v>68</v>
      </c>
      <c r="D645" s="370">
        <f>SUM(D7:D644)</f>
        <v>6748180</v>
      </c>
      <c r="E645" s="368" t="s">
        <v>11</v>
      </c>
      <c r="F645" s="369">
        <f>SUM(F7:F644)</f>
        <v>0</v>
      </c>
      <c r="G645" s="370">
        <f>SUM(G7:G644)</f>
        <v>0</v>
      </c>
      <c r="H645" s="370">
        <f>SUM(H7:H644)</f>
        <v>0</v>
      </c>
      <c r="I645" s="369">
        <f>SUM(I7:I644)</f>
        <v>0</v>
      </c>
      <c r="J645" s="371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/>
      <c r="C646" s="369"/>
      <c r="D646" s="370"/>
      <c r="E646" s="368"/>
      <c r="F646" s="369"/>
      <c r="G646" s="371"/>
      <c r="H646" s="340"/>
      <c r="I646" s="341"/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72"/>
      <c r="C647" s="341"/>
      <c r="D647" s="342"/>
      <c r="E647" s="368"/>
      <c r="F647" s="341"/>
      <c r="G647" s="410" t="s">
        <v>12</v>
      </c>
      <c r="H647" s="410"/>
      <c r="I647" s="344"/>
      <c r="J647" s="373">
        <f>SUM(D7:D644)</f>
        <v>6748180</v>
      </c>
      <c r="K647" s="328"/>
      <c r="L647" s="328"/>
      <c r="M647" s="328"/>
      <c r="N647" s="328"/>
      <c r="O647" s="366"/>
      <c r="P647" s="366"/>
    </row>
    <row r="648" spans="1:16" x14ac:dyDescent="0.25">
      <c r="A648" s="357"/>
      <c r="B648" s="346"/>
      <c r="C648" s="347"/>
      <c r="D648" s="349"/>
      <c r="E648" s="348"/>
      <c r="F648" s="347"/>
      <c r="G648" s="409" t="s">
        <v>13</v>
      </c>
      <c r="H648" s="409"/>
      <c r="I648" s="350"/>
      <c r="J648" s="356">
        <f>SUM(G7:G644)</f>
        <v>0</v>
      </c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8"/>
      <c r="C649" s="347"/>
      <c r="D649" s="349"/>
      <c r="E649" s="348"/>
      <c r="F649" s="347"/>
      <c r="G649" s="409" t="s">
        <v>14</v>
      </c>
      <c r="H649" s="409"/>
      <c r="I649" s="358"/>
      <c r="J649" s="359">
        <f>J647-J648</f>
        <v>6748180</v>
      </c>
      <c r="K649" s="328"/>
      <c r="L649" s="328"/>
      <c r="M649" s="328"/>
      <c r="N649" s="328"/>
      <c r="O649" s="366"/>
      <c r="P649" s="366"/>
    </row>
    <row r="650" spans="1:16" x14ac:dyDescent="0.25">
      <c r="A650" s="360"/>
      <c r="B650" s="361"/>
      <c r="C650" s="347"/>
      <c r="D650" s="362"/>
      <c r="E650" s="348"/>
      <c r="F650" s="347"/>
      <c r="G650" s="409" t="s">
        <v>15</v>
      </c>
      <c r="H650" s="409"/>
      <c r="I650" s="350"/>
      <c r="J650" s="356">
        <f>SUM(H7:H644)</f>
        <v>0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61"/>
      <c r="C651" s="347"/>
      <c r="D651" s="362"/>
      <c r="E651" s="348"/>
      <c r="F651" s="347"/>
      <c r="G651" s="409" t="s">
        <v>16</v>
      </c>
      <c r="H651" s="409"/>
      <c r="I651" s="350"/>
      <c r="J651" s="356">
        <f>J649+J650</f>
        <v>6748180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409" t="s">
        <v>5</v>
      </c>
      <c r="H652" s="409"/>
      <c r="I652" s="350"/>
      <c r="J652" s="356">
        <f>SUM(I7:I644)</f>
        <v>0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409" t="s">
        <v>32</v>
      </c>
      <c r="H653" s="409"/>
      <c r="I653" s="347" t="str">
        <f>IF(J653&gt;0,"SALDO",IF(J653&lt;0,"PIUTANG",IF(J653=0,"LUNAS")))</f>
        <v>PIUTANG</v>
      </c>
      <c r="J653" s="356">
        <f>J652-J651</f>
        <v>-6748180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K654" s="328"/>
      <c r="L654" s="328"/>
      <c r="M654" s="328"/>
      <c r="N654" s="328"/>
      <c r="O654" s="366"/>
      <c r="P654" s="366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72"/>
  <sheetViews>
    <sheetView workbookViewId="0">
      <pane ySplit="7" topLeftCell="A141" activePane="bottomLeft" state="frozen"/>
      <selection pane="bottomLeft" activeCell="M155" sqref="M1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170</v>
      </c>
      <c r="D1" s="20"/>
      <c r="E1" s="20"/>
      <c r="F1" s="378" t="s">
        <v>22</v>
      </c>
      <c r="G1" s="378"/>
      <c r="H1" s="378"/>
      <c r="I1" s="38" t="s">
        <v>88</v>
      </c>
      <c r="J1" s="20"/>
      <c r="L1" s="37">
        <f>SUM(D149:D154)</f>
        <v>4964315</v>
      </c>
      <c r="M1" s="37">
        <v>4964313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78" t="s">
        <v>21</v>
      </c>
      <c r="G2" s="378"/>
      <c r="H2" s="378"/>
      <c r="I2" s="220">
        <f>J166*-1</f>
        <v>0</v>
      </c>
      <c r="J2" s="20"/>
      <c r="L2" s="219">
        <f>SUM(H149:H154)</f>
        <v>194000</v>
      </c>
      <c r="M2" s="219">
        <v>128000</v>
      </c>
      <c r="N2" s="219">
        <f>L2-M2</f>
        <v>66000</v>
      </c>
      <c r="O2" s="37" t="e">
        <f>N2-#REF!</f>
        <v>#REF!</v>
      </c>
    </row>
    <row r="3" spans="1:16" s="233" customFormat="1" x14ac:dyDescent="0.25">
      <c r="A3" s="218" t="s">
        <v>115</v>
      </c>
      <c r="B3" s="218"/>
      <c r="C3" s="221" t="s">
        <v>130</v>
      </c>
      <c r="D3" s="218"/>
      <c r="E3" s="218"/>
      <c r="F3" s="265" t="s">
        <v>117</v>
      </c>
      <c r="G3" s="265"/>
      <c r="H3" s="265" t="s">
        <v>131</v>
      </c>
      <c r="I3" s="278" t="s">
        <v>132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5158315</v>
      </c>
    </row>
    <row r="5" spans="1:16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6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</row>
    <row r="7" spans="1:16" x14ac:dyDescent="0.25">
      <c r="A7" s="414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19"/>
      <c r="I7" s="421"/>
      <c r="J7" s="391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98">
        <v>43318</v>
      </c>
      <c r="B134" s="99">
        <v>180171656</v>
      </c>
      <c r="C134" s="100">
        <v>1</v>
      </c>
      <c r="D134" s="34">
        <v>141838</v>
      </c>
      <c r="E134" s="101"/>
      <c r="F134" s="99"/>
      <c r="G134" s="34"/>
      <c r="H134" s="102">
        <v>41000</v>
      </c>
      <c r="I134" s="102"/>
      <c r="J134" s="34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98">
        <v>43318</v>
      </c>
      <c r="B135" s="99">
        <v>180171657</v>
      </c>
      <c r="C135" s="100">
        <v>1</v>
      </c>
      <c r="D135" s="34">
        <v>141838</v>
      </c>
      <c r="E135" s="101"/>
      <c r="F135" s="99"/>
      <c r="G135" s="34"/>
      <c r="H135" s="102">
        <v>11000</v>
      </c>
      <c r="I135" s="102"/>
      <c r="J135" s="34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98">
        <v>43319</v>
      </c>
      <c r="B136" s="99">
        <v>180171704</v>
      </c>
      <c r="C136" s="100">
        <v>1</v>
      </c>
      <c r="D136" s="34">
        <v>141838</v>
      </c>
      <c r="E136" s="101"/>
      <c r="F136" s="99"/>
      <c r="G136" s="34"/>
      <c r="H136" s="102">
        <v>14000</v>
      </c>
      <c r="I136" s="102"/>
      <c r="J136" s="34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98">
        <v>43319</v>
      </c>
      <c r="B137" s="99">
        <v>180171705</v>
      </c>
      <c r="C137" s="100">
        <v>1</v>
      </c>
      <c r="D137" s="34">
        <v>141838</v>
      </c>
      <c r="E137" s="101"/>
      <c r="F137" s="99"/>
      <c r="G137" s="34"/>
      <c r="H137" s="102">
        <v>18000</v>
      </c>
      <c r="I137" s="102"/>
      <c r="J137" s="34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98">
        <v>43319</v>
      </c>
      <c r="B138" s="99">
        <v>180171706</v>
      </c>
      <c r="C138" s="100">
        <v>1</v>
      </c>
      <c r="D138" s="34">
        <v>141838</v>
      </c>
      <c r="E138" s="101"/>
      <c r="F138" s="99"/>
      <c r="G138" s="34"/>
      <c r="H138" s="102">
        <v>47000</v>
      </c>
      <c r="I138" s="102"/>
      <c r="J138" s="34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98">
        <v>43320</v>
      </c>
      <c r="B139" s="99">
        <v>180171810</v>
      </c>
      <c r="C139" s="100">
        <v>1</v>
      </c>
      <c r="D139" s="34">
        <v>141838</v>
      </c>
      <c r="E139" s="101"/>
      <c r="F139" s="99"/>
      <c r="G139" s="34"/>
      <c r="H139" s="102">
        <v>55000</v>
      </c>
      <c r="I139" s="102"/>
      <c r="J139" s="34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98">
        <v>43320</v>
      </c>
      <c r="B140" s="99">
        <v>180171811</v>
      </c>
      <c r="C140" s="100">
        <v>1</v>
      </c>
      <c r="D140" s="34">
        <v>141838</v>
      </c>
      <c r="E140" s="101"/>
      <c r="F140" s="99"/>
      <c r="G140" s="34"/>
      <c r="H140" s="102">
        <v>14000</v>
      </c>
      <c r="I140" s="102"/>
      <c r="J140" s="34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98">
        <v>43322</v>
      </c>
      <c r="B141" s="99">
        <v>180171999</v>
      </c>
      <c r="C141" s="100">
        <v>1</v>
      </c>
      <c r="D141" s="34">
        <v>141838</v>
      </c>
      <c r="E141" s="101"/>
      <c r="F141" s="99"/>
      <c r="G141" s="34"/>
      <c r="H141" s="102">
        <v>7000</v>
      </c>
      <c r="I141" s="102"/>
      <c r="J141" s="34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98">
        <v>43322</v>
      </c>
      <c r="B142" s="99">
        <v>180172000</v>
      </c>
      <c r="C142" s="100">
        <v>1</v>
      </c>
      <c r="D142" s="34">
        <v>141838</v>
      </c>
      <c r="E142" s="101"/>
      <c r="F142" s="99"/>
      <c r="G142" s="34"/>
      <c r="H142" s="102">
        <v>9000</v>
      </c>
      <c r="I142" s="102"/>
      <c r="J142" s="34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98">
        <v>43322</v>
      </c>
      <c r="B143" s="99">
        <v>180172002</v>
      </c>
      <c r="C143" s="100">
        <v>1</v>
      </c>
      <c r="D143" s="34">
        <v>141838</v>
      </c>
      <c r="E143" s="101"/>
      <c r="F143" s="99"/>
      <c r="G143" s="34"/>
      <c r="H143" s="102">
        <v>10000</v>
      </c>
      <c r="I143" s="102"/>
      <c r="J143" s="34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98">
        <v>43322</v>
      </c>
      <c r="B144" s="99">
        <v>180172029</v>
      </c>
      <c r="C144" s="100">
        <v>1</v>
      </c>
      <c r="D144" s="34">
        <v>141838</v>
      </c>
      <c r="E144" s="101"/>
      <c r="F144" s="99"/>
      <c r="G144" s="34"/>
      <c r="H144" s="102">
        <v>47000</v>
      </c>
      <c r="I144" s="102"/>
      <c r="J144" s="34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98">
        <v>43322</v>
      </c>
      <c r="B145" s="99">
        <v>180172030</v>
      </c>
      <c r="C145" s="100">
        <v>1</v>
      </c>
      <c r="D145" s="34">
        <v>141838</v>
      </c>
      <c r="E145" s="101"/>
      <c r="F145" s="99"/>
      <c r="G145" s="34"/>
      <c r="H145" s="102">
        <v>11000</v>
      </c>
      <c r="I145" s="102"/>
      <c r="J145" s="34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98">
        <v>43323</v>
      </c>
      <c r="B146" s="99">
        <v>180172089</v>
      </c>
      <c r="C146" s="100">
        <v>1</v>
      </c>
      <c r="D146" s="34">
        <v>141838</v>
      </c>
      <c r="E146" s="101"/>
      <c r="F146" s="99"/>
      <c r="G146" s="34"/>
      <c r="H146" s="102">
        <v>21000</v>
      </c>
      <c r="I146" s="102"/>
      <c r="J146" s="34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98">
        <v>43323</v>
      </c>
      <c r="B147" s="99">
        <v>180172116</v>
      </c>
      <c r="C147" s="100">
        <v>1</v>
      </c>
      <c r="D147" s="34">
        <v>141838</v>
      </c>
      <c r="E147" s="101"/>
      <c r="F147" s="99"/>
      <c r="G147" s="34"/>
      <c r="H147" s="102">
        <v>9000</v>
      </c>
      <c r="I147" s="102"/>
      <c r="J147" s="34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98">
        <v>43324</v>
      </c>
      <c r="B148" s="99">
        <v>180172213</v>
      </c>
      <c r="C148" s="100">
        <v>1</v>
      </c>
      <c r="D148" s="34">
        <v>141838</v>
      </c>
      <c r="E148" s="101"/>
      <c r="F148" s="99"/>
      <c r="G148" s="34"/>
      <c r="H148" s="102">
        <v>21000</v>
      </c>
      <c r="I148" s="102">
        <v>2462570</v>
      </c>
      <c r="J148" s="34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98">
        <v>43325</v>
      </c>
      <c r="B149" s="99">
        <v>180172287</v>
      </c>
      <c r="C149" s="100">
        <v>1</v>
      </c>
      <c r="D149" s="34">
        <v>141838</v>
      </c>
      <c r="E149" s="101"/>
      <c r="F149" s="99"/>
      <c r="G149" s="34"/>
      <c r="H149" s="102">
        <v>22000</v>
      </c>
      <c r="I149" s="102"/>
      <c r="J149" s="34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98">
        <v>43325</v>
      </c>
      <c r="B150" s="99">
        <v>180172288</v>
      </c>
      <c r="C150" s="100">
        <v>1</v>
      </c>
      <c r="D150" s="34">
        <v>141838</v>
      </c>
      <c r="E150" s="101"/>
      <c r="F150" s="99"/>
      <c r="G150" s="34"/>
      <c r="H150" s="102">
        <v>11000</v>
      </c>
      <c r="I150" s="102"/>
      <c r="J150" s="34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98">
        <v>43325</v>
      </c>
      <c r="B151" s="99">
        <v>180172329</v>
      </c>
      <c r="C151" s="100">
        <v>30</v>
      </c>
      <c r="D151" s="34">
        <v>4255125</v>
      </c>
      <c r="E151" s="101"/>
      <c r="F151" s="99"/>
      <c r="G151" s="34"/>
      <c r="H151" s="102">
        <v>66000</v>
      </c>
      <c r="I151" s="102"/>
      <c r="J151" s="34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98">
        <v>43327</v>
      </c>
      <c r="B152" s="99">
        <v>180172483</v>
      </c>
      <c r="C152" s="100">
        <v>1</v>
      </c>
      <c r="D152" s="34">
        <v>141838</v>
      </c>
      <c r="E152" s="101"/>
      <c r="F152" s="99"/>
      <c r="G152" s="34"/>
      <c r="H152" s="102">
        <v>20000</v>
      </c>
      <c r="I152" s="102"/>
      <c r="J152" s="34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98">
        <v>43327</v>
      </c>
      <c r="B153" s="99">
        <v>180172848</v>
      </c>
      <c r="C153" s="100">
        <v>1</v>
      </c>
      <c r="D153" s="34">
        <v>141838</v>
      </c>
      <c r="E153" s="101"/>
      <c r="F153" s="99"/>
      <c r="G153" s="34"/>
      <c r="H153" s="102">
        <v>33000</v>
      </c>
      <c r="I153" s="102"/>
      <c r="J153" s="34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98">
        <v>43330</v>
      </c>
      <c r="B154" s="99">
        <v>180172655</v>
      </c>
      <c r="C154" s="100">
        <v>1</v>
      </c>
      <c r="D154" s="34">
        <v>141838</v>
      </c>
      <c r="E154" s="101"/>
      <c r="F154" s="99"/>
      <c r="G154" s="34"/>
      <c r="H154" s="102">
        <v>42000</v>
      </c>
      <c r="I154" s="102">
        <v>5158315</v>
      </c>
      <c r="J154" s="34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35"/>
      <c r="B157" s="234"/>
      <c r="C157" s="240"/>
      <c r="D157" s="236"/>
      <c r="E157" s="237"/>
      <c r="F157" s="234"/>
      <c r="G157" s="236"/>
      <c r="H157" s="239"/>
      <c r="I157" s="239"/>
      <c r="J157" s="23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4"/>
      <c r="B158" s="8" t="s">
        <v>11</v>
      </c>
      <c r="C158" s="77">
        <f>SUM(C8:C157)</f>
        <v>660</v>
      </c>
      <c r="D158" s="9"/>
      <c r="E158" s="223" t="s">
        <v>11</v>
      </c>
      <c r="F158" s="223">
        <f>SUM(F8:F157)</f>
        <v>1</v>
      </c>
      <c r="G158" s="224">
        <f>SUM(G8:G157)</f>
        <v>98525</v>
      </c>
      <c r="H158" s="239"/>
      <c r="I158" s="239"/>
      <c r="J158" s="23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4"/>
      <c r="B159" s="8"/>
      <c r="C159" s="77"/>
      <c r="D159" s="9"/>
      <c r="E159" s="237"/>
      <c r="F159" s="234"/>
      <c r="G159" s="236"/>
      <c r="H159" s="239"/>
      <c r="I159" s="239"/>
      <c r="J159" s="236"/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10"/>
      <c r="B160" s="11"/>
      <c r="C160" s="40"/>
      <c r="D160" s="6"/>
      <c r="E160" s="8"/>
      <c r="F160" s="234"/>
      <c r="G160" s="377" t="s">
        <v>12</v>
      </c>
      <c r="H160" s="377"/>
      <c r="I160" s="39"/>
      <c r="J160" s="13">
        <f>SUM(D8:D157)</f>
        <v>55212040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4"/>
      <c r="B161" s="3"/>
      <c r="C161" s="40"/>
      <c r="D161" s="6"/>
      <c r="E161" s="8"/>
      <c r="F161" s="234"/>
      <c r="G161" s="377" t="s">
        <v>13</v>
      </c>
      <c r="H161" s="377"/>
      <c r="I161" s="39"/>
      <c r="J161" s="13">
        <f>SUM(G8:G157)</f>
        <v>98525</v>
      </c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14"/>
      <c r="B162" s="7"/>
      <c r="C162" s="40"/>
      <c r="D162" s="6"/>
      <c r="E162" s="7"/>
      <c r="F162" s="234"/>
      <c r="G162" s="377" t="s">
        <v>14</v>
      </c>
      <c r="H162" s="377"/>
      <c r="I162" s="41"/>
      <c r="J162" s="15">
        <f>J160-J161</f>
        <v>55113515</v>
      </c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4"/>
      <c r="B163" s="16"/>
      <c r="C163" s="40"/>
      <c r="D163" s="17"/>
      <c r="E163" s="7"/>
      <c r="F163" s="8"/>
      <c r="G163" s="377" t="s">
        <v>15</v>
      </c>
      <c r="H163" s="377"/>
      <c r="I163" s="39"/>
      <c r="J163" s="13">
        <f>SUM(H8:H159)</f>
        <v>3367500</v>
      </c>
      <c r="K163" s="219"/>
      <c r="L163" s="219"/>
      <c r="M163" s="219"/>
      <c r="N163" s="219"/>
      <c r="O163" s="219"/>
      <c r="P163" s="219"/>
    </row>
    <row r="164" spans="1:16" x14ac:dyDescent="0.25">
      <c r="A164" s="4"/>
      <c r="B164" s="16"/>
      <c r="C164" s="40"/>
      <c r="D164" s="17"/>
      <c r="E164" s="7"/>
      <c r="F164" s="8"/>
      <c r="G164" s="377" t="s">
        <v>16</v>
      </c>
      <c r="H164" s="377"/>
      <c r="I164" s="39"/>
      <c r="J164" s="13">
        <f>J162+J163</f>
        <v>58481015</v>
      </c>
    </row>
    <row r="165" spans="1:16" x14ac:dyDescent="0.25">
      <c r="A165" s="4"/>
      <c r="B165" s="16"/>
      <c r="C165" s="40"/>
      <c r="D165" s="17"/>
      <c r="E165" s="7"/>
      <c r="F165" s="3"/>
      <c r="G165" s="377" t="s">
        <v>5</v>
      </c>
      <c r="H165" s="377"/>
      <c r="I165" s="39"/>
      <c r="J165" s="13">
        <f>SUM(I8:I159)</f>
        <v>58481015</v>
      </c>
    </row>
    <row r="166" spans="1:16" x14ac:dyDescent="0.25">
      <c r="A166" s="4"/>
      <c r="B166" s="16"/>
      <c r="C166" s="40"/>
      <c r="D166" s="17"/>
      <c r="E166" s="7"/>
      <c r="F166" s="3"/>
      <c r="G166" s="377" t="s">
        <v>32</v>
      </c>
      <c r="H166" s="377"/>
      <c r="I166" s="40" t="str">
        <f>IF(J166&gt;0,"SALDO",IF(J166&lt;0,"PIUTANG",IF(J166=0,"LUNAS")))</f>
        <v>LUNAS</v>
      </c>
      <c r="J166" s="13">
        <f>J165-J164</f>
        <v>0</v>
      </c>
    </row>
    <row r="167" spans="1:16" x14ac:dyDescent="0.25">
      <c r="F167" s="37"/>
      <c r="G167" s="37"/>
      <c r="J167" s="37"/>
    </row>
    <row r="168" spans="1:16" x14ac:dyDescent="0.25">
      <c r="C168" s="37"/>
      <c r="D168" s="37"/>
      <c r="F168" s="37"/>
      <c r="G168" s="37"/>
      <c r="J168" s="37"/>
      <c r="L168"/>
      <c r="M168"/>
      <c r="N168"/>
      <c r="O168"/>
      <c r="P168"/>
    </row>
    <row r="169" spans="1:16" x14ac:dyDescent="0.25">
      <c r="C169" s="37"/>
      <c r="D169" s="37"/>
      <c r="F169" s="37"/>
      <c r="G169" s="37"/>
      <c r="J169" s="37"/>
      <c r="L169"/>
      <c r="M169"/>
      <c r="N169"/>
      <c r="O169"/>
      <c r="P169"/>
    </row>
    <row r="170" spans="1:16" x14ac:dyDescent="0.25">
      <c r="C170" s="37"/>
      <c r="D170" s="37"/>
      <c r="F170" s="37"/>
      <c r="G170" s="37"/>
      <c r="J170" s="37"/>
      <c r="L170"/>
      <c r="M170"/>
      <c r="N170"/>
      <c r="O170"/>
      <c r="P170"/>
    </row>
    <row r="171" spans="1:16" x14ac:dyDescent="0.25">
      <c r="C171" s="37"/>
      <c r="D171" s="37"/>
      <c r="F171" s="37"/>
      <c r="G171" s="37"/>
      <c r="J171" s="37"/>
      <c r="L171"/>
      <c r="M171"/>
      <c r="N171"/>
      <c r="O171"/>
      <c r="P171"/>
    </row>
    <row r="172" spans="1:16" x14ac:dyDescent="0.25">
      <c r="C172" s="37"/>
      <c r="D172" s="37"/>
      <c r="L172"/>
      <c r="M172"/>
      <c r="N172"/>
      <c r="O172"/>
      <c r="P172"/>
    </row>
  </sheetData>
  <mergeCells count="15">
    <mergeCell ref="G166:H166"/>
    <mergeCell ref="G160:H160"/>
    <mergeCell ref="G161:H161"/>
    <mergeCell ref="G162:H162"/>
    <mergeCell ref="G163:H163"/>
    <mergeCell ref="G164:H164"/>
    <mergeCell ref="G165:H165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221"/>
  <sheetViews>
    <sheetView zoomScale="85" zoomScaleNormal="85" workbookViewId="0">
      <pane ySplit="7" topLeftCell="A193" activePane="bottomLeft" state="frozen"/>
      <selection pane="bottomLeft" activeCell="L195" sqref="L19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5" x14ac:dyDescent="0.25">
      <c r="A1" s="218" t="s">
        <v>0</v>
      </c>
      <c r="B1" s="218"/>
      <c r="C1" s="221" t="s">
        <v>189</v>
      </c>
      <c r="D1" s="218"/>
      <c r="E1" s="218"/>
      <c r="F1" s="378" t="s">
        <v>22</v>
      </c>
      <c r="G1" s="378"/>
      <c r="H1" s="378"/>
      <c r="I1" s="220"/>
      <c r="J1" s="218"/>
      <c r="M1" s="219">
        <f>SUM(D170:D194)</f>
        <v>7053033</v>
      </c>
      <c r="N1" s="219">
        <v>7053025</v>
      </c>
      <c r="O1" s="219">
        <f>N1-M1</f>
        <v>-8</v>
      </c>
    </row>
    <row r="2" spans="1:15" x14ac:dyDescent="0.25">
      <c r="A2" s="218" t="s">
        <v>1</v>
      </c>
      <c r="B2" s="218"/>
      <c r="C2" s="221" t="s">
        <v>92</v>
      </c>
      <c r="D2" s="218"/>
      <c r="E2" s="218"/>
      <c r="F2" s="378" t="s">
        <v>21</v>
      </c>
      <c r="G2" s="378"/>
      <c r="H2" s="378"/>
      <c r="I2" s="220">
        <f>J215*-1</f>
        <v>520795</v>
      </c>
      <c r="J2" s="218"/>
      <c r="M2" s="219">
        <f>SUM(G170:G194)</f>
        <v>6175225</v>
      </c>
      <c r="N2" s="219">
        <v>6175225</v>
      </c>
      <c r="O2" s="219">
        <f>N2-M2</f>
        <v>0</v>
      </c>
    </row>
    <row r="3" spans="1:15" x14ac:dyDescent="0.25">
      <c r="A3" s="218" t="s">
        <v>115</v>
      </c>
      <c r="B3" s="218"/>
      <c r="C3" s="221" t="s">
        <v>92</v>
      </c>
      <c r="D3" s="218"/>
      <c r="E3" s="218"/>
      <c r="F3" s="315" t="s">
        <v>117</v>
      </c>
      <c r="G3" s="315"/>
      <c r="H3" s="315" t="s">
        <v>131</v>
      </c>
      <c r="I3" s="278"/>
      <c r="J3" s="218"/>
      <c r="M3" s="219">
        <f>M1-M2</f>
        <v>877808</v>
      </c>
      <c r="N3" s="219">
        <f>N1-N2</f>
        <v>877800</v>
      </c>
    </row>
    <row r="5" spans="1:15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5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</row>
    <row r="7" spans="1:15" x14ac:dyDescent="0.25">
      <c r="A7" s="414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19"/>
      <c r="I7" s="421"/>
      <c r="J7" s="391"/>
    </row>
    <row r="8" spans="1:15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5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5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5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5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5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5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5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5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241">
        <v>43309</v>
      </c>
      <c r="B170" s="242">
        <v>180170826</v>
      </c>
      <c r="C170" s="247">
        <v>4</v>
      </c>
      <c r="D170" s="246">
        <v>414663</v>
      </c>
      <c r="E170" s="244"/>
      <c r="F170" s="242"/>
      <c r="G170" s="246"/>
      <c r="H170" s="245"/>
      <c r="I170" s="245"/>
      <c r="J170" s="246"/>
    </row>
    <row r="171" spans="1:10" x14ac:dyDescent="0.25">
      <c r="A171" s="241">
        <v>43311</v>
      </c>
      <c r="B171" s="242">
        <v>180170983</v>
      </c>
      <c r="C171" s="247">
        <v>3</v>
      </c>
      <c r="D171" s="246">
        <v>408538</v>
      </c>
      <c r="E171" s="244"/>
      <c r="F171" s="242"/>
      <c r="G171" s="246"/>
      <c r="H171" s="245"/>
      <c r="I171" s="245"/>
      <c r="J171" s="246"/>
    </row>
    <row r="172" spans="1:10" x14ac:dyDescent="0.25">
      <c r="A172" s="241">
        <v>43311</v>
      </c>
      <c r="B172" s="242">
        <v>180171035</v>
      </c>
      <c r="C172" s="247">
        <v>2</v>
      </c>
      <c r="D172" s="246">
        <v>194513</v>
      </c>
      <c r="E172" s="244"/>
      <c r="F172" s="242"/>
      <c r="G172" s="246"/>
      <c r="H172" s="245"/>
      <c r="I172" s="245"/>
      <c r="J172" s="246"/>
    </row>
    <row r="173" spans="1:10" x14ac:dyDescent="0.25">
      <c r="A173" s="241">
        <v>43312</v>
      </c>
      <c r="B173" s="242">
        <v>180171079</v>
      </c>
      <c r="C173" s="247">
        <v>2</v>
      </c>
      <c r="D173" s="246">
        <v>176663</v>
      </c>
      <c r="E173" s="244">
        <v>180044609</v>
      </c>
      <c r="F173" s="242">
        <v>28</v>
      </c>
      <c r="G173" s="246">
        <v>2710925</v>
      </c>
      <c r="H173" s="245"/>
      <c r="I173" s="245"/>
      <c r="J173" s="246"/>
    </row>
    <row r="174" spans="1:10" x14ac:dyDescent="0.25">
      <c r="A174" s="241">
        <v>43313</v>
      </c>
      <c r="B174" s="242">
        <v>180171177</v>
      </c>
      <c r="C174" s="247">
        <v>3</v>
      </c>
      <c r="D174" s="246">
        <v>202563</v>
      </c>
      <c r="E174" s="244"/>
      <c r="F174" s="242"/>
      <c r="G174" s="246"/>
      <c r="H174" s="245"/>
      <c r="I174" s="245"/>
      <c r="J174" s="246"/>
    </row>
    <row r="175" spans="1:10" x14ac:dyDescent="0.25">
      <c r="A175" s="241">
        <v>43313</v>
      </c>
      <c r="B175" s="242">
        <v>180171179</v>
      </c>
      <c r="C175" s="247">
        <v>2</v>
      </c>
      <c r="D175" s="246">
        <v>178763</v>
      </c>
      <c r="E175" s="244"/>
      <c r="F175" s="242"/>
      <c r="G175" s="246"/>
      <c r="H175" s="245"/>
      <c r="I175" s="245"/>
      <c r="J175" s="246"/>
    </row>
    <row r="176" spans="1:10" x14ac:dyDescent="0.25">
      <c r="A176" s="241">
        <v>43314</v>
      </c>
      <c r="B176" s="242">
        <v>180171238</v>
      </c>
      <c r="C176" s="247">
        <v>1</v>
      </c>
      <c r="D176" s="246">
        <v>103075</v>
      </c>
      <c r="E176" s="244"/>
      <c r="F176" s="242"/>
      <c r="G176" s="246"/>
      <c r="H176" s="245"/>
      <c r="I176" s="245"/>
      <c r="J176" s="246"/>
    </row>
    <row r="177" spans="1:10" x14ac:dyDescent="0.25">
      <c r="A177" s="241">
        <v>43314</v>
      </c>
      <c r="B177" s="242">
        <v>180171263</v>
      </c>
      <c r="C177" s="247">
        <v>3</v>
      </c>
      <c r="D177" s="246">
        <v>329963</v>
      </c>
      <c r="E177" s="244"/>
      <c r="F177" s="242"/>
      <c r="G177" s="246"/>
      <c r="H177" s="245"/>
      <c r="I177" s="245"/>
      <c r="J177" s="246"/>
    </row>
    <row r="178" spans="1:10" x14ac:dyDescent="0.25">
      <c r="A178" s="241">
        <v>43314</v>
      </c>
      <c r="B178" s="242">
        <v>180171265</v>
      </c>
      <c r="C178" s="247">
        <v>5</v>
      </c>
      <c r="D178" s="246">
        <v>352713</v>
      </c>
      <c r="E178" s="244"/>
      <c r="F178" s="242"/>
      <c r="G178" s="246"/>
      <c r="H178" s="245"/>
      <c r="I178" s="245"/>
      <c r="J178" s="246"/>
    </row>
    <row r="179" spans="1:10" x14ac:dyDescent="0.25">
      <c r="A179" s="241">
        <v>43314</v>
      </c>
      <c r="B179" s="242">
        <v>180171312</v>
      </c>
      <c r="C179" s="247">
        <v>2</v>
      </c>
      <c r="D179" s="246">
        <v>134313</v>
      </c>
      <c r="E179" s="244"/>
      <c r="F179" s="242"/>
      <c r="G179" s="246"/>
      <c r="H179" s="245"/>
      <c r="I179" s="245"/>
      <c r="J179" s="246"/>
    </row>
    <row r="180" spans="1:10" x14ac:dyDescent="0.25">
      <c r="A180" s="241">
        <v>43315</v>
      </c>
      <c r="B180" s="242">
        <v>180171392</v>
      </c>
      <c r="C180" s="247">
        <v>4</v>
      </c>
      <c r="D180" s="246">
        <v>323575</v>
      </c>
      <c r="E180" s="244"/>
      <c r="F180" s="242"/>
      <c r="G180" s="246"/>
      <c r="H180" s="245"/>
      <c r="I180" s="245"/>
      <c r="J180" s="246"/>
    </row>
    <row r="181" spans="1:10" x14ac:dyDescent="0.25">
      <c r="A181" s="241">
        <v>43316</v>
      </c>
      <c r="B181" s="242">
        <v>180171458</v>
      </c>
      <c r="C181" s="247">
        <v>3</v>
      </c>
      <c r="D181" s="246">
        <v>392263</v>
      </c>
      <c r="E181" s="244"/>
      <c r="F181" s="242"/>
      <c r="G181" s="246"/>
      <c r="H181" s="245"/>
      <c r="I181" s="245"/>
      <c r="J181" s="246"/>
    </row>
    <row r="182" spans="1:10" x14ac:dyDescent="0.25">
      <c r="A182" s="241">
        <v>43318</v>
      </c>
      <c r="B182" s="242">
        <v>180171633</v>
      </c>
      <c r="C182" s="247">
        <v>8</v>
      </c>
      <c r="D182" s="246">
        <v>615913</v>
      </c>
      <c r="E182" s="244"/>
      <c r="F182" s="242"/>
      <c r="G182" s="246"/>
      <c r="H182" s="245"/>
      <c r="I182" s="245"/>
      <c r="J182" s="246"/>
    </row>
    <row r="183" spans="1:10" x14ac:dyDescent="0.25">
      <c r="A183" s="241">
        <v>43320</v>
      </c>
      <c r="B183" s="242">
        <v>180171815</v>
      </c>
      <c r="C183" s="247">
        <v>2</v>
      </c>
      <c r="D183" s="246">
        <v>151550</v>
      </c>
      <c r="E183" s="244"/>
      <c r="F183" s="242"/>
      <c r="G183" s="246"/>
      <c r="H183" s="245"/>
      <c r="I183" s="245"/>
      <c r="J183" s="246"/>
    </row>
    <row r="184" spans="1:10" x14ac:dyDescent="0.25">
      <c r="A184" s="241">
        <v>43320</v>
      </c>
      <c r="B184" s="242">
        <v>180171874</v>
      </c>
      <c r="C184" s="247">
        <v>4</v>
      </c>
      <c r="D184" s="246">
        <v>477575</v>
      </c>
      <c r="E184" s="244"/>
      <c r="F184" s="242"/>
      <c r="G184" s="246"/>
      <c r="H184" s="245"/>
      <c r="I184" s="245"/>
      <c r="J184" s="246"/>
    </row>
    <row r="185" spans="1:10" x14ac:dyDescent="0.25">
      <c r="A185" s="241">
        <v>43321</v>
      </c>
      <c r="B185" s="242">
        <v>180171924</v>
      </c>
      <c r="C185" s="247">
        <v>1</v>
      </c>
      <c r="D185" s="246">
        <v>102900</v>
      </c>
      <c r="E185" s="244"/>
      <c r="F185" s="242"/>
      <c r="G185" s="246"/>
      <c r="H185" s="245"/>
      <c r="I185" s="245"/>
      <c r="J185" s="246"/>
    </row>
    <row r="186" spans="1:10" x14ac:dyDescent="0.25">
      <c r="A186" s="241">
        <v>43321</v>
      </c>
      <c r="B186" s="242">
        <v>180171971</v>
      </c>
      <c r="C186" s="247">
        <v>1</v>
      </c>
      <c r="D186" s="246">
        <v>59588</v>
      </c>
      <c r="E186" s="244"/>
      <c r="F186" s="242"/>
      <c r="G186" s="246"/>
      <c r="H186" s="245"/>
      <c r="I186" s="245"/>
      <c r="J186" s="246"/>
    </row>
    <row r="187" spans="1:10" x14ac:dyDescent="0.25">
      <c r="A187" s="241">
        <v>43322</v>
      </c>
      <c r="B187" s="242">
        <v>180172022</v>
      </c>
      <c r="C187" s="247">
        <v>1</v>
      </c>
      <c r="D187" s="246">
        <v>47163</v>
      </c>
      <c r="E187" s="244"/>
      <c r="F187" s="242"/>
      <c r="G187" s="246"/>
      <c r="H187" s="245"/>
      <c r="I187" s="245"/>
      <c r="J187" s="246"/>
    </row>
    <row r="188" spans="1:10" x14ac:dyDescent="0.25">
      <c r="A188" s="241">
        <v>43322</v>
      </c>
      <c r="B188" s="242">
        <v>180172055</v>
      </c>
      <c r="C188" s="247">
        <v>2</v>
      </c>
      <c r="D188" s="246">
        <v>227063</v>
      </c>
      <c r="E188" s="244"/>
      <c r="F188" s="242"/>
      <c r="G188" s="246"/>
      <c r="H188" s="245"/>
      <c r="I188" s="245"/>
      <c r="J188" s="246"/>
    </row>
    <row r="189" spans="1:10" x14ac:dyDescent="0.25">
      <c r="A189" s="241">
        <v>43323</v>
      </c>
      <c r="B189" s="242">
        <v>180172109</v>
      </c>
      <c r="C189" s="247">
        <v>1</v>
      </c>
      <c r="D189" s="246">
        <v>150500</v>
      </c>
      <c r="E189" s="244">
        <v>180044789</v>
      </c>
      <c r="F189" s="242">
        <v>32</v>
      </c>
      <c r="G189" s="246">
        <v>3464300</v>
      </c>
      <c r="H189" s="245"/>
      <c r="I189" s="245"/>
      <c r="J189" s="246"/>
    </row>
    <row r="190" spans="1:10" x14ac:dyDescent="0.25">
      <c r="A190" s="241">
        <v>43325</v>
      </c>
      <c r="B190" s="242">
        <v>180172291</v>
      </c>
      <c r="C190" s="247">
        <v>3</v>
      </c>
      <c r="D190" s="246">
        <v>233363</v>
      </c>
      <c r="E190" s="244"/>
      <c r="F190" s="242"/>
      <c r="G190" s="246"/>
      <c r="H190" s="245"/>
      <c r="I190" s="245"/>
      <c r="J190" s="246"/>
    </row>
    <row r="191" spans="1:10" x14ac:dyDescent="0.25">
      <c r="A191" s="241">
        <v>43326</v>
      </c>
      <c r="B191" s="242">
        <v>180172388</v>
      </c>
      <c r="C191" s="247">
        <v>7</v>
      </c>
      <c r="D191" s="246">
        <v>748650</v>
      </c>
      <c r="E191" s="244"/>
      <c r="F191" s="242"/>
      <c r="G191" s="246"/>
      <c r="H191" s="245"/>
      <c r="I191" s="245"/>
      <c r="J191" s="246"/>
    </row>
    <row r="192" spans="1:10" x14ac:dyDescent="0.25">
      <c r="A192" s="241">
        <v>43326</v>
      </c>
      <c r="B192" s="242">
        <v>180172450</v>
      </c>
      <c r="C192" s="247">
        <v>2</v>
      </c>
      <c r="D192" s="246">
        <v>190750</v>
      </c>
      <c r="E192" s="244"/>
      <c r="F192" s="242"/>
      <c r="G192" s="246"/>
      <c r="H192" s="245"/>
      <c r="I192" s="245"/>
      <c r="J192" s="246"/>
    </row>
    <row r="193" spans="1:10" x14ac:dyDescent="0.25">
      <c r="A193" s="241">
        <v>43327</v>
      </c>
      <c r="B193" s="242">
        <v>180172498</v>
      </c>
      <c r="C193" s="247">
        <v>6</v>
      </c>
      <c r="D193" s="246">
        <v>624750</v>
      </c>
      <c r="E193" s="244"/>
      <c r="F193" s="242"/>
      <c r="G193" s="246"/>
      <c r="H193" s="245"/>
      <c r="I193" s="245">
        <v>266007</v>
      </c>
      <c r="J193" s="246" t="s">
        <v>17</v>
      </c>
    </row>
    <row r="194" spans="1:10" x14ac:dyDescent="0.25">
      <c r="A194" s="241">
        <v>43328</v>
      </c>
      <c r="B194" s="242">
        <v>180172585</v>
      </c>
      <c r="C194" s="247">
        <v>2</v>
      </c>
      <c r="D194" s="246">
        <v>211663</v>
      </c>
      <c r="E194" s="244"/>
      <c r="F194" s="242"/>
      <c r="G194" s="246"/>
      <c r="H194" s="245"/>
      <c r="I194" s="245">
        <v>611801</v>
      </c>
      <c r="J194" s="246" t="s">
        <v>17</v>
      </c>
    </row>
    <row r="195" spans="1:10" x14ac:dyDescent="0.25">
      <c r="A195" s="241">
        <v>43330</v>
      </c>
      <c r="B195" s="242">
        <v>180172699</v>
      </c>
      <c r="C195" s="247">
        <v>4</v>
      </c>
      <c r="D195" s="246">
        <v>517300</v>
      </c>
      <c r="E195" s="244"/>
      <c r="F195" s="242"/>
      <c r="G195" s="246"/>
      <c r="H195" s="245"/>
      <c r="I195" s="245"/>
      <c r="J195" s="246"/>
    </row>
    <row r="196" spans="1:10" x14ac:dyDescent="0.25">
      <c r="A196" s="241">
        <v>43332</v>
      </c>
      <c r="B196" s="242">
        <v>180172864</v>
      </c>
      <c r="C196" s="247">
        <v>2</v>
      </c>
      <c r="D196" s="246">
        <v>132563</v>
      </c>
      <c r="E196" s="244"/>
      <c r="F196" s="242"/>
      <c r="G196" s="246"/>
      <c r="H196" s="245"/>
      <c r="I196" s="245"/>
      <c r="J196" s="246"/>
    </row>
    <row r="197" spans="1:10" x14ac:dyDescent="0.25">
      <c r="A197" s="241">
        <v>43332</v>
      </c>
      <c r="B197" s="242">
        <v>180172902</v>
      </c>
      <c r="C197" s="247">
        <v>1</v>
      </c>
      <c r="D197" s="246">
        <v>77613</v>
      </c>
      <c r="E197" s="244"/>
      <c r="F197" s="242"/>
      <c r="G197" s="246"/>
      <c r="H197" s="245"/>
      <c r="I197" s="245"/>
      <c r="J197" s="246"/>
    </row>
    <row r="198" spans="1:10" x14ac:dyDescent="0.25">
      <c r="A198" s="98">
        <v>43333</v>
      </c>
      <c r="B198" s="99">
        <v>180172939</v>
      </c>
      <c r="C198" s="100">
        <v>1</v>
      </c>
      <c r="D198" s="34">
        <v>93538</v>
      </c>
      <c r="E198" s="244"/>
      <c r="F198" s="242"/>
      <c r="G198" s="246"/>
      <c r="H198" s="245"/>
      <c r="I198" s="245"/>
      <c r="J198" s="246"/>
    </row>
    <row r="199" spans="1:10" x14ac:dyDescent="0.25">
      <c r="A199" s="241">
        <v>43333</v>
      </c>
      <c r="B199" s="242">
        <v>180172940</v>
      </c>
      <c r="C199" s="247">
        <v>2</v>
      </c>
      <c r="D199" s="246">
        <v>194863</v>
      </c>
      <c r="E199" s="244"/>
      <c r="F199" s="242"/>
      <c r="G199" s="246"/>
      <c r="H199" s="245"/>
      <c r="I199" s="245"/>
      <c r="J199" s="246"/>
    </row>
    <row r="200" spans="1:10" x14ac:dyDescent="0.25">
      <c r="A200" s="241">
        <v>43335</v>
      </c>
      <c r="B200" s="242">
        <v>180173041</v>
      </c>
      <c r="C200" s="247">
        <v>3</v>
      </c>
      <c r="D200" s="246">
        <v>222338</v>
      </c>
      <c r="E200" s="244"/>
      <c r="F200" s="242"/>
      <c r="G200" s="246"/>
      <c r="H200" s="245"/>
      <c r="I200" s="245"/>
      <c r="J200" s="246"/>
    </row>
    <row r="201" spans="1:10" x14ac:dyDescent="0.25">
      <c r="A201" s="241">
        <v>43335</v>
      </c>
      <c r="B201" s="242">
        <v>180173088</v>
      </c>
      <c r="C201" s="247">
        <v>2</v>
      </c>
      <c r="D201" s="246">
        <v>271950</v>
      </c>
      <c r="E201" s="244"/>
      <c r="F201" s="242"/>
      <c r="G201" s="246"/>
      <c r="H201" s="245"/>
      <c r="I201" s="245"/>
      <c r="J201" s="246"/>
    </row>
    <row r="202" spans="1:10" x14ac:dyDescent="0.25">
      <c r="A202" s="241">
        <v>43336</v>
      </c>
      <c r="B202" s="242">
        <v>180173157</v>
      </c>
      <c r="C202" s="247">
        <v>1</v>
      </c>
      <c r="D202" s="246">
        <v>69825</v>
      </c>
      <c r="E202" s="244"/>
      <c r="F202" s="242"/>
      <c r="G202" s="246"/>
      <c r="H202" s="245"/>
      <c r="I202" s="245">
        <v>1486452</v>
      </c>
      <c r="J202" s="246" t="s">
        <v>17</v>
      </c>
    </row>
    <row r="203" spans="1:10" x14ac:dyDescent="0.25">
      <c r="A203" s="98">
        <v>43337</v>
      </c>
      <c r="B203" s="99">
        <v>180173198</v>
      </c>
      <c r="C203" s="100">
        <v>2</v>
      </c>
      <c r="D203" s="34">
        <v>180688</v>
      </c>
      <c r="E203" s="101"/>
      <c r="F203" s="99"/>
      <c r="G203" s="34"/>
      <c r="H203" s="102"/>
      <c r="I203" s="102"/>
      <c r="J203" s="34"/>
    </row>
    <row r="204" spans="1:10" x14ac:dyDescent="0.25">
      <c r="A204" s="98">
        <v>43337</v>
      </c>
      <c r="B204" s="99">
        <v>180173222</v>
      </c>
      <c r="C204" s="100">
        <v>2</v>
      </c>
      <c r="D204" s="34">
        <v>246575</v>
      </c>
      <c r="E204" s="101"/>
      <c r="F204" s="99"/>
      <c r="G204" s="34"/>
      <c r="H204" s="102"/>
      <c r="I204" s="102"/>
      <c r="J204" s="34"/>
    </row>
    <row r="205" spans="1:10" x14ac:dyDescent="0.25">
      <c r="A205" s="98"/>
      <c r="B205" s="99"/>
      <c r="C205" s="100"/>
      <c r="D205" s="34"/>
      <c r="E205" s="101"/>
      <c r="F205" s="99"/>
      <c r="G205" s="34"/>
      <c r="H205" s="102"/>
      <c r="I205" s="102"/>
      <c r="J205" s="34"/>
    </row>
    <row r="206" spans="1:10" x14ac:dyDescent="0.25">
      <c r="A206" s="235"/>
      <c r="B206" s="234"/>
      <c r="C206" s="240"/>
      <c r="D206" s="236"/>
      <c r="E206" s="237"/>
      <c r="F206" s="234"/>
      <c r="G206" s="236"/>
      <c r="H206" s="239"/>
      <c r="I206" s="239"/>
      <c r="J206" s="236"/>
    </row>
    <row r="207" spans="1:10" x14ac:dyDescent="0.25">
      <c r="A207" s="235"/>
      <c r="B207" s="223" t="s">
        <v>11</v>
      </c>
      <c r="C207" s="232">
        <f>SUM(C8:C206)</f>
        <v>1378</v>
      </c>
      <c r="D207" s="224"/>
      <c r="E207" s="223" t="s">
        <v>11</v>
      </c>
      <c r="F207" s="223">
        <f>SUM(F8:F206)</f>
        <v>215</v>
      </c>
      <c r="G207" s="224">
        <f>SUM(G8:G206)</f>
        <v>23221977</v>
      </c>
      <c r="H207" s="239"/>
      <c r="I207" s="239"/>
      <c r="J207" s="236"/>
    </row>
    <row r="208" spans="1:10" x14ac:dyDescent="0.25">
      <c r="A208" s="235"/>
      <c r="B208" s="223"/>
      <c r="C208" s="232"/>
      <c r="D208" s="224"/>
      <c r="E208" s="237"/>
      <c r="F208" s="234"/>
      <c r="G208" s="236"/>
      <c r="H208" s="239"/>
      <c r="I208" s="239"/>
      <c r="J208" s="236"/>
    </row>
    <row r="209" spans="1:16" x14ac:dyDescent="0.25">
      <c r="A209" s="225"/>
      <c r="B209" s="226"/>
      <c r="C209" s="240"/>
      <c r="D209" s="236"/>
      <c r="E209" s="223"/>
      <c r="F209" s="234"/>
      <c r="G209" s="377" t="s">
        <v>12</v>
      </c>
      <c r="H209" s="377"/>
      <c r="I209" s="239"/>
      <c r="J209" s="227">
        <f>SUM(D8:D206)</f>
        <v>133174533</v>
      </c>
    </row>
    <row r="210" spans="1:16" x14ac:dyDescent="0.25">
      <c r="A210" s="235"/>
      <c r="B210" s="234"/>
      <c r="C210" s="240"/>
      <c r="D210" s="236"/>
      <c r="E210" s="223"/>
      <c r="F210" s="234"/>
      <c r="G210" s="377" t="s">
        <v>13</v>
      </c>
      <c r="H210" s="377"/>
      <c r="I210" s="239"/>
      <c r="J210" s="227">
        <f>SUM(G8:G206)</f>
        <v>23221977</v>
      </c>
    </row>
    <row r="211" spans="1:16" x14ac:dyDescent="0.25">
      <c r="A211" s="228"/>
      <c r="B211" s="237"/>
      <c r="C211" s="240"/>
      <c r="D211" s="236"/>
      <c r="E211" s="237"/>
      <c r="F211" s="234"/>
      <c r="G211" s="377" t="s">
        <v>14</v>
      </c>
      <c r="H211" s="377"/>
      <c r="I211" s="41"/>
      <c r="J211" s="229">
        <f>J209-J210</f>
        <v>109952556</v>
      </c>
    </row>
    <row r="212" spans="1:16" x14ac:dyDescent="0.25">
      <c r="A212" s="235"/>
      <c r="B212" s="230"/>
      <c r="C212" s="240"/>
      <c r="D212" s="231"/>
      <c r="E212" s="237"/>
      <c r="F212" s="223"/>
      <c r="G212" s="377" t="s">
        <v>15</v>
      </c>
      <c r="H212" s="377"/>
      <c r="I212" s="239"/>
      <c r="J212" s="227">
        <f>SUM(H8:H208)</f>
        <v>375000</v>
      </c>
    </row>
    <row r="213" spans="1:16" x14ac:dyDescent="0.25">
      <c r="A213" s="235"/>
      <c r="B213" s="230"/>
      <c r="C213" s="240"/>
      <c r="D213" s="231"/>
      <c r="E213" s="237"/>
      <c r="F213" s="223"/>
      <c r="G213" s="377" t="s">
        <v>16</v>
      </c>
      <c r="H213" s="377"/>
      <c r="I213" s="239"/>
      <c r="J213" s="227">
        <f>J211+J212</f>
        <v>110327556</v>
      </c>
    </row>
    <row r="214" spans="1:16" x14ac:dyDescent="0.25">
      <c r="A214" s="235"/>
      <c r="B214" s="230"/>
      <c r="C214" s="240"/>
      <c r="D214" s="231"/>
      <c r="E214" s="237"/>
      <c r="F214" s="234"/>
      <c r="G214" s="377" t="s">
        <v>5</v>
      </c>
      <c r="H214" s="377"/>
      <c r="I214" s="239"/>
      <c r="J214" s="227">
        <f>SUM(I8:I208)</f>
        <v>109806761</v>
      </c>
    </row>
    <row r="215" spans="1:16" x14ac:dyDescent="0.25">
      <c r="A215" s="235"/>
      <c r="B215" s="230"/>
      <c r="C215" s="240"/>
      <c r="D215" s="231"/>
      <c r="E215" s="237"/>
      <c r="F215" s="234"/>
      <c r="G215" s="377" t="s">
        <v>32</v>
      </c>
      <c r="H215" s="377"/>
      <c r="I215" s="240" t="str">
        <f>IF(J215&gt;0,"SALDO",IF(J215&lt;0,"PIUTANG",IF(J215=0,"LUNAS")))</f>
        <v>PIUTANG</v>
      </c>
      <c r="J215" s="227">
        <f>J214-J213</f>
        <v>-520795</v>
      </c>
    </row>
    <row r="216" spans="1:16" x14ac:dyDescent="0.25">
      <c r="F216" s="219"/>
      <c r="G216" s="219"/>
      <c r="J216" s="219"/>
    </row>
    <row r="217" spans="1:16" x14ac:dyDescent="0.25">
      <c r="C217" s="219"/>
      <c r="D217" s="219"/>
      <c r="F217" s="219"/>
      <c r="G217" s="219"/>
      <c r="J217" s="219"/>
      <c r="L217" s="233"/>
      <c r="M217" s="233"/>
      <c r="N217" s="233"/>
      <c r="O217" s="233"/>
      <c r="P217" s="233"/>
    </row>
    <row r="218" spans="1:16" x14ac:dyDescent="0.25">
      <c r="C218" s="219"/>
      <c r="D218" s="219"/>
      <c r="F218" s="219"/>
      <c r="G218" s="219"/>
      <c r="J218" s="219"/>
      <c r="L218" s="233"/>
      <c r="M218" s="233"/>
      <c r="N218" s="233"/>
      <c r="O218" s="233"/>
      <c r="P218" s="233"/>
    </row>
    <row r="219" spans="1:16" x14ac:dyDescent="0.25">
      <c r="C219" s="219"/>
      <c r="D219" s="219"/>
      <c r="F219" s="219"/>
      <c r="G219" s="219"/>
      <c r="J219" s="219"/>
      <c r="L219" s="233"/>
      <c r="M219" s="233"/>
      <c r="N219" s="233"/>
      <c r="O219" s="233"/>
      <c r="P219" s="233"/>
    </row>
    <row r="220" spans="1:16" x14ac:dyDescent="0.25">
      <c r="C220" s="219"/>
      <c r="D220" s="219"/>
      <c r="F220" s="219"/>
      <c r="G220" s="219"/>
      <c r="J220" s="219"/>
      <c r="L220" s="233"/>
      <c r="M220" s="233"/>
      <c r="N220" s="233"/>
      <c r="O220" s="233"/>
      <c r="P220" s="233"/>
    </row>
    <row r="221" spans="1:16" x14ac:dyDescent="0.25">
      <c r="C221" s="219"/>
      <c r="D221" s="219"/>
      <c r="L221" s="233"/>
      <c r="M221" s="233"/>
      <c r="N221" s="233"/>
      <c r="O221" s="233"/>
      <c r="P221" s="233"/>
    </row>
  </sheetData>
  <mergeCells count="15">
    <mergeCell ref="G215:H215"/>
    <mergeCell ref="G209:H209"/>
    <mergeCell ref="G210:H210"/>
    <mergeCell ref="G211:H211"/>
    <mergeCell ref="G212:H212"/>
    <mergeCell ref="G213:H213"/>
    <mergeCell ref="G214:H21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4"/>
  <sheetViews>
    <sheetView workbookViewId="0">
      <pane ySplit="7" topLeftCell="A8" activePane="bottomLeft" state="frozen"/>
      <selection pane="bottomLeft" activeCell="H16" sqref="H16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203</v>
      </c>
      <c r="D1" s="218"/>
      <c r="E1" s="218"/>
      <c r="F1" s="378" t="s">
        <v>22</v>
      </c>
      <c r="G1" s="378"/>
      <c r="H1" s="378"/>
      <c r="I1" s="220" t="s">
        <v>191</v>
      </c>
      <c r="J1" s="218"/>
      <c r="L1" s="238">
        <f>SUM(D9:D12)</f>
        <v>1256063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378" t="s">
        <v>21</v>
      </c>
      <c r="G2" s="378"/>
      <c r="H2" s="378"/>
      <c r="I2" s="220">
        <f>J34*-1</f>
        <v>533138</v>
      </c>
      <c r="J2" s="218"/>
      <c r="L2" s="238">
        <f>SUM(G9:G12)</f>
        <v>194250</v>
      </c>
      <c r="M2" s="238"/>
    </row>
    <row r="3" spans="1:13" x14ac:dyDescent="0.25">
      <c r="A3" s="218" t="s">
        <v>115</v>
      </c>
      <c r="B3" s="218"/>
      <c r="C3" s="28" t="s">
        <v>204</v>
      </c>
      <c r="D3" s="218"/>
      <c r="E3" s="218"/>
      <c r="F3" s="374"/>
      <c r="G3" s="374"/>
      <c r="H3" s="374"/>
      <c r="I3" s="220"/>
      <c r="J3" s="218"/>
      <c r="L3" s="238">
        <f>L1-L2</f>
        <v>1061813</v>
      </c>
      <c r="M3" s="238"/>
    </row>
    <row r="4" spans="1:13" x14ac:dyDescent="0.25">
      <c r="L4" s="238"/>
    </row>
    <row r="5" spans="1:13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  <c r="L5" s="238"/>
    </row>
    <row r="6" spans="1:13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6" t="s">
        <v>4</v>
      </c>
      <c r="I6" s="420" t="s">
        <v>5</v>
      </c>
      <c r="J6" s="390" t="s">
        <v>6</v>
      </c>
    </row>
    <row r="7" spans="1:13" x14ac:dyDescent="0.25">
      <c r="A7" s="414"/>
      <c r="B7" s="375" t="s">
        <v>7</v>
      </c>
      <c r="C7" s="24" t="s">
        <v>8</v>
      </c>
      <c r="D7" s="376" t="s">
        <v>9</v>
      </c>
      <c r="E7" s="375" t="s">
        <v>10</v>
      </c>
      <c r="F7" s="375" t="s">
        <v>8</v>
      </c>
      <c r="G7" s="376" t="s">
        <v>9</v>
      </c>
      <c r="H7" s="387"/>
      <c r="I7" s="421"/>
      <c r="J7" s="391"/>
    </row>
    <row r="8" spans="1:13" x14ac:dyDescent="0.25">
      <c r="A8" s="241">
        <v>43332</v>
      </c>
      <c r="B8" s="242">
        <v>180172850</v>
      </c>
      <c r="C8" s="129">
        <v>4</v>
      </c>
      <c r="D8" s="246">
        <v>504263</v>
      </c>
      <c r="E8" s="244"/>
      <c r="F8" s="242"/>
      <c r="G8" s="246"/>
      <c r="H8" s="244"/>
      <c r="I8" s="245">
        <v>504263</v>
      </c>
      <c r="J8" s="246" t="s">
        <v>17</v>
      </c>
      <c r="L8" s="238"/>
    </row>
    <row r="9" spans="1:13" x14ac:dyDescent="0.25">
      <c r="A9" s="241">
        <v>43333</v>
      </c>
      <c r="B9" s="242">
        <v>180172928</v>
      </c>
      <c r="C9" s="129">
        <v>3</v>
      </c>
      <c r="D9" s="246">
        <v>280263</v>
      </c>
      <c r="E9" s="244">
        <v>180044931</v>
      </c>
      <c r="F9" s="242">
        <v>1</v>
      </c>
      <c r="G9" s="246">
        <v>194250</v>
      </c>
      <c r="H9" s="244"/>
      <c r="I9" s="245"/>
      <c r="J9" s="246"/>
      <c r="L9" s="238"/>
    </row>
    <row r="10" spans="1:13" x14ac:dyDescent="0.25">
      <c r="A10" s="241">
        <v>43335</v>
      </c>
      <c r="B10" s="242">
        <v>180173016</v>
      </c>
      <c r="C10" s="129">
        <v>4</v>
      </c>
      <c r="D10" s="246">
        <v>439250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43335</v>
      </c>
      <c r="B11" s="242">
        <v>180173065</v>
      </c>
      <c r="C11" s="129">
        <v>1</v>
      </c>
      <c r="D11" s="246">
        <v>120575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43336</v>
      </c>
      <c r="B12" s="242">
        <v>180173108</v>
      </c>
      <c r="C12" s="129">
        <v>4</v>
      </c>
      <c r="D12" s="246">
        <v>415975</v>
      </c>
      <c r="E12" s="244"/>
      <c r="F12" s="242"/>
      <c r="G12" s="246"/>
      <c r="H12" s="244"/>
      <c r="I12" s="245">
        <v>1061813</v>
      </c>
      <c r="J12" s="246" t="s">
        <v>17</v>
      </c>
      <c r="L12" s="238"/>
    </row>
    <row r="13" spans="1:13" x14ac:dyDescent="0.25">
      <c r="A13" s="98">
        <v>43337</v>
      </c>
      <c r="B13" s="99">
        <v>180173182</v>
      </c>
      <c r="C13" s="253">
        <v>4</v>
      </c>
      <c r="D13" s="34">
        <v>407138</v>
      </c>
      <c r="E13" s="101"/>
      <c r="F13" s="99"/>
      <c r="G13" s="34"/>
      <c r="H13" s="101"/>
      <c r="I13" s="102"/>
      <c r="J13" s="34"/>
      <c r="L13" s="238"/>
    </row>
    <row r="14" spans="1:13" x14ac:dyDescent="0.25">
      <c r="A14" s="98">
        <v>43337</v>
      </c>
      <c r="B14" s="99">
        <v>180173204</v>
      </c>
      <c r="C14" s="253">
        <v>1</v>
      </c>
      <c r="D14" s="34">
        <v>126000</v>
      </c>
      <c r="E14" s="101"/>
      <c r="F14" s="99"/>
      <c r="G14" s="34"/>
      <c r="H14" s="101"/>
      <c r="I14" s="102"/>
      <c r="J14" s="34"/>
      <c r="L14" s="238"/>
    </row>
    <row r="15" spans="1:13" x14ac:dyDescent="0.25">
      <c r="A15" s="98"/>
      <c r="B15" s="99"/>
      <c r="C15" s="253"/>
      <c r="D15" s="34"/>
      <c r="E15" s="101"/>
      <c r="F15" s="99"/>
      <c r="G15" s="34"/>
      <c r="H15" s="101"/>
      <c r="I15" s="102"/>
      <c r="J15" s="34"/>
      <c r="L15" s="238"/>
    </row>
    <row r="16" spans="1:13" x14ac:dyDescent="0.25">
      <c r="A16" s="98"/>
      <c r="B16" s="99"/>
      <c r="C16" s="253"/>
      <c r="D16" s="34"/>
      <c r="E16" s="101"/>
      <c r="F16" s="99"/>
      <c r="G16" s="34"/>
      <c r="H16" s="101"/>
      <c r="I16" s="102"/>
      <c r="J16" s="34"/>
      <c r="L16" s="238"/>
    </row>
    <row r="17" spans="1:12" x14ac:dyDescent="0.25">
      <c r="A17" s="98"/>
      <c r="B17" s="99"/>
      <c r="C17" s="253"/>
      <c r="D17" s="34"/>
      <c r="E17" s="101"/>
      <c r="F17" s="99"/>
      <c r="G17" s="34"/>
      <c r="H17" s="101"/>
      <c r="I17" s="102"/>
      <c r="J17" s="34"/>
      <c r="L17" s="238"/>
    </row>
    <row r="18" spans="1:12" x14ac:dyDescent="0.25">
      <c r="A18" s="98"/>
      <c r="B18" s="99"/>
      <c r="C18" s="253"/>
      <c r="D18" s="34"/>
      <c r="E18" s="101"/>
      <c r="F18" s="99"/>
      <c r="G18" s="34"/>
      <c r="H18" s="101"/>
      <c r="I18" s="102"/>
      <c r="J18" s="34"/>
      <c r="L18" s="238"/>
    </row>
    <row r="19" spans="1:12" x14ac:dyDescent="0.25">
      <c r="A19" s="98"/>
      <c r="B19" s="99"/>
      <c r="C19" s="253"/>
      <c r="D19" s="34"/>
      <c r="E19" s="101"/>
      <c r="F19" s="99"/>
      <c r="G19" s="34"/>
      <c r="H19" s="101"/>
      <c r="I19" s="102"/>
      <c r="J19" s="34"/>
      <c r="L19" s="238"/>
    </row>
    <row r="20" spans="1:12" x14ac:dyDescent="0.25">
      <c r="A20" s="98"/>
      <c r="B20" s="99"/>
      <c r="C20" s="253"/>
      <c r="D20" s="34"/>
      <c r="E20" s="101"/>
      <c r="F20" s="99"/>
      <c r="G20" s="34"/>
      <c r="H20" s="101"/>
      <c r="I20" s="102"/>
      <c r="J20" s="34"/>
      <c r="L20" s="238"/>
    </row>
    <row r="21" spans="1:12" x14ac:dyDescent="0.25">
      <c r="A21" s="98"/>
      <c r="B21" s="99"/>
      <c r="C21" s="253"/>
      <c r="D21" s="34"/>
      <c r="E21" s="101"/>
      <c r="F21" s="99"/>
      <c r="G21" s="34"/>
      <c r="H21" s="101"/>
      <c r="I21" s="102"/>
      <c r="J21" s="34"/>
      <c r="L21" s="238"/>
    </row>
    <row r="22" spans="1:12" x14ac:dyDescent="0.25">
      <c r="A22" s="98"/>
      <c r="B22" s="99"/>
      <c r="C22" s="253"/>
      <c r="D22" s="34"/>
      <c r="E22" s="101"/>
      <c r="F22" s="99"/>
      <c r="G22" s="34"/>
      <c r="H22" s="101"/>
      <c r="I22" s="102"/>
      <c r="J22" s="34"/>
      <c r="L22" s="238"/>
    </row>
    <row r="23" spans="1:12" x14ac:dyDescent="0.25">
      <c r="A23" s="98"/>
      <c r="B23" s="99"/>
      <c r="C23" s="253"/>
      <c r="D23" s="34"/>
      <c r="E23" s="101"/>
      <c r="F23" s="99"/>
      <c r="G23" s="34"/>
      <c r="H23" s="101"/>
      <c r="I23" s="102"/>
      <c r="J23" s="34"/>
      <c r="L23" s="238"/>
    </row>
    <row r="24" spans="1:12" x14ac:dyDescent="0.25">
      <c r="A24" s="98"/>
      <c r="B24" s="99"/>
      <c r="C24" s="253"/>
      <c r="D24" s="34"/>
      <c r="E24" s="101"/>
      <c r="F24" s="99"/>
      <c r="G24" s="34"/>
      <c r="H24" s="101"/>
      <c r="I24" s="102"/>
      <c r="J24" s="34"/>
      <c r="L24" s="238"/>
    </row>
    <row r="25" spans="1:12" x14ac:dyDescent="0.25">
      <c r="A25" s="235"/>
      <c r="B25" s="234"/>
      <c r="C25" s="26"/>
      <c r="D25" s="236"/>
      <c r="E25" s="237"/>
      <c r="F25" s="234"/>
      <c r="G25" s="236"/>
      <c r="H25" s="237"/>
      <c r="I25" s="239"/>
      <c r="J25" s="236"/>
    </row>
    <row r="26" spans="1:12" x14ac:dyDescent="0.25">
      <c r="A26" s="235"/>
      <c r="B26" s="223" t="s">
        <v>11</v>
      </c>
      <c r="C26" s="27">
        <f>SUM(C8:C25)</f>
        <v>21</v>
      </c>
      <c r="D26" s="224"/>
      <c r="E26" s="223" t="s">
        <v>11</v>
      </c>
      <c r="F26" s="223">
        <f>SUM(F8:F25)</f>
        <v>1</v>
      </c>
      <c r="G26" s="5"/>
      <c r="H26" s="234"/>
      <c r="I26" s="240"/>
      <c r="J26" s="5"/>
    </row>
    <row r="27" spans="1:12" x14ac:dyDescent="0.25">
      <c r="A27" s="235"/>
      <c r="B27" s="223"/>
      <c r="C27" s="27"/>
      <c r="D27" s="224"/>
      <c r="E27" s="223"/>
      <c r="F27" s="223"/>
      <c r="G27" s="32"/>
      <c r="H27" s="33"/>
      <c r="I27" s="240"/>
      <c r="J27" s="5"/>
    </row>
    <row r="28" spans="1:12" x14ac:dyDescent="0.25">
      <c r="A28" s="225"/>
      <c r="B28" s="226"/>
      <c r="C28" s="26"/>
      <c r="D28" s="236"/>
      <c r="E28" s="223"/>
      <c r="F28" s="234"/>
      <c r="G28" s="377" t="s">
        <v>12</v>
      </c>
      <c r="H28" s="377"/>
      <c r="I28" s="239"/>
      <c r="J28" s="227">
        <f>SUM(D8:D25)</f>
        <v>2293464</v>
      </c>
    </row>
    <row r="29" spans="1:12" x14ac:dyDescent="0.25">
      <c r="A29" s="235"/>
      <c r="B29" s="234"/>
      <c r="C29" s="26"/>
      <c r="D29" s="236"/>
      <c r="E29" s="237"/>
      <c r="F29" s="234"/>
      <c r="G29" s="377" t="s">
        <v>13</v>
      </c>
      <c r="H29" s="377"/>
      <c r="I29" s="239"/>
      <c r="J29" s="227">
        <f>SUM(G8:G25)</f>
        <v>194250</v>
      </c>
    </row>
    <row r="30" spans="1:12" x14ac:dyDescent="0.25">
      <c r="A30" s="228"/>
      <c r="B30" s="237"/>
      <c r="C30" s="26"/>
      <c r="D30" s="236"/>
      <c r="E30" s="237"/>
      <c r="F30" s="234"/>
      <c r="G30" s="377" t="s">
        <v>14</v>
      </c>
      <c r="H30" s="377"/>
      <c r="I30" s="41"/>
      <c r="J30" s="229">
        <f>J28-J29</f>
        <v>2099214</v>
      </c>
    </row>
    <row r="31" spans="1:12" x14ac:dyDescent="0.25">
      <c r="A31" s="235"/>
      <c r="B31" s="230"/>
      <c r="C31" s="26"/>
      <c r="D31" s="231"/>
      <c r="E31" s="237"/>
      <c r="F31" s="234"/>
      <c r="G31" s="377" t="s">
        <v>15</v>
      </c>
      <c r="H31" s="377"/>
      <c r="I31" s="239"/>
      <c r="J31" s="227">
        <f>SUM(H8:H26)</f>
        <v>0</v>
      </c>
    </row>
    <row r="32" spans="1:12" x14ac:dyDescent="0.25">
      <c r="A32" s="235"/>
      <c r="B32" s="230"/>
      <c r="C32" s="26"/>
      <c r="D32" s="231"/>
      <c r="E32" s="237"/>
      <c r="F32" s="234"/>
      <c r="G32" s="377" t="s">
        <v>16</v>
      </c>
      <c r="H32" s="377"/>
      <c r="I32" s="239"/>
      <c r="J32" s="227">
        <f>J30+J31</f>
        <v>2099214</v>
      </c>
    </row>
    <row r="33" spans="1:10" x14ac:dyDescent="0.25">
      <c r="A33" s="235"/>
      <c r="B33" s="230"/>
      <c r="C33" s="26"/>
      <c r="D33" s="231"/>
      <c r="E33" s="237"/>
      <c r="F33" s="234"/>
      <c r="G33" s="377" t="s">
        <v>5</v>
      </c>
      <c r="H33" s="377"/>
      <c r="I33" s="239"/>
      <c r="J33" s="227">
        <f>SUM(I8:I26)</f>
        <v>1566076</v>
      </c>
    </row>
    <row r="34" spans="1:10" x14ac:dyDescent="0.25">
      <c r="A34" s="235"/>
      <c r="B34" s="230"/>
      <c r="C34" s="26"/>
      <c r="D34" s="231"/>
      <c r="E34" s="237"/>
      <c r="F34" s="234"/>
      <c r="G34" s="377" t="s">
        <v>32</v>
      </c>
      <c r="H34" s="377"/>
      <c r="I34" s="240" t="str">
        <f>IF(J34&gt;0,"SALDO",IF(J34&lt;0,"PIUTANG",IF(J34=0,"LUNAS")))</f>
        <v>PIUTANG</v>
      </c>
      <c r="J34" s="227">
        <f>J33-J32</f>
        <v>-533138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75"/>
  <sheetViews>
    <sheetView workbookViewId="0">
      <pane ySplit="7" topLeftCell="A54" activePane="bottomLeft" state="frozen"/>
      <selection pane="bottomLeft" activeCell="J62" sqref="J6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78" t="s">
        <v>22</v>
      </c>
      <c r="G1" s="378"/>
      <c r="H1" s="378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78" t="s">
        <v>21</v>
      </c>
      <c r="G2" s="378"/>
      <c r="H2" s="378"/>
      <c r="I2" s="38">
        <f>J75*-1</f>
        <v>1532913</v>
      </c>
      <c r="J2" s="20"/>
      <c r="L2" s="37">
        <f>SUM(G53:G66)</f>
        <v>1609213</v>
      </c>
      <c r="M2" s="107"/>
    </row>
    <row r="3" spans="1:17" s="233" customFormat="1" x14ac:dyDescent="0.25">
      <c r="A3" s="218" t="s">
        <v>115</v>
      </c>
      <c r="B3" s="218"/>
      <c r="C3" s="221" t="s">
        <v>179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-310800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  <c r="M5" s="37"/>
    </row>
    <row r="6" spans="1:17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0" t="s">
        <v>6</v>
      </c>
      <c r="M6" s="37"/>
    </row>
    <row r="7" spans="1:17" x14ac:dyDescent="0.25">
      <c r="A7" s="414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19"/>
      <c r="I7" s="421"/>
      <c r="J7" s="391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98">
        <v>43321</v>
      </c>
      <c r="B60" s="99">
        <v>180171911</v>
      </c>
      <c r="C60" s="100">
        <v>4</v>
      </c>
      <c r="D60" s="34">
        <v>417025</v>
      </c>
      <c r="E60" s="101"/>
      <c r="F60" s="99"/>
      <c r="G60" s="34"/>
      <c r="H60" s="102"/>
      <c r="I60" s="102"/>
      <c r="J60" s="34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98">
        <v>43335</v>
      </c>
      <c r="B61" s="99">
        <v>180173009</v>
      </c>
      <c r="C61" s="100">
        <v>11</v>
      </c>
      <c r="D61" s="34">
        <v>1115888</v>
      </c>
      <c r="E61" s="101"/>
      <c r="F61" s="99"/>
      <c r="G61" s="34"/>
      <c r="H61" s="102"/>
      <c r="I61" s="102"/>
      <c r="J61" s="34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  <c r="K65" s="138"/>
      <c r="L65" s="138"/>
      <c r="M65" s="138"/>
      <c r="N65" s="138"/>
      <c r="O65" s="138"/>
      <c r="P65" s="138"/>
      <c r="Q65" s="138"/>
    </row>
    <row r="66" spans="1:17" x14ac:dyDescent="0.25">
      <c r="A66" s="4"/>
      <c r="B66" s="3"/>
      <c r="C66" s="40"/>
      <c r="D66" s="6"/>
      <c r="E66" s="7"/>
      <c r="F66" s="3"/>
      <c r="G66" s="6"/>
      <c r="H66" s="39"/>
      <c r="I66" s="39"/>
      <c r="J66" s="6"/>
      <c r="M66" s="37"/>
    </row>
    <row r="67" spans="1:17" x14ac:dyDescent="0.25">
      <c r="A67" s="4"/>
      <c r="B67" s="8" t="s">
        <v>11</v>
      </c>
      <c r="C67" s="77">
        <f>SUM(C8:C66)</f>
        <v>352</v>
      </c>
      <c r="D67" s="9"/>
      <c r="E67" s="8" t="s">
        <v>11</v>
      </c>
      <c r="F67" s="8">
        <f>SUM(F8:F66)</f>
        <v>100</v>
      </c>
      <c r="G67" s="5"/>
      <c r="H67" s="40"/>
      <c r="I67" s="40"/>
      <c r="J67" s="5"/>
      <c r="M67" s="37"/>
    </row>
    <row r="68" spans="1:17" x14ac:dyDescent="0.25">
      <c r="A68" s="4"/>
      <c r="B68" s="8"/>
      <c r="C68" s="77"/>
      <c r="D68" s="9"/>
      <c r="E68" s="8"/>
      <c r="F68" s="8"/>
      <c r="G68" s="32"/>
      <c r="H68" s="52"/>
      <c r="I68" s="40"/>
      <c r="J68" s="5"/>
      <c r="M68" s="37"/>
    </row>
    <row r="69" spans="1:17" x14ac:dyDescent="0.25">
      <c r="A69" s="10"/>
      <c r="B69" s="11"/>
      <c r="C69" s="40"/>
      <c r="D69" s="6"/>
      <c r="E69" s="8"/>
      <c r="F69" s="3"/>
      <c r="G69" s="377" t="s">
        <v>12</v>
      </c>
      <c r="H69" s="377"/>
      <c r="I69" s="39"/>
      <c r="J69" s="13">
        <f>SUM(D8:D66)</f>
        <v>39448774</v>
      </c>
      <c r="M69" s="37"/>
    </row>
    <row r="70" spans="1:17" x14ac:dyDescent="0.25">
      <c r="A70" s="4"/>
      <c r="B70" s="3"/>
      <c r="C70" s="40"/>
      <c r="D70" s="6"/>
      <c r="E70" s="7"/>
      <c r="F70" s="3"/>
      <c r="G70" s="377" t="s">
        <v>13</v>
      </c>
      <c r="H70" s="377"/>
      <c r="I70" s="39"/>
      <c r="J70" s="13">
        <f>SUM(G8:G66)</f>
        <v>11841372</v>
      </c>
      <c r="M70" s="37"/>
    </row>
    <row r="71" spans="1:17" x14ac:dyDescent="0.25">
      <c r="A71" s="14"/>
      <c r="B71" s="7"/>
      <c r="C71" s="40"/>
      <c r="D71" s="6"/>
      <c r="E71" s="7"/>
      <c r="F71" s="3"/>
      <c r="G71" s="377" t="s">
        <v>14</v>
      </c>
      <c r="H71" s="377"/>
      <c r="I71" s="41"/>
      <c r="J71" s="15">
        <f>J69-J70</f>
        <v>27607402</v>
      </c>
      <c r="M71" s="37"/>
    </row>
    <row r="72" spans="1:17" x14ac:dyDescent="0.25">
      <c r="A72" s="4"/>
      <c r="B72" s="16"/>
      <c r="C72" s="40"/>
      <c r="D72" s="17"/>
      <c r="E72" s="7"/>
      <c r="F72" s="3"/>
      <c r="G72" s="377" t="s">
        <v>15</v>
      </c>
      <c r="H72" s="377"/>
      <c r="I72" s="39"/>
      <c r="J72" s="13">
        <f>SUM(H8:H67)</f>
        <v>0</v>
      </c>
      <c r="M72" s="37"/>
    </row>
    <row r="73" spans="1:17" x14ac:dyDescent="0.25">
      <c r="A73" s="4"/>
      <c r="B73" s="16"/>
      <c r="C73" s="40"/>
      <c r="D73" s="17"/>
      <c r="E73" s="7"/>
      <c r="F73" s="3"/>
      <c r="G73" s="377" t="s">
        <v>16</v>
      </c>
      <c r="H73" s="377"/>
      <c r="I73" s="39"/>
      <c r="J73" s="13">
        <f>J71+J72</f>
        <v>27607402</v>
      </c>
      <c r="M73" s="37"/>
    </row>
    <row r="74" spans="1:17" x14ac:dyDescent="0.25">
      <c r="A74" s="4"/>
      <c r="B74" s="16"/>
      <c r="C74" s="40"/>
      <c r="D74" s="17"/>
      <c r="E74" s="7"/>
      <c r="F74" s="3"/>
      <c r="G74" s="377" t="s">
        <v>5</v>
      </c>
      <c r="H74" s="377"/>
      <c r="I74" s="39"/>
      <c r="J74" s="13">
        <f>SUM(I8:I67)</f>
        <v>26074489</v>
      </c>
      <c r="M74" s="37"/>
    </row>
    <row r="75" spans="1:17" x14ac:dyDescent="0.25">
      <c r="A75" s="4"/>
      <c r="B75" s="16"/>
      <c r="C75" s="40"/>
      <c r="D75" s="17"/>
      <c r="E75" s="7"/>
      <c r="F75" s="3"/>
      <c r="G75" s="377" t="s">
        <v>32</v>
      </c>
      <c r="H75" s="377"/>
      <c r="I75" s="40" t="str">
        <f>IF(J75&gt;0,"SALDO",IF(J75&lt;0,"PIUTANG",IF(J75=0,"LUNAS")))</f>
        <v>PIUTANG</v>
      </c>
      <c r="J75" s="13">
        <f>J74-J73</f>
        <v>-1532913</v>
      </c>
      <c r="M75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17</vt:i4>
      </vt:variant>
    </vt:vector>
  </HeadingPairs>
  <TitlesOfParts>
    <vt:vector size="60" baseType="lpstr">
      <vt:lpstr>Taufik ST</vt:lpstr>
      <vt:lpstr>Indra Fashion</vt:lpstr>
      <vt:lpstr>Bandros</vt:lpstr>
      <vt:lpstr>Atlantis</vt:lpstr>
      <vt:lpstr>Sale</vt:lpstr>
      <vt:lpstr>Anip</vt:lpstr>
      <vt:lpstr>ESP</vt:lpstr>
      <vt:lpstr>Yuan</vt:lpstr>
      <vt:lpstr>Yanyan</vt:lpstr>
      <vt:lpstr>Agus</vt:lpstr>
      <vt:lpstr>Bentang</vt:lpstr>
      <vt:lpstr>Azalea</vt:lpstr>
      <vt:lpstr>Imas</vt:lpstr>
      <vt:lpstr>Sofya</vt:lpstr>
      <vt:lpstr>Jarkasih</vt:lpstr>
      <vt:lpstr>Bambang</vt:lpstr>
      <vt:lpstr>Laporan</vt:lpstr>
      <vt:lpstr>Ghaisan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2018-08-07T03:04:37Z</cp:lastPrinted>
  <dcterms:created xsi:type="dcterms:W3CDTF">2016-05-07T01:49:09Z</dcterms:created>
  <dcterms:modified xsi:type="dcterms:W3CDTF">2018-08-25T10:22:48Z</dcterms:modified>
</cp:coreProperties>
</file>