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6"/>
  </bookViews>
  <sheets>
    <sheet name="Taufik ST" sheetId="54" r:id="rId1"/>
    <sheet name="Indra Fashion" sheetId="2" r:id="rId2"/>
    <sheet name="Bandros" sheetId="58" r:id="rId3"/>
    <sheet name="Atlantis" sheetId="59" r:id="rId4"/>
    <sheet name="Sale" sheetId="60" r:id="rId5"/>
    <sheet name="Anip" sheetId="35" r:id="rId6"/>
    <sheet name="ESP" sheetId="57" r:id="rId7"/>
    <sheet name="Yuan" sheetId="61" r:id="rId8"/>
    <sheet name="Yanyan" sheetId="12" r:id="rId9"/>
    <sheet name="Agus" sheetId="32" r:id="rId10"/>
    <sheet name="Bentang" sheetId="55" r:id="rId11"/>
    <sheet name="Azalea" sheetId="56" r:id="rId12"/>
    <sheet name="Imas" sheetId="18" r:id="rId13"/>
    <sheet name="Sofya" sheetId="16" r:id="rId14"/>
    <sheet name="Jarkasih" sheetId="19" r:id="rId15"/>
    <sheet name="Bambang" sheetId="30" r:id="rId16"/>
    <sheet name="Laporan" sheetId="15" r:id="rId17"/>
    <sheet name="Ghaisan" sheetId="20" r:id="rId18"/>
    <sheet name="PM" sheetId="4" r:id="rId19"/>
    <sheet name="LATIF" sheetId="29" r:id="rId20"/>
    <sheet name="Sheet3" sheetId="5" r:id="rId21"/>
    <sheet name="PYK" sheetId="21" r:id="rId22"/>
    <sheet name="Anang" sheetId="34" r:id="rId23"/>
    <sheet name="BOJES" sheetId="50" r:id="rId24"/>
    <sheet name="Aneka" sheetId="6" r:id="rId25"/>
    <sheet name="Okris" sheetId="33" r:id="rId26"/>
    <sheet name="Widya" sheetId="25" r:id="rId27"/>
    <sheet name="Aspuri" sheetId="11" r:id="rId28"/>
    <sheet name="Sambas" sheetId="40" r:id="rId29"/>
    <sheet name="Gafur" sheetId="46" r:id="rId30"/>
    <sheet name="Dudung" sheetId="41" r:id="rId31"/>
    <sheet name="Dadang S" sheetId="38" r:id="rId32"/>
    <sheet name="Heni" sheetId="42" r:id="rId33"/>
    <sheet name="Kusno" sheetId="39" r:id="rId34"/>
    <sheet name="ANDI" sheetId="47" r:id="rId35"/>
    <sheet name="Nina" sheetId="17" r:id="rId36"/>
    <sheet name="Arif Rah" sheetId="13" r:id="rId37"/>
    <sheet name="ARVAN" sheetId="48" r:id="rId38"/>
    <sheet name="Sheet5" sheetId="27" r:id="rId39"/>
    <sheet name="Dadang" sheetId="14" r:id="rId40"/>
    <sheet name="Sheet2" sheetId="9" r:id="rId41"/>
    <sheet name="Sheet1" sheetId="28" r:id="rId42"/>
    <sheet name="Sheet4" sheetId="45" r:id="rId43"/>
  </sheets>
  <definedNames>
    <definedName name="_xlnm.Print_Area" localSheetId="34">ANDI!$A$1:$J$38</definedName>
    <definedName name="_xlnm.Print_Area" localSheetId="37">ARVAN!$A$1:$J$38</definedName>
    <definedName name="_xlnm.Print_Area" localSheetId="3">Atlantis!$L$52:$M$67</definedName>
    <definedName name="_xlnm.Print_Area" localSheetId="15">Bambang!$M$41:$P$53</definedName>
    <definedName name="_xlnm.Print_Area" localSheetId="2">Bandros!$A$914:$J$921</definedName>
    <definedName name="_xlnm.Print_Area" localSheetId="23">BOJES!$A$1:$J$38</definedName>
    <definedName name="_xlnm.Print_Area" localSheetId="17">Ghaisan!$A$1:$J$126</definedName>
    <definedName name="_xlnm.Print_Area" localSheetId="1">'Indra Fashion'!$A$1:$J$7</definedName>
    <definedName name="_xlnm.Print_Area" localSheetId="14">Jarkasih!$A$1:$J$50</definedName>
    <definedName name="_xlnm.Print_Area" localSheetId="16">Laporan!$A$1:$C$24</definedName>
    <definedName name="_xlnm.Print_Area" localSheetId="18">PM!$A$1:$J$95</definedName>
    <definedName name="_xlnm.Print_Area" localSheetId="4">Sale!$L$60:$M$75</definedName>
    <definedName name="_xlnm.Print_Area" localSheetId="40">Sheet2!$A$4:$J$71</definedName>
    <definedName name="_xlnm.Print_Area" localSheetId="20">Sheet3!$A$1:$J$37</definedName>
    <definedName name="_xlnm.Print_Area" localSheetId="38">Sheet5!$A$4:$J$72</definedName>
    <definedName name="_xlnm.Print_Area" localSheetId="0">'Taufik ST'!$A$5:$J$347</definedName>
    <definedName name="_xlnm.Print_Area" localSheetId="26">Widya!$A$1:$J$25</definedName>
  </definedNames>
  <calcPr calcId="144525"/>
</workbook>
</file>

<file path=xl/calcChain.xml><?xml version="1.0" encoding="utf-8"?>
<calcChain xmlns="http://schemas.openxmlformats.org/spreadsheetml/2006/main">
  <c r="B11" i="15" l="1"/>
  <c r="B9" i="15"/>
  <c r="L2" i="61" l="1"/>
  <c r="L1" i="61"/>
  <c r="M2" i="58" l="1"/>
  <c r="M1" i="58"/>
  <c r="L1" i="58" l="1"/>
  <c r="L2" i="58"/>
  <c r="O1" i="2" l="1"/>
  <c r="M3" i="2"/>
  <c r="M2" i="2"/>
  <c r="M1" i="2"/>
  <c r="L2" i="54" l="1"/>
  <c r="L1" i="54"/>
  <c r="L3" i="61" l="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2" i="60"/>
  <c r="L1" i="60"/>
  <c r="L3" i="60" s="1"/>
  <c r="J649" i="60" l="1"/>
  <c r="J651" i="60" s="1"/>
  <c r="J653" i="60" s="1"/>
  <c r="I653" i="60" s="1"/>
  <c r="L2" i="35"/>
  <c r="L1" i="35"/>
  <c r="I2" i="60" l="1"/>
  <c r="C21" i="15" s="1"/>
  <c r="L2" i="2"/>
  <c r="L1" i="2"/>
  <c r="O2" i="57" l="1"/>
  <c r="N3" i="57"/>
  <c r="M2" i="57"/>
  <c r="M1" i="57"/>
  <c r="M3" i="57" s="1"/>
  <c r="O1" i="57" l="1"/>
  <c r="L2" i="59" l="1"/>
  <c r="L1" i="59"/>
  <c r="L2" i="12" l="1"/>
  <c r="L1" i="12"/>
  <c r="J662" i="59" l="1"/>
  <c r="J660" i="59"/>
  <c r="J658" i="59"/>
  <c r="J657" i="59"/>
  <c r="I655" i="59"/>
  <c r="H655" i="59"/>
  <c r="G655" i="59"/>
  <c r="F655" i="59"/>
  <c r="D655" i="59"/>
  <c r="C655" i="59"/>
  <c r="L3" i="59"/>
  <c r="J659" i="59" l="1"/>
  <c r="J661" i="59" s="1"/>
  <c r="J663" i="59" s="1"/>
  <c r="I2" i="59" s="1"/>
  <c r="C7" i="15" s="1"/>
  <c r="I663" i="59" l="1"/>
  <c r="J1079" i="58" l="1"/>
  <c r="J1077" i="58"/>
  <c r="J1075" i="58"/>
  <c r="J1074" i="58"/>
  <c r="I1072" i="58"/>
  <c r="H1072" i="58"/>
  <c r="G1072" i="58"/>
  <c r="F1072" i="58"/>
  <c r="D1072" i="58"/>
  <c r="C1072" i="58"/>
  <c r="L666" i="58"/>
  <c r="L665" i="58"/>
  <c r="M3" i="58"/>
  <c r="L3" i="58"/>
  <c r="N3" i="58" l="1"/>
  <c r="J1076" i="58"/>
  <c r="J1078" i="58" s="1"/>
  <c r="J1080" i="58" s="1"/>
  <c r="I1080" i="58" l="1"/>
  <c r="I2" i="58"/>
  <c r="C8" i="15" s="1"/>
  <c r="L1" i="56"/>
  <c r="M66" i="57" l="1"/>
  <c r="M65" i="57"/>
  <c r="M67" i="57" s="1"/>
  <c r="L15" i="2" l="1"/>
  <c r="L16" i="2"/>
  <c r="L17" i="2"/>
  <c r="J217" i="57" l="1"/>
  <c r="J215" i="57"/>
  <c r="J213" i="57"/>
  <c r="J212" i="57"/>
  <c r="G210" i="57"/>
  <c r="F210" i="57"/>
  <c r="C210" i="57"/>
  <c r="J214" i="57" l="1"/>
  <c r="J216" i="57" s="1"/>
  <c r="J218" i="57" s="1"/>
  <c r="I218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7" i="55"/>
  <c r="J45" i="55"/>
  <c r="J43" i="55"/>
  <c r="J42" i="55"/>
  <c r="G40" i="55"/>
  <c r="F40" i="55"/>
  <c r="C40" i="55"/>
  <c r="J44" i="55" l="1"/>
  <c r="J46" i="55" s="1"/>
  <c r="J48" i="55" s="1"/>
  <c r="I48" i="55" s="1"/>
  <c r="I2" i="55" l="1"/>
  <c r="C9" i="15" s="1"/>
  <c r="I42" i="30" l="1"/>
  <c r="I44" i="30"/>
  <c r="I37" i="18" l="1"/>
  <c r="I39" i="18"/>
  <c r="L3" i="12" l="1"/>
  <c r="B18" i="15" l="1"/>
  <c r="B14" i="15"/>
  <c r="J346" i="54" l="1"/>
  <c r="J344" i="54"/>
  <c r="J342" i="54"/>
  <c r="J341" i="54"/>
  <c r="I339" i="54"/>
  <c r="H339" i="54"/>
  <c r="G339" i="54"/>
  <c r="F339" i="54"/>
  <c r="D339" i="54"/>
  <c r="C339" i="54"/>
  <c r="J343" i="54" l="1"/>
  <c r="J345" i="54" s="1"/>
  <c r="J347" i="54" s="1"/>
  <c r="I2" i="54" s="1"/>
  <c r="C5" i="15" s="1"/>
  <c r="L3" i="54"/>
  <c r="I347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6" i="2" l="1"/>
  <c r="I181" i="2"/>
  <c r="H181" i="2"/>
  <c r="G181" i="2"/>
  <c r="F18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8" i="2"/>
  <c r="J184" i="2"/>
  <c r="J183" i="2"/>
  <c r="D181" i="2"/>
  <c r="C181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5" i="2"/>
  <c r="J187" i="2" s="1"/>
  <c r="J189" i="2" s="1"/>
  <c r="I189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O2" i="2" s="1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<sst xmlns="http://schemas.openxmlformats.org/spreadsheetml/2006/main" count="2143" uniqueCount="206">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</sst>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47"/>
  <sheetViews>
    <sheetView zoomScale="85" zoomScaleNormal="85" workbookViewId="0">
      <pane ySplit="7" topLeftCell="A326" activePane="bottomLeft" state="frozen"/>
      <selection pane="bottomLeft" activeCell="J333" sqref="J333:K33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7" t="s">
        <v>22</v>
      </c>
      <c r="G1" s="377"/>
      <c r="H1" s="377"/>
      <c r="I1" s="220" t="s">
        <v>20</v>
      </c>
      <c r="J1" s="218"/>
      <c r="L1" s="275">
        <f>SUM(D322:D330)</f>
        <v>4970265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7" t="s">
        <v>21</v>
      </c>
      <c r="G2" s="377"/>
      <c r="H2" s="377"/>
      <c r="I2" s="220">
        <f>J347*-1</f>
        <v>6390827</v>
      </c>
      <c r="J2" s="218"/>
      <c r="L2" s="276">
        <f>SUM(G322:G330)</f>
        <v>2344301</v>
      </c>
      <c r="M2" s="238"/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78" t="s">
        <v>60</v>
      </c>
      <c r="B5" s="378"/>
      <c r="C5" s="378"/>
      <c r="D5" s="378"/>
      <c r="E5" s="378"/>
      <c r="F5" s="378"/>
      <c r="G5" s="378"/>
      <c r="H5" s="378"/>
      <c r="I5" s="378"/>
      <c r="J5" s="378"/>
      <c r="L5" s="274"/>
      <c r="M5" s="238"/>
      <c r="N5" s="238"/>
      <c r="O5" s="238"/>
    </row>
    <row r="6" spans="1:15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381" t="s">
        <v>5</v>
      </c>
      <c r="J6" s="382" t="s">
        <v>6</v>
      </c>
    </row>
    <row r="7" spans="1:15" x14ac:dyDescent="0.25">
      <c r="A7" s="379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0"/>
      <c r="I7" s="381"/>
      <c r="J7" s="38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ht="15.75" customHeight="1" x14ac:dyDescent="0.25">
      <c r="A326" s="210">
        <v>43335</v>
      </c>
      <c r="B326" s="115">
        <v>180173043</v>
      </c>
      <c r="C326" s="306">
        <v>8</v>
      </c>
      <c r="D326" s="117">
        <v>737013</v>
      </c>
      <c r="E326" s="118">
        <v>180044950</v>
      </c>
      <c r="F326" s="120">
        <v>1</v>
      </c>
      <c r="G326" s="117">
        <v>115500</v>
      </c>
      <c r="H326" s="118"/>
      <c r="I326" s="213"/>
      <c r="J326" s="117"/>
    </row>
    <row r="327" spans="1:10" ht="15.75" customHeight="1" x14ac:dyDescent="0.25">
      <c r="A327" s="210">
        <v>43336</v>
      </c>
      <c r="B327" s="115">
        <v>180173119</v>
      </c>
      <c r="C327" s="306">
        <v>7</v>
      </c>
      <c r="D327" s="117">
        <v>708050</v>
      </c>
      <c r="E327" s="118"/>
      <c r="F327" s="120"/>
      <c r="G327" s="117"/>
      <c r="H327" s="118"/>
      <c r="I327" s="213"/>
      <c r="J327" s="117"/>
    </row>
    <row r="328" spans="1:10" ht="15.75" customHeight="1" x14ac:dyDescent="0.25">
      <c r="A328" s="210">
        <v>43336</v>
      </c>
      <c r="B328" s="115">
        <v>180173149</v>
      </c>
      <c r="C328" s="306">
        <v>2</v>
      </c>
      <c r="D328" s="117">
        <v>220763</v>
      </c>
      <c r="E328" s="118"/>
      <c r="F328" s="120"/>
      <c r="G328" s="117"/>
      <c r="H328" s="118"/>
      <c r="I328" s="213"/>
      <c r="J328" s="117"/>
    </row>
    <row r="329" spans="1:10" ht="15.75" customHeight="1" x14ac:dyDescent="0.25">
      <c r="A329" s="210">
        <v>43337</v>
      </c>
      <c r="B329" s="115">
        <v>180173195</v>
      </c>
      <c r="C329" s="306">
        <v>3</v>
      </c>
      <c r="D329" s="117">
        <v>300213</v>
      </c>
      <c r="E329" s="118">
        <v>180044979</v>
      </c>
      <c r="F329" s="120">
        <v>4</v>
      </c>
      <c r="G329" s="117">
        <v>420438</v>
      </c>
      <c r="H329" s="118"/>
      <c r="I329" s="213"/>
      <c r="J329" s="117"/>
    </row>
    <row r="330" spans="1:10" ht="15.75" customHeight="1" x14ac:dyDescent="0.25">
      <c r="A330" s="210">
        <v>43337</v>
      </c>
      <c r="B330" s="115">
        <v>180173214</v>
      </c>
      <c r="C330" s="306">
        <v>1</v>
      </c>
      <c r="D330" s="117">
        <v>131513</v>
      </c>
      <c r="E330" s="118"/>
      <c r="F330" s="120"/>
      <c r="G330" s="117"/>
      <c r="H330" s="118"/>
      <c r="I330" s="213"/>
      <c r="J330" s="117"/>
    </row>
    <row r="331" spans="1:10" ht="15.75" customHeight="1" x14ac:dyDescent="0.25">
      <c r="A331" s="210">
        <v>43339</v>
      </c>
      <c r="B331" s="115">
        <v>180173329</v>
      </c>
      <c r="C331" s="306">
        <v>15</v>
      </c>
      <c r="D331" s="117">
        <v>1609650</v>
      </c>
      <c r="E331" s="118"/>
      <c r="F331" s="120"/>
      <c r="G331" s="117"/>
      <c r="H331" s="118"/>
      <c r="I331" s="213"/>
      <c r="J331" s="117"/>
    </row>
    <row r="332" spans="1:10" ht="15.75" customHeight="1" x14ac:dyDescent="0.25">
      <c r="A332" s="210">
        <v>43339</v>
      </c>
      <c r="B332" s="115">
        <v>180173366</v>
      </c>
      <c r="C332" s="306">
        <v>3</v>
      </c>
      <c r="D332" s="117">
        <v>257075</v>
      </c>
      <c r="E332" s="118"/>
      <c r="F332" s="120"/>
      <c r="G332" s="117"/>
      <c r="H332" s="118"/>
      <c r="I332" s="213"/>
      <c r="J332" s="117"/>
    </row>
    <row r="333" spans="1:10" ht="15.75" customHeight="1" x14ac:dyDescent="0.25">
      <c r="A333" s="210">
        <v>43340</v>
      </c>
      <c r="B333" s="115">
        <v>180173416</v>
      </c>
      <c r="C333" s="306">
        <v>11</v>
      </c>
      <c r="D333" s="117">
        <v>1176963</v>
      </c>
      <c r="E333" s="118">
        <v>180045019</v>
      </c>
      <c r="F333" s="120">
        <v>1</v>
      </c>
      <c r="G333" s="117">
        <v>187163</v>
      </c>
      <c r="H333" s="118"/>
      <c r="I333" s="213"/>
      <c r="J333" s="117"/>
    </row>
    <row r="334" spans="1:10" ht="15.75" customHeight="1" x14ac:dyDescent="0.25">
      <c r="A334" s="210">
        <v>43340</v>
      </c>
      <c r="B334" s="115">
        <v>180173463</v>
      </c>
      <c r="C334" s="306">
        <v>2</v>
      </c>
      <c r="D334" s="117">
        <v>143500</v>
      </c>
      <c r="E334" s="118"/>
      <c r="F334" s="120"/>
      <c r="G334" s="117"/>
      <c r="H334" s="118"/>
      <c r="I334" s="213"/>
      <c r="J334" s="117"/>
    </row>
    <row r="335" spans="1:10" ht="15.75" customHeight="1" x14ac:dyDescent="0.25">
      <c r="A335" s="210">
        <v>43341</v>
      </c>
      <c r="B335" s="115">
        <v>180173521</v>
      </c>
      <c r="C335" s="306">
        <v>7</v>
      </c>
      <c r="D335" s="117">
        <v>590188</v>
      </c>
      <c r="E335" s="118">
        <v>180045035</v>
      </c>
      <c r="F335" s="120">
        <v>1</v>
      </c>
      <c r="G335" s="117">
        <v>126000</v>
      </c>
      <c r="H335" s="118"/>
      <c r="I335" s="213"/>
      <c r="J335" s="117"/>
    </row>
    <row r="336" spans="1:10" ht="15.75" customHeight="1" x14ac:dyDescent="0.25">
      <c r="A336" s="210">
        <v>43341</v>
      </c>
      <c r="B336" s="115">
        <v>180173555</v>
      </c>
      <c r="C336" s="306">
        <v>3</v>
      </c>
      <c r="D336" s="117">
        <v>300650</v>
      </c>
      <c r="E336" s="118"/>
      <c r="F336" s="120"/>
      <c r="G336" s="117"/>
      <c r="H336" s="118"/>
      <c r="I336" s="213"/>
      <c r="J336" s="117"/>
    </row>
    <row r="337" spans="1:10" ht="15.75" customHeight="1" x14ac:dyDescent="0.25">
      <c r="A337" s="210"/>
      <c r="B337" s="115"/>
      <c r="C337" s="306"/>
      <c r="D337" s="117"/>
      <c r="E337" s="118"/>
      <c r="F337" s="120"/>
      <c r="G337" s="117"/>
      <c r="H337" s="118"/>
      <c r="I337" s="213"/>
      <c r="J337" s="117"/>
    </row>
    <row r="338" spans="1:10" x14ac:dyDescent="0.25">
      <c r="A338" s="235"/>
      <c r="B338" s="234"/>
      <c r="C338" s="12"/>
      <c r="D338" s="236"/>
      <c r="E338" s="237"/>
      <c r="F338" s="240"/>
      <c r="G338" s="236"/>
      <c r="H338" s="237"/>
      <c r="I338" s="239"/>
      <c r="J338" s="236"/>
    </row>
    <row r="339" spans="1:10" x14ac:dyDescent="0.25">
      <c r="A339" s="235"/>
      <c r="B339" s="223" t="s">
        <v>11</v>
      </c>
      <c r="C339" s="229">
        <f>SUM(C8:C338)</f>
        <v>3514</v>
      </c>
      <c r="D339" s="224">
        <f>SUM(D8:D338)</f>
        <v>368461616</v>
      </c>
      <c r="E339" s="223" t="s">
        <v>11</v>
      </c>
      <c r="F339" s="232">
        <f>SUM(F8:F338)</f>
        <v>477</v>
      </c>
      <c r="G339" s="224">
        <f>SUM(G8:G338)</f>
        <v>52851519</v>
      </c>
      <c r="H339" s="232">
        <f>SUM(H8:H338)</f>
        <v>0</v>
      </c>
      <c r="I339" s="232">
        <f>SUM(I8:I338)</f>
        <v>309219270</v>
      </c>
      <c r="J339" s="5"/>
    </row>
    <row r="340" spans="1:10" x14ac:dyDescent="0.25">
      <c r="A340" s="235"/>
      <c r="B340" s="223"/>
      <c r="C340" s="229"/>
      <c r="D340" s="224"/>
      <c r="E340" s="223"/>
      <c r="F340" s="232"/>
      <c r="G340" s="224"/>
      <c r="H340" s="232"/>
      <c r="I340" s="232"/>
      <c r="J340" s="5"/>
    </row>
    <row r="341" spans="1:10" x14ac:dyDescent="0.25">
      <c r="A341" s="225"/>
      <c r="B341" s="226"/>
      <c r="C341" s="12"/>
      <c r="D341" s="236"/>
      <c r="E341" s="223"/>
      <c r="F341" s="240"/>
      <c r="G341" s="383" t="s">
        <v>12</v>
      </c>
      <c r="H341" s="383"/>
      <c r="I341" s="239"/>
      <c r="J341" s="227">
        <f>SUM(D8:D338)</f>
        <v>368461616</v>
      </c>
    </row>
    <row r="342" spans="1:10" x14ac:dyDescent="0.25">
      <c r="A342" s="235"/>
      <c r="B342" s="234"/>
      <c r="C342" s="12"/>
      <c r="D342" s="236"/>
      <c r="E342" s="237"/>
      <c r="F342" s="240"/>
      <c r="G342" s="383" t="s">
        <v>13</v>
      </c>
      <c r="H342" s="383"/>
      <c r="I342" s="239"/>
      <c r="J342" s="227">
        <f>SUM(G8:G338)</f>
        <v>52851519</v>
      </c>
    </row>
    <row r="343" spans="1:10" x14ac:dyDescent="0.25">
      <c r="A343" s="228"/>
      <c r="B343" s="237"/>
      <c r="C343" s="12"/>
      <c r="D343" s="236"/>
      <c r="E343" s="237"/>
      <c r="F343" s="240"/>
      <c r="G343" s="383" t="s">
        <v>14</v>
      </c>
      <c r="H343" s="383"/>
      <c r="I343" s="41"/>
      <c r="J343" s="229">
        <f>J341-J342</f>
        <v>315610097</v>
      </c>
    </row>
    <row r="344" spans="1:10" x14ac:dyDescent="0.25">
      <c r="A344" s="235"/>
      <c r="B344" s="230"/>
      <c r="C344" s="12"/>
      <c r="D344" s="231"/>
      <c r="E344" s="237"/>
      <c r="F344" s="240"/>
      <c r="G344" s="383" t="s">
        <v>15</v>
      </c>
      <c r="H344" s="383"/>
      <c r="I344" s="239"/>
      <c r="J344" s="227">
        <f>SUM(H8:H338)</f>
        <v>0</v>
      </c>
    </row>
    <row r="345" spans="1:10" x14ac:dyDescent="0.25">
      <c r="A345" s="235"/>
      <c r="B345" s="230"/>
      <c r="C345" s="12"/>
      <c r="D345" s="231"/>
      <c r="E345" s="237"/>
      <c r="F345" s="240"/>
      <c r="G345" s="383" t="s">
        <v>16</v>
      </c>
      <c r="H345" s="383"/>
      <c r="I345" s="239"/>
      <c r="J345" s="227">
        <f>J343+J344</f>
        <v>315610097</v>
      </c>
    </row>
    <row r="346" spans="1:10" x14ac:dyDescent="0.25">
      <c r="A346" s="235"/>
      <c r="B346" s="230"/>
      <c r="C346" s="12"/>
      <c r="D346" s="231"/>
      <c r="E346" s="237"/>
      <c r="F346" s="240"/>
      <c r="G346" s="383" t="s">
        <v>5</v>
      </c>
      <c r="H346" s="383"/>
      <c r="I346" s="239"/>
      <c r="J346" s="227">
        <f>SUM(I8:I338)</f>
        <v>309219270</v>
      </c>
    </row>
    <row r="347" spans="1:10" x14ac:dyDescent="0.25">
      <c r="A347" s="235"/>
      <c r="B347" s="230"/>
      <c r="C347" s="12"/>
      <c r="D347" s="231"/>
      <c r="E347" s="237"/>
      <c r="F347" s="240"/>
      <c r="G347" s="383" t="s">
        <v>32</v>
      </c>
      <c r="H347" s="383"/>
      <c r="I347" s="240" t="str">
        <f>IF(J347&gt;0,"SALDO",IF(J347&lt;0,"PIUTANG",IF(J347=0,"LUNAS")))</f>
        <v>PIUTANG</v>
      </c>
      <c r="J347" s="227">
        <f>J346-J345</f>
        <v>-6390827</v>
      </c>
    </row>
  </sheetData>
  <mergeCells count="15">
    <mergeCell ref="G347:H347"/>
    <mergeCell ref="G341:H341"/>
    <mergeCell ref="G342:H342"/>
    <mergeCell ref="G343:H343"/>
    <mergeCell ref="G344:H344"/>
    <mergeCell ref="G345:H345"/>
    <mergeCell ref="G346:H34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9"/>
  <sheetViews>
    <sheetView workbookViewId="0">
      <pane ySplit="7" topLeftCell="A168" activePane="bottomLeft" state="frozen"/>
      <selection pane="bottomLeft" activeCell="B177" sqref="B17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7" t="s">
        <v>22</v>
      </c>
      <c r="G1" s="377"/>
      <c r="H1" s="377"/>
      <c r="I1" s="42" t="s">
        <v>20</v>
      </c>
      <c r="J1" s="20"/>
      <c r="L1" s="277">
        <f>SUM(D168:D170)</f>
        <v>646013</v>
      </c>
      <c r="M1" s="219">
        <f>SUM(D171:D175)</f>
        <v>1431763</v>
      </c>
      <c r="O1" s="219">
        <f>L3+M3</f>
        <v>1585325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J189*-1</f>
        <v>2005736</v>
      </c>
      <c r="J2" s="20"/>
      <c r="L2" s="277">
        <f>SUM(G168:G170)</f>
        <v>354813</v>
      </c>
      <c r="M2" s="219">
        <f>SUM(G171:G175)</f>
        <v>137638</v>
      </c>
      <c r="O2" s="219">
        <f>O1-I2</f>
        <v>-420411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291200</v>
      </c>
      <c r="M3" s="219">
        <f>M1-M2</f>
        <v>1294125</v>
      </c>
      <c r="N3" s="219">
        <f>I2-L3</f>
        <v>1714536</v>
      </c>
      <c r="O3" s="219"/>
      <c r="P3" s="219"/>
      <c r="Q3" s="219"/>
      <c r="R3" s="219"/>
    </row>
    <row r="5" spans="1:18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</row>
    <row r="6" spans="1:18" x14ac:dyDescent="0.25">
      <c r="A6" s="384" t="s">
        <v>2</v>
      </c>
      <c r="B6" s="380" t="s">
        <v>3</v>
      </c>
      <c r="C6" s="380"/>
      <c r="D6" s="380"/>
      <c r="E6" s="380"/>
      <c r="F6" s="380"/>
      <c r="G6" s="380"/>
      <c r="H6" s="385" t="s">
        <v>4</v>
      </c>
      <c r="I6" s="381" t="s">
        <v>5</v>
      </c>
      <c r="J6" s="382" t="s">
        <v>6</v>
      </c>
    </row>
    <row r="7" spans="1:18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5"/>
      <c r="I7" s="381"/>
      <c r="J7" s="38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>
        <v>43332</v>
      </c>
      <c r="B171" s="234">
        <v>180172907</v>
      </c>
      <c r="C171" s="240">
        <v>6</v>
      </c>
      <c r="D171" s="236">
        <v>616438</v>
      </c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>
        <v>43333</v>
      </c>
      <c r="B172" s="234">
        <v>180172982</v>
      </c>
      <c r="C172" s="240">
        <v>2</v>
      </c>
      <c r="D172" s="236">
        <v>177100</v>
      </c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2">
        <v>43333</v>
      </c>
      <c r="B173" s="234">
        <v>180172988</v>
      </c>
      <c r="C173" s="240">
        <v>1</v>
      </c>
      <c r="D173" s="236">
        <v>99050</v>
      </c>
      <c r="E173" s="237"/>
      <c r="F173" s="240"/>
      <c r="G173" s="236"/>
      <c r="H173" s="239"/>
      <c r="I173" s="239"/>
      <c r="J173" s="23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2">
        <v>43335</v>
      </c>
      <c r="B174" s="234">
        <v>180173068</v>
      </c>
      <c r="C174" s="240">
        <v>3</v>
      </c>
      <c r="D174" s="236">
        <v>310625</v>
      </c>
      <c r="E174" s="237"/>
      <c r="F174" s="240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2">
        <v>43337</v>
      </c>
      <c r="B175" s="234">
        <v>180173213</v>
      </c>
      <c r="C175" s="240">
        <v>2</v>
      </c>
      <c r="D175" s="236">
        <v>228550</v>
      </c>
      <c r="E175" s="237">
        <v>180044982</v>
      </c>
      <c r="F175" s="240">
        <v>2</v>
      </c>
      <c r="G175" s="236">
        <v>137638</v>
      </c>
      <c r="H175" s="239"/>
      <c r="I175" s="239"/>
      <c r="J175" s="236"/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/>
      <c r="B178" s="234"/>
      <c r="C178" s="240"/>
      <c r="D178" s="236"/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/>
      <c r="B179" s="234"/>
      <c r="C179" s="240"/>
      <c r="D179" s="236"/>
      <c r="E179" s="237"/>
      <c r="F179" s="240"/>
      <c r="G179" s="236"/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x14ac:dyDescent="0.25">
      <c r="A180" s="162"/>
      <c r="B180" s="3"/>
      <c r="C180" s="40"/>
      <c r="D180" s="6"/>
      <c r="E180" s="7"/>
      <c r="F180" s="40"/>
      <c r="G180" s="6"/>
      <c r="H180" s="39"/>
      <c r="I180" s="39"/>
      <c r="J180" s="6"/>
    </row>
    <row r="181" spans="1:18" x14ac:dyDescent="0.25">
      <c r="A181" s="162"/>
      <c r="B181" s="8" t="s">
        <v>11</v>
      </c>
      <c r="C181" s="77">
        <f>SUM(C8:C180)</f>
        <v>984</v>
      </c>
      <c r="D181" s="9">
        <f>SUM(D8:D180)</f>
        <v>106456126</v>
      </c>
      <c r="E181" s="8" t="s">
        <v>11</v>
      </c>
      <c r="F181" s="77">
        <f>SUM(F8:F180)</f>
        <v>84</v>
      </c>
      <c r="G181" s="5">
        <f>SUM(G8:G180)</f>
        <v>18712538</v>
      </c>
      <c r="H181" s="40">
        <f>SUM(H8:H180)</f>
        <v>0</v>
      </c>
      <c r="I181" s="40">
        <f>SUM(I8:I180)</f>
        <v>85737852</v>
      </c>
      <c r="J181" s="5"/>
    </row>
    <row r="182" spans="1:18" x14ac:dyDescent="0.25">
      <c r="A182" s="162"/>
      <c r="B182" s="8"/>
      <c r="C182" s="77"/>
      <c r="D182" s="9"/>
      <c r="E182" s="8"/>
      <c r="F182" s="77"/>
      <c r="G182" s="5"/>
      <c r="H182" s="40"/>
      <c r="I182" s="40"/>
      <c r="J182" s="5"/>
    </row>
    <row r="183" spans="1:18" x14ac:dyDescent="0.25">
      <c r="A183" s="163"/>
      <c r="B183" s="11"/>
      <c r="C183" s="40"/>
      <c r="D183" s="6"/>
      <c r="E183" s="8"/>
      <c r="F183" s="40"/>
      <c r="G183" s="383" t="s">
        <v>12</v>
      </c>
      <c r="H183" s="383"/>
      <c r="I183" s="39"/>
      <c r="J183" s="13">
        <f>SUM(D8:D180)</f>
        <v>106456126</v>
      </c>
    </row>
    <row r="184" spans="1:18" x14ac:dyDescent="0.25">
      <c r="A184" s="162"/>
      <c r="B184" s="3"/>
      <c r="C184" s="40"/>
      <c r="D184" s="6"/>
      <c r="E184" s="7"/>
      <c r="F184" s="40"/>
      <c r="G184" s="383" t="s">
        <v>13</v>
      </c>
      <c r="H184" s="383"/>
      <c r="I184" s="39"/>
      <c r="J184" s="13">
        <f>SUM(G8:G180)</f>
        <v>18712538</v>
      </c>
    </row>
    <row r="185" spans="1:18" x14ac:dyDescent="0.25">
      <c r="A185" s="164"/>
      <c r="B185" s="7"/>
      <c r="C185" s="40"/>
      <c r="D185" s="6"/>
      <c r="E185" s="7"/>
      <c r="F185" s="40"/>
      <c r="G185" s="383" t="s">
        <v>14</v>
      </c>
      <c r="H185" s="383"/>
      <c r="I185" s="41"/>
      <c r="J185" s="15">
        <f>J183-J184</f>
        <v>87743588</v>
      </c>
    </row>
    <row r="186" spans="1:18" x14ac:dyDescent="0.25">
      <c r="A186" s="162"/>
      <c r="B186" s="16"/>
      <c r="C186" s="40"/>
      <c r="D186" s="17"/>
      <c r="E186" s="7"/>
      <c r="F186" s="40"/>
      <c r="G186" s="383" t="s">
        <v>15</v>
      </c>
      <c r="H186" s="383"/>
      <c r="I186" s="39"/>
      <c r="J186" s="13">
        <f>SUM(H8:H180)</f>
        <v>0</v>
      </c>
    </row>
    <row r="187" spans="1:18" x14ac:dyDescent="0.25">
      <c r="A187" s="162"/>
      <c r="B187" s="16"/>
      <c r="C187" s="40"/>
      <c r="D187" s="17"/>
      <c r="E187" s="7"/>
      <c r="F187" s="40"/>
      <c r="G187" s="383" t="s">
        <v>16</v>
      </c>
      <c r="H187" s="383"/>
      <c r="I187" s="39"/>
      <c r="J187" s="13">
        <f>J185+J186</f>
        <v>87743588</v>
      </c>
    </row>
    <row r="188" spans="1:18" x14ac:dyDescent="0.25">
      <c r="A188" s="162"/>
      <c r="B188" s="16"/>
      <c r="C188" s="40"/>
      <c r="D188" s="17"/>
      <c r="E188" s="7"/>
      <c r="F188" s="40"/>
      <c r="G188" s="383" t="s">
        <v>5</v>
      </c>
      <c r="H188" s="383"/>
      <c r="I188" s="39"/>
      <c r="J188" s="13">
        <f>SUM(I8:I180)</f>
        <v>85737852</v>
      </c>
    </row>
    <row r="189" spans="1:18" x14ac:dyDescent="0.25">
      <c r="A189" s="162"/>
      <c r="B189" s="16"/>
      <c r="C189" s="40"/>
      <c r="D189" s="17"/>
      <c r="E189" s="7"/>
      <c r="F189" s="40"/>
      <c r="G189" s="383" t="s">
        <v>32</v>
      </c>
      <c r="H189" s="383"/>
      <c r="I189" s="40" t="str">
        <f>IF(J189&gt;0,"SALDO",IF(J189&lt;0,"PIUTANG",IF(J189=0,"LUNAS")))</f>
        <v>PIUTANG</v>
      </c>
      <c r="J189" s="13">
        <f>J188-J187</f>
        <v>-2005736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88:H188"/>
    <mergeCell ref="G189:H189"/>
    <mergeCell ref="G183:H183"/>
    <mergeCell ref="G184:H184"/>
    <mergeCell ref="G185:H185"/>
    <mergeCell ref="G186:H186"/>
    <mergeCell ref="G187:H18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80"/>
  <sheetViews>
    <sheetView workbookViewId="0">
      <pane ySplit="7" topLeftCell="A1056" activePane="bottomLeft" state="frozen"/>
      <selection pane="bottomLeft" activeCell="D1068" sqref="D106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SUM(D1042:D1049)</f>
        <v>6336839</v>
      </c>
      <c r="M1" s="219">
        <f>SUM(D1050:D1058)</f>
        <v>4831489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J1080*-1</f>
        <v>6318553</v>
      </c>
      <c r="J2" s="218"/>
      <c r="L2" s="219">
        <f>SUM(G1042:G1049)</f>
        <v>0</v>
      </c>
      <c r="M2" s="219">
        <f>SUM(G1050:G1058)</f>
        <v>539963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6336839</v>
      </c>
      <c r="M3" s="219">
        <f>M1-M2</f>
        <v>4291526</v>
      </c>
      <c r="N3" s="219">
        <f>L3+M3</f>
        <v>10628365</v>
      </c>
    </row>
    <row r="4" spans="1:18" x14ac:dyDescent="0.25">
      <c r="L4" s="233"/>
    </row>
    <row r="5" spans="1:18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</row>
    <row r="6" spans="1:18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8" t="s">
        <v>4</v>
      </c>
      <c r="I6" s="390" t="s">
        <v>5</v>
      </c>
      <c r="J6" s="392" t="s">
        <v>6</v>
      </c>
    </row>
    <row r="7" spans="1:18" x14ac:dyDescent="0.25">
      <c r="A7" s="379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9"/>
      <c r="I7" s="391"/>
      <c r="J7" s="393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98">
        <v>43341</v>
      </c>
      <c r="B1059" s="99">
        <v>180173489</v>
      </c>
      <c r="C1059" s="100">
        <v>20</v>
      </c>
      <c r="D1059" s="34">
        <v>2297138</v>
      </c>
      <c r="E1059" s="99"/>
      <c r="F1059" s="100"/>
      <c r="G1059" s="34"/>
      <c r="H1059" s="102"/>
      <c r="I1059" s="102"/>
      <c r="J1059" s="34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98">
        <v>43341</v>
      </c>
      <c r="B1060" s="99">
        <v>180173501</v>
      </c>
      <c r="C1060" s="100">
        <v>6</v>
      </c>
      <c r="D1060" s="34">
        <v>622300</v>
      </c>
      <c r="E1060" s="99"/>
      <c r="F1060" s="100"/>
      <c r="G1060" s="34"/>
      <c r="H1060" s="102"/>
      <c r="I1060" s="102"/>
      <c r="J1060" s="34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98">
        <v>43341</v>
      </c>
      <c r="B1061" s="99">
        <v>180173515</v>
      </c>
      <c r="C1061" s="100">
        <v>2</v>
      </c>
      <c r="D1061" s="34">
        <v>201513</v>
      </c>
      <c r="E1061" s="99"/>
      <c r="F1061" s="100"/>
      <c r="G1061" s="34"/>
      <c r="H1061" s="102"/>
      <c r="I1061" s="102"/>
      <c r="J1061" s="34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98">
        <v>43341</v>
      </c>
      <c r="B1062" s="99">
        <v>180173539</v>
      </c>
      <c r="C1062" s="100">
        <v>5</v>
      </c>
      <c r="D1062" s="34">
        <v>518788</v>
      </c>
      <c r="E1062" s="99"/>
      <c r="F1062" s="100"/>
      <c r="G1062" s="34"/>
      <c r="H1062" s="102"/>
      <c r="I1062" s="102"/>
      <c r="J1062" s="34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98">
        <v>43341</v>
      </c>
      <c r="B1063" s="99">
        <v>180173541</v>
      </c>
      <c r="C1063" s="100">
        <v>3</v>
      </c>
      <c r="D1063" s="34">
        <v>338363</v>
      </c>
      <c r="E1063" s="99"/>
      <c r="F1063" s="100"/>
      <c r="G1063" s="34"/>
      <c r="H1063" s="102"/>
      <c r="I1063" s="102"/>
      <c r="J1063" s="34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98">
        <v>43341</v>
      </c>
      <c r="B1064" s="99">
        <v>180173543</v>
      </c>
      <c r="C1064" s="100">
        <v>17</v>
      </c>
      <c r="D1064" s="34">
        <v>1976538</v>
      </c>
      <c r="E1064" s="99"/>
      <c r="F1064" s="100"/>
      <c r="G1064" s="34"/>
      <c r="H1064" s="102"/>
      <c r="I1064" s="102"/>
      <c r="J1064" s="34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98">
        <v>43341</v>
      </c>
      <c r="B1065" s="99">
        <v>180173558</v>
      </c>
      <c r="C1065" s="100">
        <v>1</v>
      </c>
      <c r="D1065" s="34">
        <v>100625</v>
      </c>
      <c r="E1065" s="99"/>
      <c r="F1065" s="100"/>
      <c r="G1065" s="34"/>
      <c r="H1065" s="102"/>
      <c r="I1065" s="102"/>
      <c r="J1065" s="34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98">
        <v>43341</v>
      </c>
      <c r="B1066" s="99">
        <v>180173563</v>
      </c>
      <c r="C1066" s="100">
        <v>1</v>
      </c>
      <c r="D1066" s="34">
        <v>141838</v>
      </c>
      <c r="E1066" s="99"/>
      <c r="F1066" s="100"/>
      <c r="G1066" s="34"/>
      <c r="H1066" s="102"/>
      <c r="I1066" s="102"/>
      <c r="J1066" s="34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98">
        <v>43341</v>
      </c>
      <c r="B1067" s="99">
        <v>180173566</v>
      </c>
      <c r="C1067" s="100">
        <v>1</v>
      </c>
      <c r="D1067" s="34">
        <v>121450</v>
      </c>
      <c r="E1067" s="99"/>
      <c r="F1067" s="100"/>
      <c r="G1067" s="34"/>
      <c r="H1067" s="102"/>
      <c r="I1067" s="102"/>
      <c r="J1067" s="34"/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98"/>
      <c r="B1068" s="99"/>
      <c r="C1068" s="100"/>
      <c r="D1068" s="34"/>
      <c r="E1068" s="99"/>
      <c r="F1068" s="100"/>
      <c r="G1068" s="34"/>
      <c r="H1068" s="102"/>
      <c r="I1068" s="102"/>
      <c r="J1068" s="34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98"/>
      <c r="B1069" s="99"/>
      <c r="C1069" s="100"/>
      <c r="D1069" s="34"/>
      <c r="E1069" s="99"/>
      <c r="F1069" s="100"/>
      <c r="G1069" s="34"/>
      <c r="H1069" s="102"/>
      <c r="I1069" s="102"/>
      <c r="J1069" s="34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98"/>
      <c r="B1070" s="99"/>
      <c r="C1070" s="100"/>
      <c r="D1070" s="34"/>
      <c r="E1070" s="99"/>
      <c r="F1070" s="100"/>
      <c r="G1070" s="34"/>
      <c r="H1070" s="102"/>
      <c r="I1070" s="102"/>
      <c r="J1070" s="34"/>
      <c r="K1070" s="138"/>
      <c r="L1070" s="138"/>
      <c r="M1070" s="138"/>
      <c r="N1070" s="138"/>
      <c r="O1070" s="138"/>
      <c r="P1070" s="138"/>
      <c r="Q1070" s="138"/>
      <c r="R1070" s="138"/>
    </row>
    <row r="1071" spans="1:18" x14ac:dyDescent="0.25">
      <c r="A1071" s="235"/>
      <c r="B1071" s="234"/>
      <c r="C1071" s="240"/>
      <c r="D1071" s="236"/>
      <c r="E1071" s="234"/>
      <c r="F1071" s="240"/>
      <c r="G1071" s="236"/>
      <c r="H1071" s="239"/>
      <c r="I1071" s="239"/>
      <c r="J1071" s="236"/>
    </row>
    <row r="1072" spans="1:18" s="218" customFormat="1" x14ac:dyDescent="0.25">
      <c r="A1072" s="226"/>
      <c r="B1072" s="223" t="s">
        <v>11</v>
      </c>
      <c r="C1072" s="232">
        <f>SUM(C8:C1071)</f>
        <v>11508</v>
      </c>
      <c r="D1072" s="224">
        <f>SUM(D8:D1071)</f>
        <v>1247492583</v>
      </c>
      <c r="E1072" s="223" t="s">
        <v>11</v>
      </c>
      <c r="F1072" s="232">
        <f>SUM(F8:F1071)</f>
        <v>1152</v>
      </c>
      <c r="G1072" s="224">
        <f>SUM(G8:G1071)</f>
        <v>125912546</v>
      </c>
      <c r="H1072" s="232">
        <f>SUM(H8:H1071)</f>
        <v>0</v>
      </c>
      <c r="I1072" s="232">
        <f>SUM(I8:I1071)</f>
        <v>1115261484</v>
      </c>
      <c r="J1072" s="224"/>
      <c r="K1072" s="220"/>
      <c r="L1072" s="220"/>
      <c r="M1072" s="220"/>
      <c r="N1072" s="220"/>
      <c r="O1072" s="220"/>
      <c r="P1072" s="220"/>
      <c r="Q1072" s="220"/>
      <c r="R1072" s="220"/>
    </row>
    <row r="1073" spans="1:18" s="218" customFormat="1" x14ac:dyDescent="0.25">
      <c r="A1073" s="226"/>
      <c r="B1073" s="223"/>
      <c r="C1073" s="232"/>
      <c r="D1073" s="224"/>
      <c r="E1073" s="223"/>
      <c r="F1073" s="232"/>
      <c r="G1073" s="224"/>
      <c r="H1073" s="232"/>
      <c r="I1073" s="232"/>
      <c r="J1073" s="224"/>
      <c r="K1073" s="220"/>
      <c r="M1073" s="220"/>
      <c r="N1073" s="220"/>
      <c r="O1073" s="220"/>
      <c r="P1073" s="220"/>
      <c r="Q1073" s="220"/>
      <c r="R1073" s="220"/>
    </row>
    <row r="1074" spans="1:18" x14ac:dyDescent="0.25">
      <c r="A1074" s="225"/>
      <c r="B1074" s="226"/>
      <c r="C1074" s="240"/>
      <c r="D1074" s="236"/>
      <c r="E1074" s="223"/>
      <c r="F1074" s="240"/>
      <c r="G1074" s="386" t="s">
        <v>12</v>
      </c>
      <c r="H1074" s="387"/>
      <c r="I1074" s="236"/>
      <c r="J1074" s="227">
        <f>SUM(D8:D1071)</f>
        <v>1247492583</v>
      </c>
      <c r="P1074" s="220"/>
      <c r="Q1074" s="220"/>
      <c r="R1074" s="233"/>
    </row>
    <row r="1075" spans="1:18" x14ac:dyDescent="0.25">
      <c r="A1075" s="235"/>
      <c r="B1075" s="234"/>
      <c r="C1075" s="240"/>
      <c r="D1075" s="236"/>
      <c r="E1075" s="234"/>
      <c r="F1075" s="240"/>
      <c r="G1075" s="386" t="s">
        <v>13</v>
      </c>
      <c r="H1075" s="387"/>
      <c r="I1075" s="237"/>
      <c r="J1075" s="227">
        <f>SUM(G8:G1071)</f>
        <v>125912546</v>
      </c>
      <c r="R1075" s="233"/>
    </row>
    <row r="1076" spans="1:18" x14ac:dyDescent="0.25">
      <c r="A1076" s="228"/>
      <c r="B1076" s="237"/>
      <c r="C1076" s="240"/>
      <c r="D1076" s="236"/>
      <c r="E1076" s="234"/>
      <c r="F1076" s="240"/>
      <c r="G1076" s="386" t="s">
        <v>14</v>
      </c>
      <c r="H1076" s="387"/>
      <c r="I1076" s="229"/>
      <c r="J1076" s="229">
        <f>J1074-J1075</f>
        <v>1121580037</v>
      </c>
      <c r="L1076" s="220"/>
      <c r="R1076" s="233"/>
    </row>
    <row r="1077" spans="1:18" x14ac:dyDescent="0.25">
      <c r="A1077" s="235"/>
      <c r="B1077" s="230"/>
      <c r="C1077" s="240"/>
      <c r="D1077" s="231"/>
      <c r="E1077" s="234"/>
      <c r="F1077" s="240"/>
      <c r="G1077" s="386" t="s">
        <v>15</v>
      </c>
      <c r="H1077" s="387"/>
      <c r="I1077" s="237"/>
      <c r="J1077" s="227">
        <f>SUM(H8:H1071)</f>
        <v>0</v>
      </c>
      <c r="R1077" s="233"/>
    </row>
    <row r="1078" spans="1:18" x14ac:dyDescent="0.25">
      <c r="A1078" s="235"/>
      <c r="B1078" s="230"/>
      <c r="C1078" s="240"/>
      <c r="D1078" s="231"/>
      <c r="E1078" s="234"/>
      <c r="F1078" s="240"/>
      <c r="G1078" s="386" t="s">
        <v>16</v>
      </c>
      <c r="H1078" s="387"/>
      <c r="I1078" s="237"/>
      <c r="J1078" s="227">
        <f>J1076+J1077</f>
        <v>1121580037</v>
      </c>
      <c r="R1078" s="233"/>
    </row>
    <row r="1079" spans="1:18" x14ac:dyDescent="0.25">
      <c r="A1079" s="235"/>
      <c r="B1079" s="230"/>
      <c r="C1079" s="240"/>
      <c r="D1079" s="231"/>
      <c r="E1079" s="234"/>
      <c r="F1079" s="240"/>
      <c r="G1079" s="386" t="s">
        <v>5</v>
      </c>
      <c r="H1079" s="387"/>
      <c r="I1079" s="237"/>
      <c r="J1079" s="227">
        <f>SUM(I8:I1071)</f>
        <v>1115261484</v>
      </c>
      <c r="R1079" s="233"/>
    </row>
    <row r="1080" spans="1:18" x14ac:dyDescent="0.25">
      <c r="A1080" s="235"/>
      <c r="B1080" s="230"/>
      <c r="C1080" s="240"/>
      <c r="D1080" s="231"/>
      <c r="E1080" s="234"/>
      <c r="F1080" s="240"/>
      <c r="G1080" s="386" t="s">
        <v>32</v>
      </c>
      <c r="H1080" s="387"/>
      <c r="I1080" s="234" t="str">
        <f>IF(J1080&gt;0,"SALDO",IF(J1080&lt;0,"PIUTANG",IF(J1080=0,"LUNAS")))</f>
        <v>PIUTANG</v>
      </c>
      <c r="J1080" s="227">
        <f>J1079-J1078</f>
        <v>-6318553</v>
      </c>
      <c r="R1080" s="233"/>
    </row>
  </sheetData>
  <mergeCells count="13">
    <mergeCell ref="A5:J5"/>
    <mergeCell ref="A6:A7"/>
    <mergeCell ref="B6:G6"/>
    <mergeCell ref="H6:H7"/>
    <mergeCell ref="I6:I7"/>
    <mergeCell ref="J6:J7"/>
    <mergeCell ref="G1080:H1080"/>
    <mergeCell ref="G1074:H1074"/>
    <mergeCell ref="G1075:H1075"/>
    <mergeCell ref="G1076:H1076"/>
    <mergeCell ref="G1077:H1077"/>
    <mergeCell ref="G1078:H1078"/>
    <mergeCell ref="G1079:H1079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664"/>
  <sheetViews>
    <sheetView zoomScaleNormal="100" workbookViewId="0">
      <pane ySplit="6" topLeftCell="A642" activePane="bottomLeft" state="frozen"/>
      <selection pane="bottomLeft" activeCell="G649" sqref="G649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5" t="s">
        <v>22</v>
      </c>
      <c r="G1" s="395"/>
      <c r="H1" s="395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5" t="s">
        <v>21</v>
      </c>
      <c r="G2" s="395"/>
      <c r="H2" s="395"/>
      <c r="I2" s="326">
        <f>J663*-1</f>
        <v>818917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6"/>
      <c r="B4" s="397"/>
      <c r="C4" s="397"/>
      <c r="D4" s="397"/>
      <c r="E4" s="397"/>
      <c r="F4" s="397"/>
      <c r="G4" s="397"/>
      <c r="H4" s="397"/>
      <c r="I4" s="397"/>
      <c r="J4" s="398"/>
    </row>
    <row r="5" spans="1:16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408" t="s">
        <v>6</v>
      </c>
    </row>
    <row r="6" spans="1:16" x14ac:dyDescent="0.25">
      <c r="A6" s="40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5"/>
      <c r="I6" s="407"/>
      <c r="J6" s="40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9">
        <v>43341</v>
      </c>
      <c r="B648" s="340">
        <v>180173518</v>
      </c>
      <c r="C648" s="341">
        <v>6</v>
      </c>
      <c r="D648" s="342">
        <v>598413</v>
      </c>
      <c r="E648" s="343">
        <v>180045029</v>
      </c>
      <c r="F648" s="341">
        <v>5</v>
      </c>
      <c r="G648" s="342">
        <v>437850</v>
      </c>
      <c r="H648" s="343"/>
      <c r="I648" s="344"/>
      <c r="J648" s="364"/>
      <c r="K648" s="328"/>
      <c r="L648" s="328"/>
      <c r="M648" s="328"/>
      <c r="N648" s="328"/>
      <c r="O648" s="366"/>
      <c r="P648" s="366"/>
    </row>
    <row r="649" spans="1:16" x14ac:dyDescent="0.25">
      <c r="A649" s="339">
        <v>43341</v>
      </c>
      <c r="B649" s="340">
        <v>180173520</v>
      </c>
      <c r="C649" s="341">
        <v>1</v>
      </c>
      <c r="D649" s="342">
        <v>121450</v>
      </c>
      <c r="E649" s="343"/>
      <c r="F649" s="341"/>
      <c r="G649" s="342"/>
      <c r="H649" s="343"/>
      <c r="I649" s="344"/>
      <c r="J649" s="364"/>
      <c r="K649" s="328"/>
      <c r="L649" s="328"/>
      <c r="M649" s="328"/>
      <c r="N649" s="328"/>
      <c r="O649" s="366"/>
      <c r="P649" s="366"/>
    </row>
    <row r="650" spans="1:16" x14ac:dyDescent="0.25">
      <c r="A650" s="339">
        <v>43341</v>
      </c>
      <c r="B650" s="340">
        <v>180173547</v>
      </c>
      <c r="C650" s="341">
        <v>5</v>
      </c>
      <c r="D650" s="342">
        <v>536900</v>
      </c>
      <c r="E650" s="343"/>
      <c r="F650" s="341"/>
      <c r="G650" s="342"/>
      <c r="H650" s="343"/>
      <c r="I650" s="344"/>
      <c r="J650" s="364"/>
      <c r="K650" s="328"/>
      <c r="L650" s="328"/>
      <c r="M650" s="328"/>
      <c r="N650" s="328"/>
      <c r="O650" s="366"/>
      <c r="P650" s="366"/>
    </row>
    <row r="651" spans="1:16" x14ac:dyDescent="0.25">
      <c r="A651" s="339"/>
      <c r="B651" s="340"/>
      <c r="C651" s="341"/>
      <c r="D651" s="342"/>
      <c r="E651" s="343"/>
      <c r="F651" s="341"/>
      <c r="G651" s="342"/>
      <c r="H651" s="343"/>
      <c r="I651" s="344"/>
      <c r="J651" s="364"/>
      <c r="K651" s="328"/>
      <c r="L651" s="328"/>
      <c r="M651" s="328"/>
      <c r="N651" s="328"/>
      <c r="O651" s="366"/>
      <c r="P651" s="366"/>
    </row>
    <row r="652" spans="1:16" x14ac:dyDescent="0.25">
      <c r="A652" s="339"/>
      <c r="B652" s="340"/>
      <c r="C652" s="341"/>
      <c r="D652" s="342"/>
      <c r="E652" s="343"/>
      <c r="F652" s="341"/>
      <c r="G652" s="342"/>
      <c r="H652" s="343"/>
      <c r="I652" s="344"/>
      <c r="J652" s="364"/>
      <c r="K652" s="328"/>
      <c r="L652" s="328"/>
      <c r="M652" s="328"/>
      <c r="N652" s="328"/>
      <c r="O652" s="366"/>
      <c r="P652" s="366"/>
    </row>
    <row r="653" spans="1:16" x14ac:dyDescent="0.25">
      <c r="A653" s="339"/>
      <c r="B653" s="340"/>
      <c r="C653" s="341"/>
      <c r="D653" s="342"/>
      <c r="E653" s="343"/>
      <c r="F653" s="341"/>
      <c r="G653" s="342"/>
      <c r="H653" s="343"/>
      <c r="I653" s="344"/>
      <c r="J653" s="364"/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46"/>
      <c r="C654" s="347"/>
      <c r="D654" s="342"/>
      <c r="E654" s="348"/>
      <c r="F654" s="347"/>
      <c r="G654" s="349"/>
      <c r="H654" s="348"/>
      <c r="I654" s="350"/>
      <c r="J654" s="349"/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51" t="s">
        <v>11</v>
      </c>
      <c r="C655" s="352">
        <f>SUM(C7:C654)</f>
        <v>4585</v>
      </c>
      <c r="D655" s="353">
        <f>SUM(D7:D654)</f>
        <v>453992601</v>
      </c>
      <c r="E655" s="351" t="s">
        <v>11</v>
      </c>
      <c r="F655" s="352">
        <f>SUM(F7:F654)</f>
        <v>1164</v>
      </c>
      <c r="G655" s="353">
        <f>SUM(G7:G654)</f>
        <v>119395105</v>
      </c>
      <c r="H655" s="353">
        <f>SUM(H7:H654)</f>
        <v>0</v>
      </c>
      <c r="I655" s="352">
        <f>SUM(I7:I654)</f>
        <v>333778579</v>
      </c>
      <c r="J655" s="354"/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51"/>
      <c r="C656" s="352"/>
      <c r="D656" s="353"/>
      <c r="E656" s="351"/>
      <c r="F656" s="352"/>
      <c r="G656" s="354"/>
      <c r="H656" s="346"/>
      <c r="I656" s="347"/>
      <c r="J656" s="354"/>
      <c r="K656" s="328"/>
      <c r="L656" s="328"/>
      <c r="M656" s="328"/>
      <c r="N656" s="328"/>
      <c r="O656" s="366"/>
      <c r="P656" s="366"/>
    </row>
    <row r="657" spans="1:16" x14ac:dyDescent="0.25">
      <c r="A657" s="345"/>
      <c r="B657" s="355"/>
      <c r="C657" s="347"/>
      <c r="D657" s="349"/>
      <c r="E657" s="351"/>
      <c r="F657" s="347"/>
      <c r="G657" s="394" t="s">
        <v>12</v>
      </c>
      <c r="H657" s="394"/>
      <c r="I657" s="350"/>
      <c r="J657" s="356">
        <f>SUM(D7:D654)</f>
        <v>453992601</v>
      </c>
      <c r="K657" s="328"/>
      <c r="L657" s="328"/>
      <c r="M657" s="328"/>
      <c r="N657" s="328"/>
      <c r="O657" s="366"/>
      <c r="P657" s="366"/>
    </row>
    <row r="658" spans="1:16" x14ac:dyDescent="0.25">
      <c r="A658" s="357"/>
      <c r="B658" s="346"/>
      <c r="C658" s="347"/>
      <c r="D658" s="349"/>
      <c r="E658" s="348"/>
      <c r="F658" s="347"/>
      <c r="G658" s="394" t="s">
        <v>13</v>
      </c>
      <c r="H658" s="394"/>
      <c r="I658" s="350"/>
      <c r="J658" s="356">
        <f>SUM(G7:G654)</f>
        <v>119395105</v>
      </c>
      <c r="K658" s="328"/>
      <c r="L658" s="328"/>
      <c r="M658" s="328"/>
      <c r="N658" s="328"/>
      <c r="O658" s="366"/>
      <c r="P658" s="366"/>
    </row>
    <row r="659" spans="1:16" x14ac:dyDescent="0.25">
      <c r="A659" s="345"/>
      <c r="B659" s="348"/>
      <c r="C659" s="347"/>
      <c r="D659" s="349"/>
      <c r="E659" s="348"/>
      <c r="F659" s="347"/>
      <c r="G659" s="394" t="s">
        <v>14</v>
      </c>
      <c r="H659" s="394"/>
      <c r="I659" s="358"/>
      <c r="J659" s="359">
        <f>J657-J658</f>
        <v>334597496</v>
      </c>
      <c r="K659" s="328"/>
      <c r="L659" s="328"/>
      <c r="M659" s="328"/>
      <c r="N659" s="328"/>
      <c r="O659" s="366"/>
      <c r="P659" s="366"/>
    </row>
    <row r="660" spans="1:16" x14ac:dyDescent="0.25">
      <c r="A660" s="360"/>
      <c r="B660" s="361"/>
      <c r="C660" s="347"/>
      <c r="D660" s="362"/>
      <c r="E660" s="348"/>
      <c r="F660" s="347"/>
      <c r="G660" s="394" t="s">
        <v>15</v>
      </c>
      <c r="H660" s="394"/>
      <c r="I660" s="350"/>
      <c r="J660" s="356">
        <f>SUM(H7:H654)</f>
        <v>0</v>
      </c>
      <c r="K660" s="328"/>
      <c r="L660" s="328"/>
      <c r="M660" s="328"/>
      <c r="N660" s="328"/>
      <c r="O660" s="366"/>
      <c r="P660" s="366"/>
    </row>
    <row r="661" spans="1:16" x14ac:dyDescent="0.25">
      <c r="A661" s="345"/>
      <c r="B661" s="361"/>
      <c r="C661" s="347"/>
      <c r="D661" s="362"/>
      <c r="E661" s="348"/>
      <c r="F661" s="347"/>
      <c r="G661" s="394" t="s">
        <v>16</v>
      </c>
      <c r="H661" s="394"/>
      <c r="I661" s="350"/>
      <c r="J661" s="356">
        <f>J659+J660</f>
        <v>334597496</v>
      </c>
      <c r="K661" s="328"/>
      <c r="L661" s="328"/>
      <c r="M661" s="328"/>
      <c r="N661" s="328"/>
      <c r="O661" s="366"/>
      <c r="P661" s="366"/>
    </row>
    <row r="662" spans="1:16" x14ac:dyDescent="0.25">
      <c r="A662" s="345"/>
      <c r="B662" s="361"/>
      <c r="C662" s="347"/>
      <c r="D662" s="362"/>
      <c r="E662" s="348"/>
      <c r="F662" s="347"/>
      <c r="G662" s="394" t="s">
        <v>5</v>
      </c>
      <c r="H662" s="394"/>
      <c r="I662" s="350"/>
      <c r="J662" s="356">
        <f>SUM(I7:I654)</f>
        <v>333778579</v>
      </c>
      <c r="K662" s="328"/>
      <c r="L662" s="328"/>
      <c r="M662" s="328"/>
      <c r="N662" s="328"/>
      <c r="O662" s="366"/>
      <c r="P662" s="366"/>
    </row>
    <row r="663" spans="1:16" x14ac:dyDescent="0.25">
      <c r="A663" s="345"/>
      <c r="B663" s="361"/>
      <c r="C663" s="347"/>
      <c r="D663" s="362"/>
      <c r="E663" s="348"/>
      <c r="F663" s="347"/>
      <c r="G663" s="394" t="s">
        <v>32</v>
      </c>
      <c r="H663" s="394"/>
      <c r="I663" s="347" t="str">
        <f>IF(J663&gt;0,"SALDO",IF(J663&lt;0,"PIUTANG",IF(J663=0,"LUNAS")))</f>
        <v>PIUTANG</v>
      </c>
      <c r="J663" s="356">
        <f>J662-J661</f>
        <v>-818917</v>
      </c>
      <c r="K663" s="328"/>
      <c r="L663" s="328"/>
      <c r="M663" s="328"/>
      <c r="N663" s="328"/>
      <c r="O663" s="366"/>
      <c r="P663" s="366"/>
    </row>
    <row r="664" spans="1:16" x14ac:dyDescent="0.25">
      <c r="A664" s="345"/>
      <c r="K664" s="328"/>
      <c r="L664" s="328"/>
      <c r="M664" s="328"/>
      <c r="N664" s="328"/>
      <c r="O664" s="366"/>
      <c r="P66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63:H663"/>
    <mergeCell ref="G657:H657"/>
    <mergeCell ref="G658:H658"/>
    <mergeCell ref="G659:H659"/>
    <mergeCell ref="G660:H660"/>
    <mergeCell ref="G661:H661"/>
    <mergeCell ref="G662:H66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2" activePane="bottomLeft" state="frozen"/>
      <selection pane="bottomLeft" activeCell="D35" sqref="D3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5" t="s">
        <v>22</v>
      </c>
      <c r="G1" s="395"/>
      <c r="H1" s="395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5" t="s">
        <v>21</v>
      </c>
      <c r="G2" s="395"/>
      <c r="H2" s="395"/>
      <c r="I2" s="326">
        <f>J653*-1</f>
        <v>8283719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6"/>
      <c r="B4" s="397"/>
      <c r="C4" s="397"/>
      <c r="D4" s="397"/>
      <c r="E4" s="397"/>
      <c r="F4" s="397"/>
      <c r="G4" s="397"/>
      <c r="H4" s="397"/>
      <c r="I4" s="397"/>
      <c r="J4" s="398"/>
    </row>
    <row r="5" spans="1:16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408" t="s">
        <v>6</v>
      </c>
    </row>
    <row r="6" spans="1:16" x14ac:dyDescent="0.25">
      <c r="A6" s="40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5"/>
      <c r="I6" s="407"/>
      <c r="J6" s="40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43327</v>
      </c>
      <c r="B19" s="340">
        <v>180172586</v>
      </c>
      <c r="C19" s="341">
        <v>8</v>
      </c>
      <c r="D19" s="342">
        <v>891888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180172644</v>
      </c>
      <c r="C20" s="341">
        <v>1</v>
      </c>
      <c r="D20" s="342">
        <v>41125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/>
      <c r="B35" s="340"/>
      <c r="C35" s="341"/>
      <c r="D35" s="342"/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/>
      <c r="B36" s="340"/>
      <c r="C36" s="341"/>
      <c r="D36" s="342"/>
      <c r="E36" s="343"/>
      <c r="F36" s="341"/>
      <c r="G36" s="342"/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/>
      <c r="F37" s="341"/>
      <c r="G37" s="342"/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85</v>
      </c>
      <c r="D645" s="370">
        <f>SUM(D7:D644)</f>
        <v>8389682</v>
      </c>
      <c r="E645" s="368" t="s">
        <v>11</v>
      </c>
      <c r="F645" s="369">
        <f>SUM(F7:F644)</f>
        <v>1</v>
      </c>
      <c r="G645" s="370">
        <f>SUM(G7:G644)</f>
        <v>105963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0" t="s">
        <v>12</v>
      </c>
      <c r="H647" s="410"/>
      <c r="I647" s="344"/>
      <c r="J647" s="373">
        <f>SUM(D7:D644)</f>
        <v>8389682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394" t="s">
        <v>13</v>
      </c>
      <c r="H648" s="394"/>
      <c r="I648" s="350"/>
      <c r="J648" s="356">
        <f>SUM(G7:G644)</f>
        <v>105963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394" t="s">
        <v>14</v>
      </c>
      <c r="H649" s="394"/>
      <c r="I649" s="358"/>
      <c r="J649" s="359">
        <f>J647-J648</f>
        <v>8283719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394" t="s">
        <v>15</v>
      </c>
      <c r="H650" s="39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394" t="s">
        <v>16</v>
      </c>
      <c r="H651" s="394"/>
      <c r="I651" s="350"/>
      <c r="J651" s="356">
        <f>J649+J650</f>
        <v>8283719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94" t="s">
        <v>5</v>
      </c>
      <c r="H652" s="39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4" t="s">
        <v>32</v>
      </c>
      <c r="H653" s="394"/>
      <c r="I653" s="347" t="str">
        <f>IF(J653&gt;0,"SALDO",IF(J653&lt;0,"PIUTANG",IF(J653=0,"LUNAS")))</f>
        <v>PIUTANG</v>
      </c>
      <c r="J653" s="356">
        <f>J652-J651</f>
        <v>-8283719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7" t="s">
        <v>22</v>
      </c>
      <c r="G1" s="377"/>
      <c r="H1" s="377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6" x14ac:dyDescent="0.25">
      <c r="A7" s="41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19"/>
      <c r="I7" s="421"/>
      <c r="J7" s="39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83" t="s">
        <v>12</v>
      </c>
      <c r="H160" s="383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83" t="s">
        <v>13</v>
      </c>
      <c r="H161" s="383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83" t="s">
        <v>14</v>
      </c>
      <c r="H162" s="383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83" t="s">
        <v>15</v>
      </c>
      <c r="H163" s="383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83" t="s">
        <v>16</v>
      </c>
      <c r="H164" s="383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83" t="s">
        <v>5</v>
      </c>
      <c r="H165" s="383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83" t="s">
        <v>32</v>
      </c>
      <c r="H166" s="383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4"/>
  <sheetViews>
    <sheetView zoomScale="85" zoomScaleNormal="85" workbookViewId="0">
      <pane ySplit="7" topLeftCell="A196" activePane="bottomLeft" state="frozen"/>
      <selection pane="bottomLeft" activeCell="D209" sqref="D20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7" t="s">
        <v>22</v>
      </c>
      <c r="G1" s="377"/>
      <c r="H1" s="377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7" t="s">
        <v>21</v>
      </c>
      <c r="G2" s="377"/>
      <c r="H2" s="377"/>
      <c r="I2" s="220">
        <f>J218*-1</f>
        <v>2330995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5" x14ac:dyDescent="0.25">
      <c r="A7" s="41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19"/>
      <c r="I7" s="421"/>
      <c r="J7" s="393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98">
        <v>43333</v>
      </c>
      <c r="B198" s="99">
        <v>180172939</v>
      </c>
      <c r="C198" s="100">
        <v>1</v>
      </c>
      <c r="D198" s="34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98">
        <v>43337</v>
      </c>
      <c r="B203" s="99">
        <v>180173198</v>
      </c>
      <c r="C203" s="100">
        <v>2</v>
      </c>
      <c r="D203" s="34">
        <v>180688</v>
      </c>
      <c r="E203" s="101"/>
      <c r="F203" s="99"/>
      <c r="G203" s="34"/>
      <c r="H203" s="102"/>
      <c r="I203" s="102"/>
      <c r="J203" s="34"/>
    </row>
    <row r="204" spans="1:10" x14ac:dyDescent="0.25">
      <c r="A204" s="98">
        <v>43337</v>
      </c>
      <c r="B204" s="99">
        <v>180173222</v>
      </c>
      <c r="C204" s="100">
        <v>2</v>
      </c>
      <c r="D204" s="34">
        <v>246575</v>
      </c>
      <c r="E204" s="101"/>
      <c r="F204" s="99"/>
      <c r="G204" s="34"/>
      <c r="H204" s="102"/>
      <c r="I204" s="102"/>
      <c r="J204" s="34"/>
    </row>
    <row r="205" spans="1:10" x14ac:dyDescent="0.25">
      <c r="A205" s="98">
        <v>43339</v>
      </c>
      <c r="B205" s="99">
        <v>180173328</v>
      </c>
      <c r="C205" s="100">
        <v>3</v>
      </c>
      <c r="D205" s="34">
        <v>394450</v>
      </c>
      <c r="E205" s="101"/>
      <c r="F205" s="99"/>
      <c r="G205" s="34"/>
      <c r="H205" s="102"/>
      <c r="I205" s="102"/>
      <c r="J205" s="34"/>
    </row>
    <row r="206" spans="1:10" x14ac:dyDescent="0.25">
      <c r="A206" s="98">
        <v>43340</v>
      </c>
      <c r="B206" s="99">
        <v>180173408</v>
      </c>
      <c r="C206" s="100">
        <v>2</v>
      </c>
      <c r="D206" s="34">
        <v>237825</v>
      </c>
      <c r="E206" s="101"/>
      <c r="F206" s="99"/>
      <c r="G206" s="34"/>
      <c r="H206" s="102"/>
      <c r="I206" s="102"/>
      <c r="J206" s="34"/>
    </row>
    <row r="207" spans="1:10" x14ac:dyDescent="0.25">
      <c r="A207" s="98">
        <v>43341</v>
      </c>
      <c r="B207" s="99">
        <v>180173522</v>
      </c>
      <c r="C207" s="100">
        <v>4</v>
      </c>
      <c r="D207" s="34">
        <v>419475</v>
      </c>
      <c r="E207" s="101"/>
      <c r="F207" s="99"/>
      <c r="G207" s="34"/>
      <c r="H207" s="102"/>
      <c r="I207" s="102"/>
      <c r="J207" s="34"/>
    </row>
    <row r="208" spans="1:10" x14ac:dyDescent="0.25">
      <c r="A208" s="98">
        <v>43341</v>
      </c>
      <c r="B208" s="99">
        <v>180173564</v>
      </c>
      <c r="C208" s="100">
        <v>8</v>
      </c>
      <c r="D208" s="34">
        <v>758450</v>
      </c>
      <c r="E208" s="101"/>
      <c r="F208" s="99"/>
      <c r="G208" s="34"/>
      <c r="H208" s="102"/>
      <c r="I208" s="102"/>
      <c r="J208" s="34"/>
    </row>
    <row r="209" spans="1:16" x14ac:dyDescent="0.25">
      <c r="A209" s="235"/>
      <c r="B209" s="234"/>
      <c r="C209" s="240"/>
      <c r="D209" s="236"/>
      <c r="E209" s="237"/>
      <c r="F209" s="234"/>
      <c r="G209" s="236"/>
      <c r="H209" s="239"/>
      <c r="I209" s="239"/>
      <c r="J209" s="236"/>
    </row>
    <row r="210" spans="1:16" x14ac:dyDescent="0.25">
      <c r="A210" s="235"/>
      <c r="B210" s="223" t="s">
        <v>11</v>
      </c>
      <c r="C210" s="232">
        <f>SUM(C8:C209)</f>
        <v>1395</v>
      </c>
      <c r="D210" s="224"/>
      <c r="E210" s="223" t="s">
        <v>11</v>
      </c>
      <c r="F210" s="223">
        <f>SUM(F8:F209)</f>
        <v>215</v>
      </c>
      <c r="G210" s="224">
        <f>SUM(G8:G209)</f>
        <v>23221977</v>
      </c>
      <c r="H210" s="239"/>
      <c r="I210" s="239"/>
      <c r="J210" s="236"/>
    </row>
    <row r="211" spans="1:16" x14ac:dyDescent="0.25">
      <c r="A211" s="235"/>
      <c r="B211" s="223"/>
      <c r="C211" s="232"/>
      <c r="D211" s="224"/>
      <c r="E211" s="237"/>
      <c r="F211" s="234"/>
      <c r="G211" s="236"/>
      <c r="H211" s="239"/>
      <c r="I211" s="239"/>
      <c r="J211" s="236"/>
    </row>
    <row r="212" spans="1:16" x14ac:dyDescent="0.25">
      <c r="A212" s="225"/>
      <c r="B212" s="226"/>
      <c r="C212" s="240"/>
      <c r="D212" s="236"/>
      <c r="E212" s="223"/>
      <c r="F212" s="234"/>
      <c r="G212" s="383" t="s">
        <v>12</v>
      </c>
      <c r="H212" s="383"/>
      <c r="I212" s="239"/>
      <c r="J212" s="227">
        <f>SUM(D8:D209)</f>
        <v>134984733</v>
      </c>
    </row>
    <row r="213" spans="1:16" x14ac:dyDescent="0.25">
      <c r="A213" s="235"/>
      <c r="B213" s="234"/>
      <c r="C213" s="240"/>
      <c r="D213" s="236"/>
      <c r="E213" s="223"/>
      <c r="F213" s="234"/>
      <c r="G213" s="383" t="s">
        <v>13</v>
      </c>
      <c r="H213" s="383"/>
      <c r="I213" s="239"/>
      <c r="J213" s="227">
        <f>SUM(G8:G209)</f>
        <v>23221977</v>
      </c>
    </row>
    <row r="214" spans="1:16" x14ac:dyDescent="0.25">
      <c r="A214" s="228"/>
      <c r="B214" s="237"/>
      <c r="C214" s="240"/>
      <c r="D214" s="236"/>
      <c r="E214" s="237"/>
      <c r="F214" s="234"/>
      <c r="G214" s="383" t="s">
        <v>14</v>
      </c>
      <c r="H214" s="383"/>
      <c r="I214" s="41"/>
      <c r="J214" s="229">
        <f>J212-J213</f>
        <v>111762756</v>
      </c>
    </row>
    <row r="215" spans="1:16" x14ac:dyDescent="0.25">
      <c r="A215" s="235"/>
      <c r="B215" s="230"/>
      <c r="C215" s="240"/>
      <c r="D215" s="231"/>
      <c r="E215" s="237"/>
      <c r="F215" s="223"/>
      <c r="G215" s="383" t="s">
        <v>15</v>
      </c>
      <c r="H215" s="383"/>
      <c r="I215" s="239"/>
      <c r="J215" s="227">
        <f>SUM(H8:H211)</f>
        <v>375000</v>
      </c>
    </row>
    <row r="216" spans="1:16" x14ac:dyDescent="0.25">
      <c r="A216" s="235"/>
      <c r="B216" s="230"/>
      <c r="C216" s="240"/>
      <c r="D216" s="231"/>
      <c r="E216" s="237"/>
      <c r="F216" s="223"/>
      <c r="G216" s="383" t="s">
        <v>16</v>
      </c>
      <c r="H216" s="383"/>
      <c r="I216" s="239"/>
      <c r="J216" s="227">
        <f>J214+J215</f>
        <v>112137756</v>
      </c>
    </row>
    <row r="217" spans="1:16" x14ac:dyDescent="0.25">
      <c r="A217" s="235"/>
      <c r="B217" s="230"/>
      <c r="C217" s="240"/>
      <c r="D217" s="231"/>
      <c r="E217" s="237"/>
      <c r="F217" s="234"/>
      <c r="G217" s="383" t="s">
        <v>5</v>
      </c>
      <c r="H217" s="383"/>
      <c r="I217" s="239"/>
      <c r="J217" s="227">
        <f>SUM(I8:I211)</f>
        <v>109806761</v>
      </c>
    </row>
    <row r="218" spans="1:16" x14ac:dyDescent="0.25">
      <c r="A218" s="235"/>
      <c r="B218" s="230"/>
      <c r="C218" s="240"/>
      <c r="D218" s="231"/>
      <c r="E218" s="237"/>
      <c r="F218" s="234"/>
      <c r="G218" s="383" t="s">
        <v>32</v>
      </c>
      <c r="H218" s="383"/>
      <c r="I218" s="240" t="str">
        <f>IF(J218&gt;0,"SALDO",IF(J218&lt;0,"PIUTANG",IF(J218=0,"LUNAS")))</f>
        <v>PIUTANG</v>
      </c>
      <c r="J218" s="227">
        <f>J217-J216</f>
        <v>-2330995</v>
      </c>
    </row>
    <row r="219" spans="1:16" x14ac:dyDescent="0.25">
      <c r="F219" s="219"/>
      <c r="G219" s="219"/>
      <c r="J219" s="219"/>
    </row>
    <row r="220" spans="1:16" x14ac:dyDescent="0.25">
      <c r="C220" s="219"/>
      <c r="D220" s="219"/>
      <c r="F220" s="219"/>
      <c r="G220" s="219"/>
      <c r="J220" s="219"/>
      <c r="L220" s="233"/>
      <c r="M220" s="233"/>
      <c r="N220" s="233"/>
      <c r="O220" s="233"/>
      <c r="P220" s="233"/>
    </row>
    <row r="221" spans="1:16" x14ac:dyDescent="0.25">
      <c r="C221" s="219"/>
      <c r="D221" s="219"/>
      <c r="F221" s="219"/>
      <c r="G221" s="219"/>
      <c r="J221" s="219"/>
      <c r="L221" s="233"/>
      <c r="M221" s="233"/>
      <c r="N221" s="233"/>
      <c r="O221" s="233"/>
      <c r="P221" s="233"/>
    </row>
    <row r="222" spans="1:16" x14ac:dyDescent="0.25">
      <c r="C222" s="219"/>
      <c r="D222" s="219"/>
      <c r="F222" s="219"/>
      <c r="G222" s="219"/>
      <c r="J222" s="219"/>
      <c r="L222" s="233"/>
      <c r="M222" s="233"/>
      <c r="N222" s="233"/>
      <c r="O222" s="233"/>
      <c r="P222" s="233"/>
    </row>
    <row r="223" spans="1:16" x14ac:dyDescent="0.25">
      <c r="C223" s="219"/>
      <c r="D223" s="219"/>
      <c r="F223" s="219"/>
      <c r="G223" s="219"/>
      <c r="J223" s="219"/>
      <c r="L223" s="233"/>
      <c r="M223" s="233"/>
      <c r="N223" s="233"/>
      <c r="O223" s="233"/>
      <c r="P223" s="233"/>
    </row>
    <row r="224" spans="1:16" x14ac:dyDescent="0.25">
      <c r="C224" s="219"/>
      <c r="D224" s="219"/>
      <c r="L224" s="233"/>
      <c r="M224" s="233"/>
      <c r="N224" s="233"/>
      <c r="O224" s="233"/>
      <c r="P22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8:H218"/>
    <mergeCell ref="G212:H212"/>
    <mergeCell ref="G213:H213"/>
    <mergeCell ref="G214:H214"/>
    <mergeCell ref="G215:H215"/>
    <mergeCell ref="G216:H216"/>
    <mergeCell ref="G217:H21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7" topLeftCell="A14" activePane="bottomLeft" state="frozen"/>
      <selection pane="bottomLeft" activeCell="D21" sqref="D2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7" t="s">
        <v>22</v>
      </c>
      <c r="G1" s="377"/>
      <c r="H1" s="377"/>
      <c r="I1" s="220" t="s">
        <v>191</v>
      </c>
      <c r="J1" s="218"/>
      <c r="L1" s="238">
        <f>SUM(D13:D18)</f>
        <v>1845988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7" t="s">
        <v>21</v>
      </c>
      <c r="G2" s="377"/>
      <c r="H2" s="377"/>
      <c r="I2" s="220">
        <f>J34*-1</f>
        <v>219451</v>
      </c>
      <c r="J2" s="218"/>
      <c r="L2" s="238">
        <f>SUM(G13:G18)</f>
        <v>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1845988</v>
      </c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3" x14ac:dyDescent="0.25">
      <c r="A7" s="41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89"/>
      <c r="I7" s="421"/>
      <c r="J7" s="393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98">
        <v>43341</v>
      </c>
      <c r="B19" s="99">
        <v>180173503</v>
      </c>
      <c r="C19" s="253">
        <v>1</v>
      </c>
      <c r="D19" s="34">
        <v>107888</v>
      </c>
      <c r="E19" s="101"/>
      <c r="F19" s="99"/>
      <c r="G19" s="34"/>
      <c r="H19" s="101"/>
      <c r="I19" s="102"/>
      <c r="J19" s="34"/>
      <c r="L19" s="238"/>
    </row>
    <row r="20" spans="1:12" x14ac:dyDescent="0.25">
      <c r="A20" s="98">
        <v>43341</v>
      </c>
      <c r="B20" s="99">
        <v>180173551</v>
      </c>
      <c r="C20" s="253">
        <v>1</v>
      </c>
      <c r="D20" s="34">
        <v>111563</v>
      </c>
      <c r="E20" s="101"/>
      <c r="F20" s="99"/>
      <c r="G20" s="34"/>
      <c r="H20" s="101"/>
      <c r="I20" s="102"/>
      <c r="J20" s="34"/>
      <c r="L20" s="238"/>
    </row>
    <row r="21" spans="1:12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35</v>
      </c>
      <c r="D26" s="224"/>
      <c r="E26" s="223" t="s">
        <v>11</v>
      </c>
      <c r="F26" s="223">
        <f>SUM(F8:F25)</f>
        <v>1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383" t="s">
        <v>12</v>
      </c>
      <c r="H28" s="383"/>
      <c r="I28" s="239"/>
      <c r="J28" s="227">
        <f>SUM(D8:D25)</f>
        <v>3825765</v>
      </c>
    </row>
    <row r="29" spans="1:12" x14ac:dyDescent="0.25">
      <c r="A29" s="235"/>
      <c r="B29" s="234"/>
      <c r="C29" s="26"/>
      <c r="D29" s="236"/>
      <c r="E29" s="237"/>
      <c r="F29" s="234"/>
      <c r="G29" s="383" t="s">
        <v>13</v>
      </c>
      <c r="H29" s="383"/>
      <c r="I29" s="239"/>
      <c r="J29" s="227">
        <f>SUM(G8:G25)</f>
        <v>194250</v>
      </c>
    </row>
    <row r="30" spans="1:12" x14ac:dyDescent="0.25">
      <c r="A30" s="228"/>
      <c r="B30" s="237"/>
      <c r="C30" s="26"/>
      <c r="D30" s="236"/>
      <c r="E30" s="237"/>
      <c r="F30" s="234"/>
      <c r="G30" s="383" t="s">
        <v>14</v>
      </c>
      <c r="H30" s="383"/>
      <c r="I30" s="41"/>
      <c r="J30" s="229">
        <f>J28-J29</f>
        <v>3631515</v>
      </c>
    </row>
    <row r="31" spans="1:12" x14ac:dyDescent="0.25">
      <c r="A31" s="235"/>
      <c r="B31" s="230"/>
      <c r="C31" s="26"/>
      <c r="D31" s="231"/>
      <c r="E31" s="237"/>
      <c r="F31" s="234"/>
      <c r="G31" s="383" t="s">
        <v>15</v>
      </c>
      <c r="H31" s="383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383" t="s">
        <v>16</v>
      </c>
      <c r="H32" s="383"/>
      <c r="I32" s="239"/>
      <c r="J32" s="227">
        <f>J30+J31</f>
        <v>3631515</v>
      </c>
    </row>
    <row r="33" spans="1:10" x14ac:dyDescent="0.25">
      <c r="A33" s="235"/>
      <c r="B33" s="230"/>
      <c r="C33" s="26"/>
      <c r="D33" s="231"/>
      <c r="E33" s="237"/>
      <c r="F33" s="234"/>
      <c r="G33" s="383" t="s">
        <v>5</v>
      </c>
      <c r="H33" s="383"/>
      <c r="I33" s="239"/>
      <c r="J33" s="227">
        <f>SUM(I8:I26)</f>
        <v>3412064</v>
      </c>
    </row>
    <row r="34" spans="1:10" x14ac:dyDescent="0.25">
      <c r="A34" s="235"/>
      <c r="B34" s="230"/>
      <c r="C34" s="26"/>
      <c r="D34" s="231"/>
      <c r="E34" s="237"/>
      <c r="F34" s="234"/>
      <c r="G34" s="383" t="s">
        <v>32</v>
      </c>
      <c r="H34" s="383"/>
      <c r="I34" s="240" t="str">
        <f>IF(J34&gt;0,"SALDO",IF(J34&lt;0,"PIUTANG",IF(J34=0,"LUNAS")))</f>
        <v>PIUTANG</v>
      </c>
      <c r="J34" s="227">
        <f>J33-J32</f>
        <v>-219451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B62" sqref="B6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7" t="s">
        <v>22</v>
      </c>
      <c r="G1" s="377"/>
      <c r="H1" s="377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J75*-1</f>
        <v>2036126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M5" s="37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  <c r="M6" s="37"/>
    </row>
    <row r="7" spans="1:17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>
        <v>43335</v>
      </c>
      <c r="B61" s="99">
        <v>180173009</v>
      </c>
      <c r="C61" s="100">
        <v>11</v>
      </c>
      <c r="D61" s="34">
        <v>1115888</v>
      </c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>
        <v>43338</v>
      </c>
      <c r="B62" s="99">
        <v>180173239</v>
      </c>
      <c r="C62" s="100">
        <v>5</v>
      </c>
      <c r="D62" s="34">
        <v>503213</v>
      </c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357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83" t="s">
        <v>12</v>
      </c>
      <c r="H69" s="383"/>
      <c r="I69" s="39"/>
      <c r="J69" s="13">
        <f>SUM(D8:D66)</f>
        <v>39951987</v>
      </c>
      <c r="M69" s="37"/>
    </row>
    <row r="70" spans="1:17" x14ac:dyDescent="0.25">
      <c r="A70" s="4"/>
      <c r="B70" s="3"/>
      <c r="C70" s="40"/>
      <c r="D70" s="6"/>
      <c r="E70" s="7"/>
      <c r="F70" s="3"/>
      <c r="G70" s="383" t="s">
        <v>13</v>
      </c>
      <c r="H70" s="383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83" t="s">
        <v>14</v>
      </c>
      <c r="H71" s="383"/>
      <c r="I71" s="41"/>
      <c r="J71" s="15">
        <f>J69-J70</f>
        <v>28110615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83" t="s">
        <v>15</v>
      </c>
      <c r="H72" s="383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83" t="s">
        <v>16</v>
      </c>
      <c r="H73" s="383"/>
      <c r="I73" s="39"/>
      <c r="J73" s="13">
        <f>J71+J72</f>
        <v>28110615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83" t="s">
        <v>5</v>
      </c>
      <c r="H74" s="383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83" t="s">
        <v>32</v>
      </c>
      <c r="H75" s="383"/>
      <c r="I75" s="40" t="str">
        <f>IF(J75&gt;0,"SALDO",IF(J75&lt;0,"PIUTANG",IF(J75=0,"LUNAS")))</f>
        <v>PIUTANG</v>
      </c>
      <c r="J75" s="13">
        <f>J74-J73</f>
        <v>-2036126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8" activePane="bottomLeft" state="frozen"/>
      <selection pane="bottomLeft" activeCell="G30" sqref="G30:H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7" t="s">
        <v>21</v>
      </c>
      <c r="G2" s="377"/>
      <c r="H2" s="377"/>
      <c r="I2" s="38">
        <f>J34*-1</f>
        <v>1648876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3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9"/>
      <c r="I7" s="421"/>
      <c r="J7" s="39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>
        <v>2136000</v>
      </c>
      <c r="J22" s="34" t="s">
        <v>17</v>
      </c>
      <c r="L22" s="238"/>
    </row>
    <row r="23" spans="1:12" s="233" customFormat="1" x14ac:dyDescent="0.25">
      <c r="A23" s="98">
        <v>43333</v>
      </c>
      <c r="B23" s="99">
        <v>180172943</v>
      </c>
      <c r="C23" s="253">
        <v>17</v>
      </c>
      <c r="D23" s="34">
        <v>1757350</v>
      </c>
      <c r="E23" s="101">
        <v>180044936</v>
      </c>
      <c r="F23" s="99">
        <v>3</v>
      </c>
      <c r="G23" s="34">
        <v>222513</v>
      </c>
      <c r="H23" s="101"/>
      <c r="I23" s="102"/>
      <c r="J23" s="34"/>
      <c r="L23" s="238"/>
    </row>
    <row r="24" spans="1:12" s="233" customFormat="1" x14ac:dyDescent="0.25">
      <c r="A24" s="98">
        <v>43333</v>
      </c>
      <c r="B24" s="99">
        <v>180172950</v>
      </c>
      <c r="C24" s="253">
        <v>1</v>
      </c>
      <c r="D24" s="34">
        <v>115063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83" t="s">
        <v>12</v>
      </c>
      <c r="H28" s="383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83" t="s">
        <v>13</v>
      </c>
      <c r="H29" s="383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83" t="s">
        <v>14</v>
      </c>
      <c r="H30" s="383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83" t="s">
        <v>15</v>
      </c>
      <c r="H31" s="383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83" t="s">
        <v>16</v>
      </c>
      <c r="H32" s="383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83" t="s">
        <v>5</v>
      </c>
      <c r="H33" s="383"/>
      <c r="I33" s="39"/>
      <c r="J33" s="13">
        <f>SUM(I8:I26)</f>
        <v>46279000</v>
      </c>
    </row>
    <row r="34" spans="1:10" x14ac:dyDescent="0.25">
      <c r="A34" s="4"/>
      <c r="B34" s="16"/>
      <c r="C34" s="26"/>
      <c r="D34" s="17"/>
      <c r="E34" s="7"/>
      <c r="F34" s="3"/>
      <c r="G34" s="383" t="s">
        <v>32</v>
      </c>
      <c r="H34" s="383"/>
      <c r="I34" s="40" t="str">
        <f>IF(J34&gt;0,"SALDO",IF(J34&lt;0,"PIUTANG",IF(J34=0,"LUNAS")))</f>
        <v>PIUTANG</v>
      </c>
      <c r="J34" s="13">
        <f>J33-J32</f>
        <v>-1648876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4"/>
  <sheetViews>
    <sheetView workbookViewId="0">
      <pane ySplit="7" topLeftCell="A32" activePane="bottomLeft" state="frozen"/>
      <selection pane="bottomLeft" activeCell="D35" sqref="D3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7" t="s">
        <v>22</v>
      </c>
      <c r="G1" s="377"/>
      <c r="H1" s="37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7" t="s">
        <v>21</v>
      </c>
      <c r="G2" s="377"/>
      <c r="H2" s="377"/>
      <c r="I2" s="220">
        <f>J48*-1</f>
        <v>4049163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0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98">
        <v>43324</v>
      </c>
      <c r="B31" s="99">
        <v>180172199</v>
      </c>
      <c r="C31" s="100">
        <v>64</v>
      </c>
      <c r="D31" s="34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98">
        <v>43326</v>
      </c>
      <c r="B32" s="99"/>
      <c r="C32" s="100"/>
      <c r="D32" s="34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98">
        <v>43327</v>
      </c>
      <c r="B33" s="99"/>
      <c r="C33" s="100"/>
      <c r="D33" s="34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98">
        <v>43332</v>
      </c>
      <c r="B34" s="99"/>
      <c r="C34" s="100"/>
      <c r="D34" s="34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101">
        <v>180044966</v>
      </c>
      <c r="F36" s="99">
        <v>10</v>
      </c>
      <c r="G36" s="34">
        <v>1097075</v>
      </c>
      <c r="H36" s="102"/>
      <c r="I36" s="102"/>
      <c r="J36" s="34"/>
    </row>
    <row r="37" spans="1:10" x14ac:dyDescent="0.25">
      <c r="A37" s="98">
        <v>43341</v>
      </c>
      <c r="B37" s="99"/>
      <c r="C37" s="100"/>
      <c r="D37" s="34"/>
      <c r="E37" s="101"/>
      <c r="F37" s="99"/>
      <c r="G37" s="34"/>
      <c r="H37" s="102"/>
      <c r="I37" s="102">
        <v>4000000</v>
      </c>
      <c r="J37" s="34" t="s">
        <v>17</v>
      </c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711</v>
      </c>
      <c r="D40" s="224"/>
      <c r="E40" s="223" t="s">
        <v>11</v>
      </c>
      <c r="F40" s="223">
        <f>SUM(F8:F39)</f>
        <v>105</v>
      </c>
      <c r="G40" s="224">
        <f>SUM(G8:G39)</f>
        <v>10957014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383" t="s">
        <v>12</v>
      </c>
      <c r="H42" s="383"/>
      <c r="I42" s="239"/>
      <c r="J42" s="227">
        <f>SUM(D8:D39)</f>
        <v>74263353</v>
      </c>
    </row>
    <row r="43" spans="1:10" x14ac:dyDescent="0.25">
      <c r="A43" s="235"/>
      <c r="B43" s="234"/>
      <c r="C43" s="240"/>
      <c r="D43" s="236"/>
      <c r="E43" s="223"/>
      <c r="F43" s="234"/>
      <c r="G43" s="383" t="s">
        <v>13</v>
      </c>
      <c r="H43" s="383"/>
      <c r="I43" s="239"/>
      <c r="J43" s="227">
        <f>SUM(G8:G39)</f>
        <v>10957014</v>
      </c>
    </row>
    <row r="44" spans="1:10" x14ac:dyDescent="0.25">
      <c r="A44" s="228"/>
      <c r="B44" s="237"/>
      <c r="C44" s="240"/>
      <c r="D44" s="236"/>
      <c r="E44" s="237"/>
      <c r="F44" s="234"/>
      <c r="G44" s="383" t="s">
        <v>14</v>
      </c>
      <c r="H44" s="383"/>
      <c r="I44" s="41"/>
      <c r="J44" s="229">
        <f>J42-J43</f>
        <v>63306339</v>
      </c>
    </row>
    <row r="45" spans="1:10" x14ac:dyDescent="0.25">
      <c r="A45" s="235"/>
      <c r="B45" s="230"/>
      <c r="C45" s="240"/>
      <c r="D45" s="231"/>
      <c r="E45" s="237"/>
      <c r="F45" s="223"/>
      <c r="G45" s="383" t="s">
        <v>15</v>
      </c>
      <c r="H45" s="383"/>
      <c r="I45" s="239"/>
      <c r="J45" s="227">
        <f>SUM(H8:H41)</f>
        <v>0</v>
      </c>
    </row>
    <row r="46" spans="1:10" x14ac:dyDescent="0.25">
      <c r="A46" s="235"/>
      <c r="B46" s="230"/>
      <c r="C46" s="240"/>
      <c r="D46" s="231"/>
      <c r="E46" s="237"/>
      <c r="F46" s="223"/>
      <c r="G46" s="383" t="s">
        <v>16</v>
      </c>
      <c r="H46" s="383"/>
      <c r="I46" s="239"/>
      <c r="J46" s="227">
        <f>J44+J45</f>
        <v>63306339</v>
      </c>
    </row>
    <row r="47" spans="1:10" x14ac:dyDescent="0.25">
      <c r="A47" s="235"/>
      <c r="B47" s="230"/>
      <c r="C47" s="240"/>
      <c r="D47" s="231"/>
      <c r="E47" s="237"/>
      <c r="F47" s="234"/>
      <c r="G47" s="383" t="s">
        <v>5</v>
      </c>
      <c r="H47" s="383"/>
      <c r="I47" s="239"/>
      <c r="J47" s="227">
        <f>SUM(I8:I41)</f>
        <v>59257176</v>
      </c>
    </row>
    <row r="48" spans="1:10" x14ac:dyDescent="0.25">
      <c r="A48" s="235"/>
      <c r="B48" s="230"/>
      <c r="C48" s="240"/>
      <c r="D48" s="231"/>
      <c r="E48" s="237"/>
      <c r="F48" s="234"/>
      <c r="G48" s="383" t="s">
        <v>32</v>
      </c>
      <c r="H48" s="383"/>
      <c r="I48" s="240" t="str">
        <f>IF(J48&gt;0,"SALDO",IF(J48&lt;0,"PIUTANG",IF(J48=0,"LUNAS")))</f>
        <v>PIUTANG</v>
      </c>
      <c r="J48" s="227">
        <f>J47-J46</f>
        <v>-4049163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8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8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8" activePane="bottomLeft" state="frozen"/>
      <selection pane="bottomLeft" activeCell="J25" sqref="J2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187</v>
      </c>
      <c r="D1" s="218"/>
      <c r="E1" s="218"/>
      <c r="F1" s="377" t="s">
        <v>22</v>
      </c>
      <c r="G1" s="377"/>
      <c r="H1" s="37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77" t="s">
        <v>21</v>
      </c>
      <c r="G2" s="377"/>
      <c r="H2" s="377"/>
      <c r="I2" s="220">
        <f>J33*-1</f>
        <v>739177</v>
      </c>
      <c r="J2" s="218"/>
    </row>
    <row r="3" spans="1:12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2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3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83" t="s">
        <v>12</v>
      </c>
      <c r="H27" s="383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83" t="s">
        <v>13</v>
      </c>
      <c r="H28" s="383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83" t="s">
        <v>14</v>
      </c>
      <c r="H29" s="383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83" t="s">
        <v>15</v>
      </c>
      <c r="H30" s="383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83" t="s">
        <v>16</v>
      </c>
      <c r="H31" s="383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83" t="s">
        <v>5</v>
      </c>
      <c r="H32" s="383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83" t="s">
        <v>32</v>
      </c>
      <c r="H33" s="383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7" t="s">
        <v>21</v>
      </c>
      <c r="G2" s="377"/>
      <c r="H2" s="377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19"/>
      <c r="I7" s="421"/>
      <c r="J7" s="39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83" t="s">
        <v>12</v>
      </c>
      <c r="H46" s="38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83" t="s">
        <v>13</v>
      </c>
      <c r="H47" s="38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83" t="s">
        <v>14</v>
      </c>
      <c r="H48" s="38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83" t="s">
        <v>15</v>
      </c>
      <c r="H49" s="38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83" t="s">
        <v>16</v>
      </c>
      <c r="H50" s="38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83" t="s">
        <v>5</v>
      </c>
      <c r="H51" s="38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83" t="s">
        <v>32</v>
      </c>
      <c r="H52" s="38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7" t="s">
        <v>21</v>
      </c>
      <c r="G2" s="377"/>
      <c r="H2" s="377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6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83" t="s">
        <v>12</v>
      </c>
      <c r="H69" s="38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83" t="s">
        <v>13</v>
      </c>
      <c r="H70" s="38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83" t="s">
        <v>14</v>
      </c>
      <c r="H71" s="38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83" t="s">
        <v>15</v>
      </c>
      <c r="H72" s="38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83" t="s">
        <v>16</v>
      </c>
      <c r="H73" s="38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83" t="s">
        <v>5</v>
      </c>
      <c r="H74" s="38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83" t="s">
        <v>32</v>
      </c>
      <c r="H75" s="38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2" t="s">
        <v>21</v>
      </c>
      <c r="H1" s="422"/>
      <c r="I1" s="42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2" t="s">
        <v>108</v>
      </c>
      <c r="H2" s="422"/>
      <c r="I2" s="42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2" t="s">
        <v>109</v>
      </c>
      <c r="H3" s="422"/>
      <c r="I3" s="42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3" x14ac:dyDescent="0.25">
      <c r="A7" s="41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9"/>
      <c r="I7" s="421"/>
      <c r="J7" s="39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83" t="s">
        <v>12</v>
      </c>
      <c r="H44" s="38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83" t="s">
        <v>13</v>
      </c>
      <c r="H45" s="38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83" t="s">
        <v>14</v>
      </c>
      <c r="H46" s="38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83" t="s">
        <v>15</v>
      </c>
      <c r="H47" s="38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83" t="s">
        <v>16</v>
      </c>
      <c r="H48" s="38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83" t="s">
        <v>5</v>
      </c>
      <c r="H49" s="38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83" t="s">
        <v>32</v>
      </c>
      <c r="H50" s="38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7" t="s">
        <v>21</v>
      </c>
      <c r="G2" s="377"/>
      <c r="H2" s="377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9"/>
      <c r="I7" s="421"/>
      <c r="J7" s="39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83" t="s">
        <v>12</v>
      </c>
      <c r="H49" s="38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83" t="s">
        <v>13</v>
      </c>
      <c r="H50" s="38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83" t="s">
        <v>14</v>
      </c>
      <c r="H51" s="38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83" t="s">
        <v>15</v>
      </c>
      <c r="H52" s="38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83" t="s">
        <v>16</v>
      </c>
      <c r="H53" s="38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83" t="s">
        <v>5</v>
      </c>
      <c r="H54" s="38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83" t="s">
        <v>32</v>
      </c>
      <c r="H55" s="38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C17" sqref="C1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3" t="s">
        <v>49</v>
      </c>
      <c r="B1" s="423"/>
      <c r="C1" s="423"/>
    </row>
    <row r="2" spans="1:5" ht="15" customHeight="1" x14ac:dyDescent="0.25">
      <c r="A2" s="423"/>
      <c r="B2" s="423"/>
      <c r="C2" s="42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43332</v>
      </c>
      <c r="C5" s="281">
        <f>'Taufik ST'!I2</f>
        <v>6390827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v>43325</v>
      </c>
      <c r="C6" s="281">
        <f>'Indra Fashion'!I2</f>
        <v>2005736</v>
      </c>
      <c r="E6" s="289" t="s">
        <v>153</v>
      </c>
    </row>
    <row r="7" spans="1:5" s="267" customFormat="1" ht="18.75" customHeight="1" x14ac:dyDescent="0.25">
      <c r="A7" s="185" t="s">
        <v>65</v>
      </c>
      <c r="B7" s="184">
        <v>43341</v>
      </c>
      <c r="C7" s="281">
        <f>Atlantis!I2</f>
        <v>818917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43341</v>
      </c>
      <c r="C8" s="281">
        <f>Bandros!I2</f>
        <v>6318553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f>Bentang!A35</f>
        <v>43335</v>
      </c>
      <c r="C9" s="281">
        <f>Bentang!I2</f>
        <v>4049163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739177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f>ESP!A203</f>
        <v>43337</v>
      </c>
      <c r="C11" s="281">
        <f>ESP!I2</f>
        <v>2330995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219451</v>
      </c>
      <c r="E12" s="289" t="s">
        <v>191</v>
      </c>
    </row>
    <row r="13" spans="1:5" s="267" customFormat="1" ht="18.75" customHeight="1" x14ac:dyDescent="0.25">
      <c r="A13" s="185" t="s">
        <v>52</v>
      </c>
      <c r="B13" s="184">
        <v>43321</v>
      </c>
      <c r="C13" s="281">
        <f>Yanyan!I2</f>
        <v>2036126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>
        <v>43333</v>
      </c>
      <c r="C19" s="281">
        <f>Agus!I2</f>
        <v>1648876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Sale!I2</f>
        <v>8283719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6" t="s">
        <v>11</v>
      </c>
      <c r="B23" s="427"/>
      <c r="C23" s="424">
        <f>SUM(C5:C22)</f>
        <v>44715692.5</v>
      </c>
    </row>
    <row r="24" spans="1:5" s="267" customFormat="1" ht="15" customHeight="1" x14ac:dyDescent="0.25">
      <c r="A24" s="428"/>
      <c r="B24" s="429"/>
      <c r="C24" s="42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7" t="s">
        <v>22</v>
      </c>
      <c r="G1" s="377"/>
      <c r="H1" s="377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7" t="s">
        <v>21</v>
      </c>
      <c r="G2" s="377"/>
      <c r="H2" s="37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2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9"/>
      <c r="I7" s="421"/>
      <c r="J7" s="39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83" t="s">
        <v>12</v>
      </c>
      <c r="H120" s="38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83" t="s">
        <v>13</v>
      </c>
      <c r="H121" s="38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83" t="s">
        <v>14</v>
      </c>
      <c r="H122" s="38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83" t="s">
        <v>15</v>
      </c>
      <c r="H123" s="38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83" t="s">
        <v>16</v>
      </c>
      <c r="H124" s="38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83" t="s">
        <v>5</v>
      </c>
      <c r="H125" s="38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83" t="s">
        <v>32</v>
      </c>
      <c r="H126" s="38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1" t="s">
        <v>22</v>
      </c>
      <c r="G1" s="431"/>
      <c r="H1" s="43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1" t="s">
        <v>21</v>
      </c>
      <c r="G2" s="431"/>
      <c r="H2" s="43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3" x14ac:dyDescent="0.25">
      <c r="A6" s="433" t="s">
        <v>2</v>
      </c>
      <c r="B6" s="434" t="s">
        <v>3</v>
      </c>
      <c r="C6" s="434"/>
      <c r="D6" s="434"/>
      <c r="E6" s="434"/>
      <c r="F6" s="434"/>
      <c r="G6" s="434"/>
      <c r="H6" s="435" t="s">
        <v>4</v>
      </c>
      <c r="I6" s="437" t="s">
        <v>5</v>
      </c>
      <c r="J6" s="438" t="s">
        <v>6</v>
      </c>
    </row>
    <row r="7" spans="1:13" x14ac:dyDescent="0.25">
      <c r="A7" s="43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6"/>
      <c r="I7" s="437"/>
      <c r="J7" s="43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0" t="s">
        <v>12</v>
      </c>
      <c r="H89" s="43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0" t="s">
        <v>13</v>
      </c>
      <c r="H90" s="43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0" t="s">
        <v>14</v>
      </c>
      <c r="H91" s="43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0" t="s">
        <v>15</v>
      </c>
      <c r="H92" s="43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0" t="s">
        <v>16</v>
      </c>
      <c r="H93" s="43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0" t="s">
        <v>5</v>
      </c>
      <c r="H94" s="43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0" t="s">
        <v>32</v>
      </c>
      <c r="H95" s="43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7" t="s">
        <v>22</v>
      </c>
      <c r="G1" s="377"/>
      <c r="H1" s="37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7" t="s">
        <v>21</v>
      </c>
      <c r="G2" s="377"/>
      <c r="H2" s="37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2" t="s">
        <v>6</v>
      </c>
    </row>
    <row r="6" spans="1:15" x14ac:dyDescent="0.25">
      <c r="A6" s="41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19"/>
      <c r="I6" s="421"/>
      <c r="J6" s="39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83" t="s">
        <v>12</v>
      </c>
      <c r="H121" s="38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83" t="s">
        <v>13</v>
      </c>
      <c r="H122" s="38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83" t="s">
        <v>14</v>
      </c>
      <c r="H123" s="38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83" t="s">
        <v>15</v>
      </c>
      <c r="H124" s="38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83" t="s">
        <v>16</v>
      </c>
      <c r="H125" s="38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83" t="s">
        <v>5</v>
      </c>
      <c r="H126" s="38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83" t="s">
        <v>32</v>
      </c>
      <c r="H127" s="38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7" t="s">
        <v>22</v>
      </c>
      <c r="G1" s="377"/>
      <c r="H1" s="37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7" t="s">
        <v>21</v>
      </c>
      <c r="G2" s="377"/>
      <c r="H2" s="37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79" t="s">
        <v>2</v>
      </c>
      <c r="B5" s="380" t="s">
        <v>3</v>
      </c>
      <c r="C5" s="380"/>
      <c r="D5" s="380"/>
      <c r="E5" s="380"/>
      <c r="F5" s="380"/>
      <c r="G5" s="380"/>
      <c r="H5" s="380" t="s">
        <v>4</v>
      </c>
      <c r="I5" s="439" t="s">
        <v>5</v>
      </c>
      <c r="J5" s="382" t="s">
        <v>6</v>
      </c>
      <c r="L5" s="37"/>
      <c r="M5" s="37"/>
      <c r="N5" s="37"/>
      <c r="O5" s="37"/>
      <c r="P5" s="37"/>
      <c r="Q5" s="37"/>
    </row>
    <row r="6" spans="1:17" x14ac:dyDescent="0.25">
      <c r="A6" s="37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0"/>
      <c r="I6" s="439"/>
      <c r="J6" s="38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83" t="s">
        <v>12</v>
      </c>
      <c r="H31" s="383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83" t="s">
        <v>13</v>
      </c>
      <c r="H32" s="383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83" t="s">
        <v>14</v>
      </c>
      <c r="H33" s="383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83" t="s">
        <v>15</v>
      </c>
      <c r="H34" s="383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83" t="s">
        <v>16</v>
      </c>
      <c r="H35" s="383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83" t="s">
        <v>5</v>
      </c>
      <c r="H36" s="383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83" t="s">
        <v>32</v>
      </c>
      <c r="H37" s="383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7" t="s">
        <v>22</v>
      </c>
      <c r="G1" s="377"/>
      <c r="H1" s="37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7" t="s">
        <v>21</v>
      </c>
      <c r="G2" s="377"/>
      <c r="H2" s="377"/>
      <c r="I2" s="38">
        <f>J59*-1</f>
        <v>-34807202</v>
      </c>
      <c r="J2" s="20"/>
    </row>
    <row r="4" spans="1:10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0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2" t="s">
        <v>6</v>
      </c>
    </row>
    <row r="6" spans="1:10" x14ac:dyDescent="0.25">
      <c r="A6" s="41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19"/>
      <c r="I6" s="421"/>
      <c r="J6" s="39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83" t="s">
        <v>12</v>
      </c>
      <c r="H53" s="38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83" t="s">
        <v>13</v>
      </c>
      <c r="H54" s="38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83" t="s">
        <v>14</v>
      </c>
      <c r="H55" s="38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83" t="s">
        <v>15</v>
      </c>
      <c r="H56" s="38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83" t="s">
        <v>16</v>
      </c>
      <c r="H57" s="38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83" t="s">
        <v>5</v>
      </c>
      <c r="H58" s="38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83" t="s">
        <v>32</v>
      </c>
      <c r="H59" s="38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7" t="s">
        <v>21</v>
      </c>
      <c r="G2" s="377"/>
      <c r="H2" s="377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  <c r="L6" s="238"/>
    </row>
    <row r="7" spans="1:12" x14ac:dyDescent="0.25">
      <c r="A7" s="41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19"/>
      <c r="I7" s="421"/>
      <c r="J7" s="39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83" t="s">
        <v>12</v>
      </c>
      <c r="H53" s="38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83" t="s">
        <v>13</v>
      </c>
      <c r="H54" s="38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83" t="s">
        <v>14</v>
      </c>
      <c r="H55" s="38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83" t="s">
        <v>15</v>
      </c>
      <c r="H56" s="38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83" t="s">
        <v>16</v>
      </c>
      <c r="H57" s="38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83" t="s">
        <v>5</v>
      </c>
      <c r="H58" s="38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83" t="s">
        <v>32</v>
      </c>
      <c r="H59" s="38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7" t="s">
        <v>22</v>
      </c>
      <c r="G1" s="377"/>
      <c r="H1" s="37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7" t="s">
        <v>21</v>
      </c>
      <c r="G2" s="377"/>
      <c r="H2" s="37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439" t="s">
        <v>5</v>
      </c>
      <c r="J6" s="382" t="s">
        <v>6</v>
      </c>
      <c r="L6" s="219"/>
      <c r="M6" s="219"/>
      <c r="N6" s="219"/>
      <c r="O6" s="219"/>
      <c r="P6" s="219"/>
      <c r="Q6" s="219"/>
    </row>
    <row r="7" spans="1:17" x14ac:dyDescent="0.25">
      <c r="A7" s="37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0"/>
      <c r="I7" s="439"/>
      <c r="J7" s="38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3" t="s">
        <v>12</v>
      </c>
      <c r="H32" s="38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3" t="s">
        <v>13</v>
      </c>
      <c r="H33" s="38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83" t="s">
        <v>14</v>
      </c>
      <c r="H34" s="38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83" t="s">
        <v>15</v>
      </c>
      <c r="H35" s="38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3" t="s">
        <v>16</v>
      </c>
      <c r="H36" s="38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83" t="s">
        <v>5</v>
      </c>
      <c r="H37" s="38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83" t="s">
        <v>32</v>
      </c>
      <c r="H38" s="38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7" t="s">
        <v>22</v>
      </c>
      <c r="G1" s="377"/>
      <c r="H1" s="37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78" t="s">
        <v>62</v>
      </c>
      <c r="B5" s="378"/>
      <c r="C5" s="378"/>
      <c r="D5" s="378"/>
      <c r="E5" s="378"/>
      <c r="F5" s="378"/>
      <c r="G5" s="378"/>
      <c r="H5" s="378"/>
      <c r="I5" s="378"/>
      <c r="J5" s="378"/>
    </row>
    <row r="6" spans="1:19" x14ac:dyDescent="0.25">
      <c r="A6" s="384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381" t="s">
        <v>5</v>
      </c>
      <c r="J6" s="382" t="s">
        <v>6</v>
      </c>
    </row>
    <row r="7" spans="1:19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0"/>
      <c r="I7" s="381"/>
      <c r="J7" s="38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83" t="s">
        <v>12</v>
      </c>
      <c r="H32" s="38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83" t="s">
        <v>13</v>
      </c>
      <c r="H33" s="38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83" t="s">
        <v>14</v>
      </c>
      <c r="H34" s="38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83" t="s">
        <v>15</v>
      </c>
      <c r="H35" s="38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83" t="s">
        <v>16</v>
      </c>
      <c r="H36" s="38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83" t="s">
        <v>5</v>
      </c>
      <c r="H37" s="38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83" t="s">
        <v>32</v>
      </c>
      <c r="H38" s="38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7" t="s">
        <v>21</v>
      </c>
      <c r="G2" s="377"/>
      <c r="H2" s="37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3" x14ac:dyDescent="0.25">
      <c r="A7" s="41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9"/>
      <c r="I7" s="421"/>
      <c r="J7" s="39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83" t="s">
        <v>12</v>
      </c>
      <c r="H73" s="38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83" t="s">
        <v>13</v>
      </c>
      <c r="H74" s="38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83" t="s">
        <v>14</v>
      </c>
      <c r="H75" s="38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83" t="s">
        <v>15</v>
      </c>
      <c r="H76" s="38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83" t="s">
        <v>16</v>
      </c>
      <c r="H77" s="38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83" t="s">
        <v>5</v>
      </c>
      <c r="H78" s="38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83" t="s">
        <v>32</v>
      </c>
      <c r="H79" s="38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7" t="s">
        <v>119</v>
      </c>
      <c r="G2" s="377"/>
      <c r="H2" s="377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L5" s="18"/>
      <c r="N5" s="18"/>
      <c r="O5" s="37"/>
    </row>
    <row r="6" spans="1:15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442" t="s">
        <v>4</v>
      </c>
      <c r="I6" s="444" t="s">
        <v>5</v>
      </c>
      <c r="J6" s="445" t="s">
        <v>6</v>
      </c>
      <c r="L6" s="18"/>
      <c r="N6" s="18"/>
      <c r="O6" s="37"/>
    </row>
    <row r="7" spans="1:15" x14ac:dyDescent="0.25">
      <c r="A7" s="37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3"/>
      <c r="I7" s="444"/>
      <c r="J7" s="44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6" t="s">
        <v>12</v>
      </c>
      <c r="H19" s="44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6" t="s">
        <v>13</v>
      </c>
      <c r="H20" s="44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6" t="s">
        <v>14</v>
      </c>
      <c r="H21" s="44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6" t="s">
        <v>15</v>
      </c>
      <c r="H22" s="44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6" t="s">
        <v>16</v>
      </c>
      <c r="H23" s="44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6" t="s">
        <v>5</v>
      </c>
      <c r="H24" s="44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6" t="s">
        <v>32</v>
      </c>
      <c r="H25" s="44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7" t="s">
        <v>22</v>
      </c>
      <c r="G1" s="377"/>
      <c r="H1" s="37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7" t="s">
        <v>21</v>
      </c>
      <c r="G2" s="377"/>
      <c r="H2" s="377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83" t="s">
        <v>12</v>
      </c>
      <c r="H53" s="38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83" t="s">
        <v>13</v>
      </c>
      <c r="H54" s="38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83" t="s">
        <v>14</v>
      </c>
      <c r="H55" s="38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83" t="s">
        <v>15</v>
      </c>
      <c r="H56" s="38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83" t="s">
        <v>16</v>
      </c>
      <c r="H57" s="38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83" t="s">
        <v>5</v>
      </c>
      <c r="H58" s="38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83" t="s">
        <v>32</v>
      </c>
      <c r="H59" s="38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7" t="s">
        <v>22</v>
      </c>
      <c r="G1" s="377"/>
      <c r="H1" s="37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9"/>
      <c r="I7" s="421"/>
      <c r="J7" s="39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3" t="s">
        <v>12</v>
      </c>
      <c r="H35" s="38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83" t="s">
        <v>13</v>
      </c>
      <c r="H36" s="38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83" t="s">
        <v>14</v>
      </c>
      <c r="H37" s="38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83" t="s">
        <v>15</v>
      </c>
      <c r="H38" s="38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83" t="s">
        <v>16</v>
      </c>
      <c r="H39" s="38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83" t="s">
        <v>5</v>
      </c>
      <c r="H40" s="38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83" t="s">
        <v>32</v>
      </c>
      <c r="H41" s="38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7" t="s">
        <v>22</v>
      </c>
      <c r="G1" s="377"/>
      <c r="H1" s="377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7" t="s">
        <v>21</v>
      </c>
      <c r="G2" s="377"/>
      <c r="H2" s="377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9"/>
      <c r="I7" s="421"/>
      <c r="J7" s="39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83" t="s">
        <v>12</v>
      </c>
      <c r="H35" s="38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83" t="s">
        <v>13</v>
      </c>
      <c r="H36" s="38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83" t="s">
        <v>14</v>
      </c>
      <c r="H37" s="38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83" t="s">
        <v>15</v>
      </c>
      <c r="H38" s="38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83" t="s">
        <v>16</v>
      </c>
      <c r="H39" s="38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83" t="s">
        <v>5</v>
      </c>
      <c r="H40" s="38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83" t="s">
        <v>32</v>
      </c>
      <c r="H41" s="38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7" t="s">
        <v>22</v>
      </c>
      <c r="G1" s="377"/>
      <c r="H1" s="377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7" t="s">
        <v>21</v>
      </c>
      <c r="G2" s="377"/>
      <c r="H2" s="377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7" x14ac:dyDescent="0.25">
      <c r="A7" s="41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9"/>
      <c r="I7" s="421"/>
      <c r="J7" s="39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3" t="s">
        <v>12</v>
      </c>
      <c r="H35" s="38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83" t="s">
        <v>13</v>
      </c>
      <c r="H36" s="38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83" t="s">
        <v>14</v>
      </c>
      <c r="H37" s="38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83" t="s">
        <v>15</v>
      </c>
      <c r="H38" s="38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3" t="s">
        <v>16</v>
      </c>
      <c r="H39" s="38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83" t="s">
        <v>5</v>
      </c>
      <c r="H40" s="38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83" t="s">
        <v>32</v>
      </c>
      <c r="H41" s="38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7" t="s">
        <v>22</v>
      </c>
      <c r="G1" s="377"/>
      <c r="H1" s="377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7" t="s">
        <v>21</v>
      </c>
      <c r="G2" s="377"/>
      <c r="H2" s="377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9"/>
      <c r="I7" s="421"/>
      <c r="J7" s="39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83" t="s">
        <v>12</v>
      </c>
      <c r="H35" s="38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83" t="s">
        <v>13</v>
      </c>
      <c r="H36" s="38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83" t="s">
        <v>14</v>
      </c>
      <c r="H37" s="38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83" t="s">
        <v>15</v>
      </c>
      <c r="H38" s="38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83" t="s">
        <v>16</v>
      </c>
      <c r="H39" s="38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83" t="s">
        <v>5</v>
      </c>
      <c r="H40" s="38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83" t="s">
        <v>32</v>
      </c>
      <c r="H41" s="38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7" t="s">
        <v>22</v>
      </c>
      <c r="G1" s="377"/>
      <c r="H1" s="377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7" t="s">
        <v>21</v>
      </c>
      <c r="G2" s="377"/>
      <c r="H2" s="377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0" x14ac:dyDescent="0.25">
      <c r="A7" s="41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9"/>
      <c r="I7" s="421"/>
      <c r="J7" s="39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83" t="s">
        <v>12</v>
      </c>
      <c r="H35" s="38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83" t="s">
        <v>13</v>
      </c>
      <c r="H36" s="38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83" t="s">
        <v>14</v>
      </c>
      <c r="H37" s="38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83" t="s">
        <v>15</v>
      </c>
      <c r="H38" s="38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83" t="s">
        <v>16</v>
      </c>
      <c r="H39" s="38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83" t="s">
        <v>5</v>
      </c>
      <c r="H40" s="38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83" t="s">
        <v>32</v>
      </c>
      <c r="H41" s="38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7" t="s">
        <v>22</v>
      </c>
      <c r="G1" s="377"/>
      <c r="H1" s="377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</row>
    <row r="7" spans="1:16" x14ac:dyDescent="0.25">
      <c r="A7" s="41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9"/>
      <c r="I7" s="421"/>
      <c r="J7" s="39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83" t="s">
        <v>12</v>
      </c>
      <c r="H158" s="38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83" t="s">
        <v>13</v>
      </c>
      <c r="H159" s="38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83" t="s">
        <v>14</v>
      </c>
      <c r="H160" s="38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83" t="s">
        <v>15</v>
      </c>
      <c r="H161" s="38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83" t="s">
        <v>16</v>
      </c>
      <c r="H162" s="38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83" t="s">
        <v>5</v>
      </c>
      <c r="H163" s="38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83" t="s">
        <v>32</v>
      </c>
      <c r="H164" s="38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7" t="s">
        <v>22</v>
      </c>
      <c r="G1" s="377"/>
      <c r="H1" s="377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7" t="s">
        <v>21</v>
      </c>
      <c r="G2" s="377"/>
      <c r="H2" s="37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439" t="s">
        <v>5</v>
      </c>
      <c r="J6" s="382" t="s">
        <v>6</v>
      </c>
      <c r="L6" s="219"/>
      <c r="M6" s="219"/>
      <c r="N6" s="219"/>
      <c r="O6" s="219"/>
      <c r="P6" s="219"/>
      <c r="Q6" s="219"/>
    </row>
    <row r="7" spans="1:17" x14ac:dyDescent="0.25">
      <c r="A7" s="37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0"/>
      <c r="I7" s="439"/>
      <c r="J7" s="38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3" t="s">
        <v>12</v>
      </c>
      <c r="H32" s="38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3" t="s">
        <v>13</v>
      </c>
      <c r="H33" s="38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83" t="s">
        <v>14</v>
      </c>
      <c r="H34" s="38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83" t="s">
        <v>15</v>
      </c>
      <c r="H35" s="38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3" t="s">
        <v>16</v>
      </c>
      <c r="H36" s="38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83" t="s">
        <v>5</v>
      </c>
      <c r="H37" s="38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83" t="s">
        <v>32</v>
      </c>
      <c r="H38" s="38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7" t="s">
        <v>22</v>
      </c>
      <c r="G1" s="377"/>
      <c r="H1" s="37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74"/>
      <c r="M5" s="18"/>
      <c r="O5" s="18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8" t="s">
        <v>4</v>
      </c>
      <c r="I6" s="420" t="s">
        <v>5</v>
      </c>
      <c r="J6" s="392" t="s">
        <v>6</v>
      </c>
      <c r="L6" s="174"/>
    </row>
    <row r="7" spans="1:15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9"/>
      <c r="I7" s="421"/>
      <c r="J7" s="39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83" t="s">
        <v>12</v>
      </c>
      <c r="H57" s="38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83" t="s">
        <v>13</v>
      </c>
      <c r="H58" s="38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83" t="s">
        <v>14</v>
      </c>
      <c r="H59" s="38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83" t="s">
        <v>15</v>
      </c>
      <c r="H60" s="38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83" t="s">
        <v>16</v>
      </c>
      <c r="H61" s="38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83" t="s">
        <v>5</v>
      </c>
      <c r="H62" s="38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83" t="s">
        <v>32</v>
      </c>
      <c r="H63" s="38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7" t="s">
        <v>22</v>
      </c>
      <c r="G1" s="377"/>
      <c r="H1" s="37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7" t="s">
        <v>21</v>
      </c>
      <c r="G2" s="377"/>
      <c r="H2" s="377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1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2" t="s">
        <v>6</v>
      </c>
    </row>
    <row r="7" spans="1:11" x14ac:dyDescent="0.25">
      <c r="A7" s="41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83" t="s">
        <v>12</v>
      </c>
      <c r="H116" s="38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83" t="s">
        <v>13</v>
      </c>
      <c r="H117" s="38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83" t="s">
        <v>14</v>
      </c>
      <c r="H118" s="38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83" t="s">
        <v>15</v>
      </c>
      <c r="H119" s="38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83" t="s">
        <v>16</v>
      </c>
      <c r="H120" s="38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83" t="s">
        <v>5</v>
      </c>
      <c r="H121" s="38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83" t="s">
        <v>32</v>
      </c>
      <c r="H122" s="38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7" t="s">
        <v>22</v>
      </c>
      <c r="G1" s="377"/>
      <c r="H1" s="37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7" t="s">
        <v>21</v>
      </c>
      <c r="G2" s="377"/>
      <c r="H2" s="37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8"/>
      <c r="B5" s="378"/>
      <c r="C5" s="378"/>
      <c r="D5" s="378"/>
      <c r="E5" s="378"/>
      <c r="F5" s="378"/>
      <c r="G5" s="378"/>
      <c r="H5" s="378"/>
      <c r="I5" s="378"/>
      <c r="J5" s="37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79" t="s">
        <v>2</v>
      </c>
      <c r="B6" s="380" t="s">
        <v>3</v>
      </c>
      <c r="C6" s="380"/>
      <c r="D6" s="380"/>
      <c r="E6" s="380"/>
      <c r="F6" s="380"/>
      <c r="G6" s="380"/>
      <c r="H6" s="380" t="s">
        <v>4</v>
      </c>
      <c r="I6" s="439" t="s">
        <v>5</v>
      </c>
      <c r="J6" s="382" t="s">
        <v>6</v>
      </c>
      <c r="L6" s="219"/>
      <c r="M6" s="219"/>
      <c r="N6" s="219"/>
      <c r="O6" s="219"/>
      <c r="P6" s="219"/>
      <c r="Q6" s="219"/>
    </row>
    <row r="7" spans="1:17" x14ac:dyDescent="0.25">
      <c r="A7" s="37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0"/>
      <c r="I7" s="439"/>
      <c r="J7" s="38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83" t="s">
        <v>12</v>
      </c>
      <c r="H32" s="38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83" t="s">
        <v>13</v>
      </c>
      <c r="H33" s="38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83" t="s">
        <v>14</v>
      </c>
      <c r="H34" s="38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83" t="s">
        <v>15</v>
      </c>
      <c r="H35" s="38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83" t="s">
        <v>16</v>
      </c>
      <c r="H36" s="38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83" t="s">
        <v>5</v>
      </c>
      <c r="H37" s="38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83" t="s">
        <v>32</v>
      </c>
      <c r="H38" s="38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7" t="s">
        <v>22</v>
      </c>
      <c r="G1" s="377"/>
      <c r="H1" s="37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7" t="s">
        <v>21</v>
      </c>
      <c r="G2" s="377"/>
      <c r="H2" s="377"/>
      <c r="I2" s="21">
        <f>J72*-1</f>
        <v>0</v>
      </c>
    </row>
    <row r="4" spans="1:10" ht="19.5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</row>
    <row r="5" spans="1:10" x14ac:dyDescent="0.25">
      <c r="A5" s="379" t="s">
        <v>2</v>
      </c>
      <c r="B5" s="380" t="s">
        <v>3</v>
      </c>
      <c r="C5" s="380"/>
      <c r="D5" s="380"/>
      <c r="E5" s="380"/>
      <c r="F5" s="380"/>
      <c r="G5" s="380"/>
      <c r="H5" s="447" t="s">
        <v>4</v>
      </c>
      <c r="I5" s="444" t="s">
        <v>5</v>
      </c>
      <c r="J5" s="445" t="s">
        <v>6</v>
      </c>
    </row>
    <row r="6" spans="1:10" x14ac:dyDescent="0.25">
      <c r="A6" s="37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4"/>
      <c r="J6" s="44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6" t="s">
        <v>12</v>
      </c>
      <c r="H66" s="44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6" t="s">
        <v>13</v>
      </c>
      <c r="H67" s="44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6" t="s">
        <v>14</v>
      </c>
      <c r="H68" s="44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6" t="s">
        <v>15</v>
      </c>
      <c r="H69" s="44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6" t="s">
        <v>16</v>
      </c>
      <c r="H70" s="44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6" t="s">
        <v>5</v>
      </c>
      <c r="H71" s="44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6" t="s">
        <v>32</v>
      </c>
      <c r="H72" s="44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7" t="s">
        <v>22</v>
      </c>
      <c r="G1" s="377"/>
      <c r="H1" s="37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7" t="s">
        <v>21</v>
      </c>
      <c r="G2" s="377"/>
      <c r="H2" s="377"/>
      <c r="I2" s="38">
        <f>J40*-1</f>
        <v>0</v>
      </c>
      <c r="J2" s="20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2" t="s">
        <v>6</v>
      </c>
    </row>
    <row r="6" spans="1:15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9"/>
      <c r="I6" s="421"/>
      <c r="J6" s="39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83" t="s">
        <v>12</v>
      </c>
      <c r="H34" s="38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83" t="s">
        <v>13</v>
      </c>
      <c r="H35" s="38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83" t="s">
        <v>14</v>
      </c>
      <c r="H36" s="38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83" t="s">
        <v>15</v>
      </c>
      <c r="H37" s="38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83" t="s">
        <v>16</v>
      </c>
      <c r="H38" s="38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83" t="s">
        <v>5</v>
      </c>
      <c r="H39" s="38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83" t="s">
        <v>32</v>
      </c>
      <c r="H40" s="38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7" t="s">
        <v>22</v>
      </c>
      <c r="G1" s="377"/>
      <c r="H1" s="37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7" t="s">
        <v>21</v>
      </c>
      <c r="G2" s="377"/>
      <c r="H2" s="377"/>
      <c r="I2" s="21">
        <f>J71*-1</f>
        <v>12110891</v>
      </c>
    </row>
    <row r="4" spans="1:10" ht="19.5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</row>
    <row r="5" spans="1:10" x14ac:dyDescent="0.25">
      <c r="A5" s="379" t="s">
        <v>2</v>
      </c>
      <c r="B5" s="380" t="s">
        <v>3</v>
      </c>
      <c r="C5" s="380"/>
      <c r="D5" s="380"/>
      <c r="E5" s="380"/>
      <c r="F5" s="380"/>
      <c r="G5" s="380"/>
      <c r="H5" s="447" t="s">
        <v>4</v>
      </c>
      <c r="I5" s="444" t="s">
        <v>5</v>
      </c>
      <c r="J5" s="445" t="s">
        <v>6</v>
      </c>
    </row>
    <row r="6" spans="1:10" x14ac:dyDescent="0.25">
      <c r="A6" s="37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4"/>
      <c r="J6" s="44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6" t="s">
        <v>12</v>
      </c>
      <c r="H65" s="44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6" t="s">
        <v>13</v>
      </c>
      <c r="H66" s="44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6" t="s">
        <v>14</v>
      </c>
      <c r="H67" s="44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6" t="s">
        <v>15</v>
      </c>
      <c r="H68" s="44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6" t="s">
        <v>16</v>
      </c>
      <c r="H69" s="44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6" t="s">
        <v>5</v>
      </c>
      <c r="H70" s="44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6" t="s">
        <v>32</v>
      </c>
      <c r="H71" s="44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17</vt:i4>
      </vt:variant>
    </vt:vector>
  </HeadingPairs>
  <TitlesOfParts>
    <vt:vector size="60" baseType="lpstr">
      <vt:lpstr>Taufik ST</vt:lpstr>
      <vt:lpstr>Indra Fashion</vt:lpstr>
      <vt:lpstr>Bandros</vt:lpstr>
      <vt:lpstr>Atlantis</vt:lpstr>
      <vt:lpstr>Sale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2018-08-29T10:14:27Z</dcterms:modified>
</cp:coreProperties>
</file>