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" sheetId="60" r:id="rId5"/>
    <sheet name="Sale (2)" sheetId="62" r:id="rId6"/>
    <sheet name="Anip" sheetId="35" r:id="rId7"/>
    <sheet name="ESP" sheetId="57" r:id="rId8"/>
    <sheet name="Yuan" sheetId="61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Ghaisan" sheetId="20" r:id="rId19"/>
    <sheet name="PM" sheetId="4" r:id="rId20"/>
    <sheet name="LATIF" sheetId="29" r:id="rId21"/>
    <sheet name="Sheet3" sheetId="5" r:id="rId22"/>
    <sheet name="PYK" sheetId="21" r:id="rId23"/>
    <sheet name="Anang" sheetId="34" r:id="rId24"/>
    <sheet name="BOJES" sheetId="50" r:id="rId25"/>
    <sheet name="Aneka" sheetId="6" r:id="rId26"/>
    <sheet name="Okris" sheetId="33" r:id="rId27"/>
    <sheet name="Widya" sheetId="25" r:id="rId28"/>
    <sheet name="Aspuri" sheetId="11" r:id="rId29"/>
    <sheet name="Sambas" sheetId="40" r:id="rId30"/>
    <sheet name="Gafur" sheetId="46" r:id="rId31"/>
    <sheet name="Dudung" sheetId="41" r:id="rId32"/>
    <sheet name="Dadang S" sheetId="38" r:id="rId33"/>
    <sheet name="Heni" sheetId="42" r:id="rId34"/>
    <sheet name="Kusno" sheetId="39" r:id="rId35"/>
    <sheet name="ANDI" sheetId="47" r:id="rId36"/>
    <sheet name="Nina" sheetId="17" r:id="rId37"/>
    <sheet name="Arif Rah" sheetId="13" r:id="rId38"/>
    <sheet name="ARVAN" sheetId="48" r:id="rId39"/>
    <sheet name="Sheet5" sheetId="27" r:id="rId40"/>
    <sheet name="Dadang" sheetId="14" r:id="rId41"/>
    <sheet name="Sheet2" sheetId="9" r:id="rId42"/>
    <sheet name="Sheet1" sheetId="28" r:id="rId43"/>
    <sheet name="Sheet4" sheetId="45" r:id="rId44"/>
  </sheets>
  <externalReferences>
    <externalReference r:id="rId45"/>
  </externalReferences>
  <definedNames>
    <definedName name="_xlnm.Print_Area" localSheetId="35">ANDI!$A$1:$J$38</definedName>
    <definedName name="_xlnm.Print_Area" localSheetId="38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24">BOJES!$A$1:$J$38</definedName>
    <definedName name="_xlnm.Print_Area" localSheetId="18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19">PM!$A$1:$J$95</definedName>
    <definedName name="_xlnm.Print_Area" localSheetId="4">Sale!$L$60:$M$75</definedName>
    <definedName name="_xlnm.Print_Area" localSheetId="5">'Sale (2)'!$L$60:$M$75</definedName>
    <definedName name="_xlnm.Print_Area" localSheetId="41">Sheet2!$A$4:$J$71</definedName>
    <definedName name="_xlnm.Print_Area" localSheetId="21">Sheet3!$A$1:$J$37</definedName>
    <definedName name="_xlnm.Print_Area" localSheetId="39">Sheet5!$A$4:$J$72</definedName>
    <definedName name="_xlnm.Print_Area" localSheetId="0">'Taufik ST'!$A$5:$J$355</definedName>
    <definedName name="_xlnm.Print_Area" localSheetId="27">Widya!$A$1:$J$25</definedName>
  </definedNames>
  <calcPr calcId="144525"/>
</workbook>
</file>

<file path=xl/calcChain.xml><?xml version="1.0" encoding="utf-8"?>
<calcChain xmlns="http://schemas.openxmlformats.org/spreadsheetml/2006/main">
  <c r="J672" i="63" l="1"/>
  <c r="J670" i="63"/>
  <c r="J668" i="63"/>
  <c r="J667" i="63"/>
  <c r="I665" i="63"/>
  <c r="H665" i="63"/>
  <c r="G665" i="63"/>
  <c r="F665" i="63"/>
  <c r="D665" i="63"/>
  <c r="C665" i="63"/>
  <c r="L3" i="63"/>
  <c r="L2" i="63"/>
  <c r="L1" i="63"/>
  <c r="J669" i="63" l="1"/>
  <c r="J671" i="63" s="1"/>
  <c r="J673" i="63" s="1"/>
  <c r="I673" i="63" l="1"/>
  <c r="I2" i="63"/>
  <c r="L3" i="56" l="1"/>
  <c r="L2" i="56"/>
  <c r="L1" i="56"/>
  <c r="M2" i="58"/>
  <c r="M1" i="58"/>
  <c r="O1" i="2"/>
  <c r="M1" i="54"/>
  <c r="L2" i="2"/>
  <c r="L1" i="2"/>
  <c r="M2" i="54" l="1"/>
  <c r="M3" i="54" s="1"/>
  <c r="N3" i="54" s="1"/>
  <c r="J652" i="62"/>
  <c r="J650" i="62"/>
  <c r="J648" i="62"/>
  <c r="J647" i="62"/>
  <c r="I645" i="62"/>
  <c r="H645" i="62"/>
  <c r="G645" i="62"/>
  <c r="F645" i="62"/>
  <c r="D645" i="62"/>
  <c r="C645" i="62"/>
  <c r="L3" i="62"/>
  <c r="L2" i="62"/>
  <c r="L1" i="62"/>
  <c r="L2" i="60"/>
  <c r="L1" i="60"/>
  <c r="J649" i="62" l="1"/>
  <c r="J651" i="62" s="1"/>
  <c r="J653" i="62" s="1"/>
  <c r="I2" i="62" l="1"/>
  <c r="I653" i="62"/>
  <c r="L2" i="58"/>
  <c r="L1" i="58"/>
  <c r="B11" i="15" l="1"/>
  <c r="B9" i="15"/>
  <c r="L2" i="61" l="1"/>
  <c r="L1" i="61"/>
  <c r="M3" i="2" l="1"/>
  <c r="L2" i="54" l="1"/>
  <c r="L1" i="54"/>
  <c r="L3" i="61" l="1"/>
  <c r="J38" i="61" l="1"/>
  <c r="J36" i="61"/>
  <c r="J34" i="61"/>
  <c r="J33" i="61"/>
  <c r="F31" i="61"/>
  <c r="C31" i="61"/>
  <c r="J35" i="61" l="1"/>
  <c r="J37" i="61" s="1"/>
  <c r="J39" i="61" s="1"/>
  <c r="I39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L2" i="35"/>
  <c r="L1" i="35"/>
  <c r="I2" i="60" l="1"/>
  <c r="C21" i="15" s="1"/>
  <c r="O2" i="57" l="1"/>
  <c r="N3" i="57"/>
  <c r="M2" i="57"/>
  <c r="M1" i="57"/>
  <c r="M3" i="57" s="1"/>
  <c r="O1" i="57" l="1"/>
  <c r="L2" i="12" l="1"/>
  <c r="L1" i="12"/>
  <c r="C7" i="15" l="1"/>
  <c r="J1102" i="58" l="1"/>
  <c r="J1100" i="58"/>
  <c r="J1098" i="58"/>
  <c r="J1097" i="58"/>
  <c r="I1095" i="58"/>
  <c r="H1095" i="58"/>
  <c r="G1095" i="58"/>
  <c r="F1095" i="58"/>
  <c r="D1095" i="58"/>
  <c r="C1095" i="58"/>
  <c r="L666" i="58"/>
  <c r="L665" i="58"/>
  <c r="M3" i="58"/>
  <c r="L3" i="58"/>
  <c r="N3" i="58" l="1"/>
  <c r="J1099" i="58"/>
  <c r="J1101" i="58" s="1"/>
  <c r="J1103" i="58" s="1"/>
  <c r="I1103" i="58" l="1"/>
  <c r="I2" i="58"/>
  <c r="C8" i="15" s="1"/>
  <c r="M66" i="57" l="1"/>
  <c r="M65" i="57"/>
  <c r="M67" i="57" s="1"/>
  <c r="L15" i="2" l="1"/>
  <c r="L16" i="2"/>
  <c r="L17" i="2"/>
  <c r="J228" i="57" l="1"/>
  <c r="J226" i="57"/>
  <c r="J224" i="57"/>
  <c r="J223" i="57"/>
  <c r="G221" i="57"/>
  <c r="F221" i="57"/>
  <c r="C221" i="57"/>
  <c r="J225" i="57" l="1"/>
  <c r="J227" i="57" s="1"/>
  <c r="J229" i="57" s="1"/>
  <c r="I229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7" i="55"/>
  <c r="J45" i="55"/>
  <c r="J43" i="55"/>
  <c r="J42" i="55"/>
  <c r="G40" i="55"/>
  <c r="F40" i="55"/>
  <c r="C40" i="55"/>
  <c r="J44" i="55" l="1"/>
  <c r="J46" i="55" s="1"/>
  <c r="J48" i="55" s="1"/>
  <c r="I48" i="55" s="1"/>
  <c r="I2" i="55" l="1"/>
  <c r="C9" i="15" s="1"/>
  <c r="I42" i="30" l="1"/>
  <c r="I44" i="30"/>
  <c r="I37" i="18" l="1"/>
  <c r="I39" i="18"/>
  <c r="L3" i="12" l="1"/>
  <c r="B18" i="15" l="1"/>
  <c r="B14" i="15"/>
  <c r="J354" i="54" l="1"/>
  <c r="J352" i="54"/>
  <c r="J350" i="54"/>
  <c r="J349" i="54"/>
  <c r="I347" i="54"/>
  <c r="H347" i="54"/>
  <c r="G347" i="54"/>
  <c r="F347" i="54"/>
  <c r="D347" i="54"/>
  <c r="C347" i="54"/>
  <c r="J351" i="54" l="1"/>
  <c r="J353" i="54" s="1"/>
  <c r="J355" i="54" s="1"/>
  <c r="I2" i="54" s="1"/>
  <c r="C5" i="15" s="1"/>
  <c r="L3" i="54"/>
  <c r="I355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9" i="2" l="1"/>
  <c r="I184" i="2"/>
  <c r="H184" i="2"/>
  <c r="G184" i="2"/>
  <c r="F18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91" i="2"/>
  <c r="J187" i="2"/>
  <c r="J186" i="2"/>
  <c r="D184" i="2"/>
  <c r="C184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8" i="2"/>
  <c r="J190" i="2" s="1"/>
  <c r="J192" i="2" s="1"/>
  <c r="I192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I2" i="6"/>
  <c r="I2" i="17"/>
  <c r="I2" i="16"/>
  <c r="C15" i="15" s="1"/>
  <c r="I25" i="25"/>
  <c r="I166" i="35"/>
  <c r="I2" i="39"/>
  <c r="I164" i="39"/>
  <c r="C6" i="15" l="1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<sst xmlns="http://schemas.openxmlformats.org/spreadsheetml/2006/main" count="2189" uniqueCount="210">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</sst>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51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16" fontId="0" fillId="7" borderId="1" xfId="0" applyNumberFormat="1" applyFill="1" applyBorder="1" applyAlignment="1">
      <alignment horizontal="center"/>
    </xf>
    <xf numFmtId="0" fontId="0" fillId="0" borderId="1" xfId="6" applyFont="1" applyFill="1" applyBorder="1"/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antis"/>
    </sheetNames>
    <sheetDataSet>
      <sheetData sheetId="0">
        <row r="2">
          <cell r="I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55"/>
  <sheetViews>
    <sheetView zoomScale="85" zoomScaleNormal="85" workbookViewId="0">
      <pane ySplit="7" topLeftCell="A332" activePane="bottomLeft" state="frozen"/>
      <selection pane="bottomLeft" activeCell="B344" sqref="B34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96" t="s">
        <v>22</v>
      </c>
      <c r="G1" s="396"/>
      <c r="H1" s="396"/>
      <c r="I1" s="220" t="s">
        <v>20</v>
      </c>
      <c r="J1" s="218"/>
      <c r="L1" s="275">
        <f>SUM(D322:D330)</f>
        <v>4970265</v>
      </c>
      <c r="M1" s="238">
        <f>SUM(D331:D342)</f>
        <v>7086365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96" t="s">
        <v>21</v>
      </c>
      <c r="G2" s="396"/>
      <c r="H2" s="396"/>
      <c r="I2" s="220">
        <f>J355*-1</f>
        <v>10063028</v>
      </c>
      <c r="J2" s="218"/>
      <c r="L2" s="276">
        <f>SUM(G322:G330)</f>
        <v>2344301</v>
      </c>
      <c r="M2" s="238">
        <f>SUM(G331:G342)</f>
        <v>648464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2625964</v>
      </c>
      <c r="M3" s="238">
        <f>M1-M2</f>
        <v>6437901</v>
      </c>
      <c r="N3" s="238">
        <f>L3+M3</f>
        <v>9063865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97" t="s">
        <v>60</v>
      </c>
      <c r="B5" s="397"/>
      <c r="C5" s="397"/>
      <c r="D5" s="397"/>
      <c r="E5" s="397"/>
      <c r="F5" s="397"/>
      <c r="G5" s="397"/>
      <c r="H5" s="397"/>
      <c r="I5" s="397"/>
      <c r="J5" s="397"/>
      <c r="L5" s="274"/>
      <c r="M5" s="238"/>
      <c r="N5" s="238"/>
      <c r="O5" s="238"/>
    </row>
    <row r="6" spans="1:15" x14ac:dyDescent="0.25">
      <c r="A6" s="398" t="s">
        <v>2</v>
      </c>
      <c r="B6" s="399" t="s">
        <v>3</v>
      </c>
      <c r="C6" s="399"/>
      <c r="D6" s="399"/>
      <c r="E6" s="399"/>
      <c r="F6" s="399"/>
      <c r="G6" s="399"/>
      <c r="H6" s="399" t="s">
        <v>4</v>
      </c>
      <c r="I6" s="400" t="s">
        <v>5</v>
      </c>
      <c r="J6" s="401" t="s">
        <v>6</v>
      </c>
    </row>
    <row r="7" spans="1:15" x14ac:dyDescent="0.25">
      <c r="A7" s="398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99"/>
      <c r="I7" s="400"/>
      <c r="J7" s="40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10">
        <v>43332</v>
      </c>
      <c r="B322" s="115">
        <v>180172863</v>
      </c>
      <c r="C322" s="306">
        <v>11</v>
      </c>
      <c r="D322" s="117">
        <v>1249500</v>
      </c>
      <c r="E322" s="118">
        <v>180044921</v>
      </c>
      <c r="F322" s="120">
        <v>1</v>
      </c>
      <c r="G322" s="117">
        <v>124338</v>
      </c>
      <c r="H322" s="118"/>
      <c r="I322" s="213"/>
      <c r="J322" s="117"/>
    </row>
    <row r="323" spans="1:10" ht="15.75" customHeight="1" x14ac:dyDescent="0.25">
      <c r="A323" s="210">
        <v>43332</v>
      </c>
      <c r="B323" s="115">
        <v>180172901</v>
      </c>
      <c r="C323" s="306">
        <v>4</v>
      </c>
      <c r="D323" s="117">
        <v>421488</v>
      </c>
      <c r="E323" s="118"/>
      <c r="F323" s="120"/>
      <c r="G323" s="117"/>
      <c r="H323" s="118"/>
      <c r="I323" s="213"/>
      <c r="J323" s="117"/>
    </row>
    <row r="324" spans="1:10" ht="15.75" customHeight="1" x14ac:dyDescent="0.25">
      <c r="A324" s="210">
        <v>43333</v>
      </c>
      <c r="B324" s="115">
        <v>180172944</v>
      </c>
      <c r="C324" s="306">
        <v>9</v>
      </c>
      <c r="D324" s="117">
        <v>995225</v>
      </c>
      <c r="E324" s="118">
        <v>180044937</v>
      </c>
      <c r="F324" s="120">
        <v>15</v>
      </c>
      <c r="G324" s="117">
        <v>1684025</v>
      </c>
      <c r="H324" s="118"/>
      <c r="I324" s="213"/>
      <c r="J324" s="117"/>
    </row>
    <row r="325" spans="1:10" ht="15.75" customHeight="1" x14ac:dyDescent="0.25">
      <c r="A325" s="210">
        <v>43333</v>
      </c>
      <c r="B325" s="115">
        <v>180172986</v>
      </c>
      <c r="C325" s="306">
        <v>2</v>
      </c>
      <c r="D325" s="117">
        <v>206500</v>
      </c>
      <c r="E325" s="118"/>
      <c r="F325" s="120"/>
      <c r="G325" s="117"/>
      <c r="H325" s="118"/>
      <c r="I325" s="213"/>
      <c r="J325" s="117"/>
    </row>
    <row r="326" spans="1:10" ht="15.75" customHeight="1" x14ac:dyDescent="0.25">
      <c r="A326" s="210">
        <v>43335</v>
      </c>
      <c r="B326" s="115">
        <v>180173043</v>
      </c>
      <c r="C326" s="306">
        <v>8</v>
      </c>
      <c r="D326" s="117">
        <v>737013</v>
      </c>
      <c r="E326" s="118">
        <v>180044950</v>
      </c>
      <c r="F326" s="120">
        <v>1</v>
      </c>
      <c r="G326" s="117">
        <v>115500</v>
      </c>
      <c r="H326" s="118"/>
      <c r="I326" s="213"/>
      <c r="J326" s="117"/>
    </row>
    <row r="327" spans="1:10" ht="15.75" customHeight="1" x14ac:dyDescent="0.25">
      <c r="A327" s="210">
        <v>43336</v>
      </c>
      <c r="B327" s="115">
        <v>180173119</v>
      </c>
      <c r="C327" s="306">
        <v>7</v>
      </c>
      <c r="D327" s="117">
        <v>708050</v>
      </c>
      <c r="E327" s="118"/>
      <c r="F327" s="120"/>
      <c r="G327" s="117"/>
      <c r="H327" s="118"/>
      <c r="I327" s="213"/>
      <c r="J327" s="117"/>
    </row>
    <row r="328" spans="1:10" ht="15.75" customHeight="1" x14ac:dyDescent="0.25">
      <c r="A328" s="210">
        <v>43336</v>
      </c>
      <c r="B328" s="115">
        <v>180173149</v>
      </c>
      <c r="C328" s="306">
        <v>2</v>
      </c>
      <c r="D328" s="117">
        <v>220763</v>
      </c>
      <c r="E328" s="118"/>
      <c r="F328" s="120"/>
      <c r="G328" s="117"/>
      <c r="H328" s="118"/>
      <c r="I328" s="213"/>
      <c r="J328" s="117"/>
    </row>
    <row r="329" spans="1:10" ht="15.75" customHeight="1" x14ac:dyDescent="0.25">
      <c r="A329" s="210">
        <v>43337</v>
      </c>
      <c r="B329" s="115">
        <v>180173195</v>
      </c>
      <c r="C329" s="306">
        <v>3</v>
      </c>
      <c r="D329" s="117">
        <v>300213</v>
      </c>
      <c r="E329" s="118">
        <v>180044979</v>
      </c>
      <c r="F329" s="120">
        <v>4</v>
      </c>
      <c r="G329" s="117">
        <v>420438</v>
      </c>
      <c r="H329" s="118"/>
      <c r="I329" s="213"/>
      <c r="J329" s="117"/>
    </row>
    <row r="330" spans="1:10" ht="15.75" customHeight="1" x14ac:dyDescent="0.25">
      <c r="A330" s="210">
        <v>43337</v>
      </c>
      <c r="B330" s="115">
        <v>180173214</v>
      </c>
      <c r="C330" s="306">
        <v>1</v>
      </c>
      <c r="D330" s="117">
        <v>131513</v>
      </c>
      <c r="E330" s="118"/>
      <c r="F330" s="120"/>
      <c r="G330" s="117"/>
      <c r="H330" s="118"/>
      <c r="I330" s="213"/>
      <c r="J330" s="117"/>
    </row>
    <row r="331" spans="1:10" ht="15.75" customHeight="1" x14ac:dyDescent="0.25">
      <c r="A331" s="210">
        <v>43339</v>
      </c>
      <c r="B331" s="115">
        <v>180173329</v>
      </c>
      <c r="C331" s="306">
        <v>15</v>
      </c>
      <c r="D331" s="117">
        <v>1609650</v>
      </c>
      <c r="E331" s="118"/>
      <c r="F331" s="120"/>
      <c r="G331" s="117"/>
      <c r="H331" s="118"/>
      <c r="I331" s="213"/>
      <c r="J331" s="117"/>
    </row>
    <row r="332" spans="1:10" ht="15.75" customHeight="1" x14ac:dyDescent="0.25">
      <c r="A332" s="210">
        <v>43339</v>
      </c>
      <c r="B332" s="115">
        <v>180173366</v>
      </c>
      <c r="C332" s="306">
        <v>3</v>
      </c>
      <c r="D332" s="117">
        <v>257075</v>
      </c>
      <c r="E332" s="118"/>
      <c r="F332" s="120"/>
      <c r="G332" s="117"/>
      <c r="H332" s="118"/>
      <c r="I332" s="213"/>
      <c r="J332" s="117"/>
    </row>
    <row r="333" spans="1:10" ht="15.75" customHeight="1" x14ac:dyDescent="0.25">
      <c r="A333" s="210">
        <v>43340</v>
      </c>
      <c r="B333" s="115">
        <v>180173416</v>
      </c>
      <c r="C333" s="306">
        <v>11</v>
      </c>
      <c r="D333" s="117">
        <v>1176963</v>
      </c>
      <c r="E333" s="118">
        <v>180045019</v>
      </c>
      <c r="F333" s="120">
        <v>1</v>
      </c>
      <c r="G333" s="117">
        <v>187163</v>
      </c>
      <c r="H333" s="118"/>
      <c r="I333" s="213"/>
      <c r="J333" s="117"/>
    </row>
    <row r="334" spans="1:10" ht="15.75" customHeight="1" x14ac:dyDescent="0.25">
      <c r="A334" s="210">
        <v>43340</v>
      </c>
      <c r="B334" s="115">
        <v>180173463</v>
      </c>
      <c r="C334" s="306">
        <v>2</v>
      </c>
      <c r="D334" s="117">
        <v>143500</v>
      </c>
      <c r="E334" s="118"/>
      <c r="F334" s="120"/>
      <c r="G334" s="117"/>
      <c r="H334" s="118"/>
      <c r="I334" s="213"/>
      <c r="J334" s="117"/>
    </row>
    <row r="335" spans="1:10" ht="15.75" customHeight="1" x14ac:dyDescent="0.25">
      <c r="A335" s="210">
        <v>43341</v>
      </c>
      <c r="B335" s="115">
        <v>180173521</v>
      </c>
      <c r="C335" s="306">
        <v>7</v>
      </c>
      <c r="D335" s="117">
        <v>590188</v>
      </c>
      <c r="E335" s="118">
        <v>180045035</v>
      </c>
      <c r="F335" s="120">
        <v>1</v>
      </c>
      <c r="G335" s="117">
        <v>126000</v>
      </c>
      <c r="H335" s="118"/>
      <c r="I335" s="213"/>
      <c r="J335" s="117"/>
    </row>
    <row r="336" spans="1:10" ht="15.75" customHeight="1" x14ac:dyDescent="0.25">
      <c r="A336" s="210">
        <v>43341</v>
      </c>
      <c r="B336" s="115">
        <v>180173555</v>
      </c>
      <c r="C336" s="306">
        <v>3</v>
      </c>
      <c r="D336" s="117">
        <v>300650</v>
      </c>
      <c r="E336" s="118"/>
      <c r="F336" s="120"/>
      <c r="G336" s="117"/>
      <c r="H336" s="118"/>
      <c r="I336" s="213"/>
      <c r="J336" s="117"/>
    </row>
    <row r="337" spans="1:10" ht="15.75" customHeight="1" x14ac:dyDescent="0.25">
      <c r="A337" s="210">
        <v>43342</v>
      </c>
      <c r="B337" s="115">
        <v>180173601</v>
      </c>
      <c r="C337" s="306">
        <v>6</v>
      </c>
      <c r="D337" s="117">
        <v>629038</v>
      </c>
      <c r="E337" s="118">
        <v>180045046</v>
      </c>
      <c r="F337" s="120">
        <v>1</v>
      </c>
      <c r="G337" s="117">
        <v>187163</v>
      </c>
      <c r="H337" s="118"/>
      <c r="I337" s="213"/>
      <c r="J337" s="117"/>
    </row>
    <row r="338" spans="1:10" ht="15.75" customHeight="1" x14ac:dyDescent="0.25">
      <c r="A338" s="210">
        <v>43342</v>
      </c>
      <c r="B338" s="115">
        <v>180173645</v>
      </c>
      <c r="C338" s="306">
        <v>5</v>
      </c>
      <c r="D338" s="117">
        <v>611363</v>
      </c>
      <c r="E338" s="118"/>
      <c r="F338" s="120"/>
      <c r="G338" s="117"/>
      <c r="H338" s="118"/>
      <c r="I338" s="213"/>
      <c r="J338" s="117"/>
    </row>
    <row r="339" spans="1:10" ht="15.75" customHeight="1" x14ac:dyDescent="0.25">
      <c r="A339" s="210">
        <v>43343</v>
      </c>
      <c r="B339" s="115">
        <v>180173687</v>
      </c>
      <c r="C339" s="306">
        <v>14</v>
      </c>
      <c r="D339" s="117">
        <v>1408750</v>
      </c>
      <c r="E339" s="118">
        <v>180045058</v>
      </c>
      <c r="F339" s="120">
        <v>1</v>
      </c>
      <c r="G339" s="117">
        <v>64050</v>
      </c>
      <c r="H339" s="118"/>
      <c r="I339" s="213"/>
      <c r="J339" s="117"/>
    </row>
    <row r="340" spans="1:10" ht="15.75" customHeight="1" x14ac:dyDescent="0.25">
      <c r="A340" s="210">
        <v>43343</v>
      </c>
      <c r="B340" s="115">
        <v>180173718</v>
      </c>
      <c r="C340" s="306">
        <v>1</v>
      </c>
      <c r="D340" s="117">
        <v>84088</v>
      </c>
      <c r="E340" s="118"/>
      <c r="F340" s="120"/>
      <c r="G340" s="117"/>
      <c r="H340" s="118"/>
      <c r="I340" s="213"/>
      <c r="J340" s="117"/>
    </row>
    <row r="341" spans="1:10" ht="15.75" customHeight="1" x14ac:dyDescent="0.25">
      <c r="A341" s="210">
        <v>43344</v>
      </c>
      <c r="B341" s="115">
        <v>180173759</v>
      </c>
      <c r="C341" s="306">
        <v>2</v>
      </c>
      <c r="D341" s="117">
        <v>211050</v>
      </c>
      <c r="E341" s="118">
        <v>180045075</v>
      </c>
      <c r="F341" s="120">
        <v>1</v>
      </c>
      <c r="G341" s="117">
        <v>84088</v>
      </c>
      <c r="H341" s="118"/>
      <c r="I341" s="213"/>
      <c r="J341" s="117"/>
    </row>
    <row r="342" spans="1:10" ht="15.75" customHeight="1" x14ac:dyDescent="0.25">
      <c r="A342" s="210">
        <v>43344</v>
      </c>
      <c r="B342" s="115">
        <v>180173785</v>
      </c>
      <c r="C342" s="306">
        <v>1</v>
      </c>
      <c r="D342" s="117">
        <v>64050</v>
      </c>
      <c r="E342" s="118"/>
      <c r="F342" s="120"/>
      <c r="G342" s="117"/>
      <c r="H342" s="118"/>
      <c r="I342" s="213"/>
      <c r="J342" s="117"/>
    </row>
    <row r="343" spans="1:10" ht="15.75" customHeight="1" x14ac:dyDescent="0.25">
      <c r="A343" s="210">
        <v>43346</v>
      </c>
      <c r="B343" s="115">
        <v>180173895</v>
      </c>
      <c r="C343" s="306">
        <v>7</v>
      </c>
      <c r="D343" s="117">
        <v>714438</v>
      </c>
      <c r="E343" s="118">
        <v>180045109</v>
      </c>
      <c r="F343" s="120">
        <v>1</v>
      </c>
      <c r="G343" s="117">
        <v>92050</v>
      </c>
      <c r="H343" s="118"/>
      <c r="I343" s="213"/>
      <c r="J343" s="117"/>
    </row>
    <row r="344" spans="1:10" ht="15.75" customHeight="1" x14ac:dyDescent="0.25">
      <c r="A344" s="210">
        <v>43346</v>
      </c>
      <c r="B344" s="115">
        <v>180173945</v>
      </c>
      <c r="C344" s="306">
        <v>4</v>
      </c>
      <c r="D344" s="117">
        <v>376775</v>
      </c>
      <c r="E344" s="118"/>
      <c r="F344" s="120"/>
      <c r="G344" s="117"/>
      <c r="H344" s="118"/>
      <c r="I344" s="213"/>
      <c r="J344" s="117"/>
    </row>
    <row r="345" spans="1:10" ht="15.75" customHeight="1" x14ac:dyDescent="0.25">
      <c r="A345" s="210"/>
      <c r="B345" s="115"/>
      <c r="C345" s="306"/>
      <c r="D345" s="117"/>
      <c r="E345" s="118"/>
      <c r="F345" s="120"/>
      <c r="G345" s="117"/>
      <c r="H345" s="118"/>
      <c r="I345" s="213"/>
      <c r="J345" s="117"/>
    </row>
    <row r="346" spans="1:10" x14ac:dyDescent="0.25">
      <c r="A346" s="235"/>
      <c r="B346" s="234"/>
      <c r="C346" s="12"/>
      <c r="D346" s="236"/>
      <c r="E346" s="237"/>
      <c r="F346" s="240"/>
      <c r="G346" s="236"/>
      <c r="H346" s="237"/>
      <c r="I346" s="239"/>
      <c r="J346" s="236"/>
    </row>
    <row r="347" spans="1:10" x14ac:dyDescent="0.25">
      <c r="A347" s="235"/>
      <c r="B347" s="223" t="s">
        <v>11</v>
      </c>
      <c r="C347" s="229">
        <f>SUM(C8:C346)</f>
        <v>3554</v>
      </c>
      <c r="D347" s="224">
        <f>SUM(D8:D346)</f>
        <v>372561168</v>
      </c>
      <c r="E347" s="223" t="s">
        <v>11</v>
      </c>
      <c r="F347" s="232">
        <f>SUM(F8:F346)</f>
        <v>481</v>
      </c>
      <c r="G347" s="224">
        <f>SUM(G8:G346)</f>
        <v>53278870</v>
      </c>
      <c r="H347" s="232">
        <f>SUM(H8:H346)</f>
        <v>0</v>
      </c>
      <c r="I347" s="232">
        <f>SUM(I8:I346)</f>
        <v>309219270</v>
      </c>
      <c r="J347" s="5"/>
    </row>
    <row r="348" spans="1:10" x14ac:dyDescent="0.25">
      <c r="A348" s="235"/>
      <c r="B348" s="223"/>
      <c r="C348" s="229"/>
      <c r="D348" s="224"/>
      <c r="E348" s="223"/>
      <c r="F348" s="232"/>
      <c r="G348" s="224"/>
      <c r="H348" s="232"/>
      <c r="I348" s="232"/>
      <c r="J348" s="5"/>
    </row>
    <row r="349" spans="1:10" x14ac:dyDescent="0.25">
      <c r="A349" s="225"/>
      <c r="B349" s="226"/>
      <c r="C349" s="12"/>
      <c r="D349" s="236"/>
      <c r="E349" s="223"/>
      <c r="F349" s="240"/>
      <c r="G349" s="402" t="s">
        <v>12</v>
      </c>
      <c r="H349" s="402"/>
      <c r="I349" s="239"/>
      <c r="J349" s="227">
        <f>SUM(D8:D346)</f>
        <v>372561168</v>
      </c>
    </row>
    <row r="350" spans="1:10" x14ac:dyDescent="0.25">
      <c r="A350" s="235"/>
      <c r="B350" s="234"/>
      <c r="C350" s="12"/>
      <c r="D350" s="236"/>
      <c r="E350" s="237"/>
      <c r="F350" s="240"/>
      <c r="G350" s="402" t="s">
        <v>13</v>
      </c>
      <c r="H350" s="402"/>
      <c r="I350" s="239"/>
      <c r="J350" s="227">
        <f>SUM(G8:G346)</f>
        <v>53278870</v>
      </c>
    </row>
    <row r="351" spans="1:10" x14ac:dyDescent="0.25">
      <c r="A351" s="228"/>
      <c r="B351" s="237"/>
      <c r="C351" s="12"/>
      <c r="D351" s="236"/>
      <c r="E351" s="237"/>
      <c r="F351" s="240"/>
      <c r="G351" s="402" t="s">
        <v>14</v>
      </c>
      <c r="H351" s="402"/>
      <c r="I351" s="41"/>
      <c r="J351" s="229">
        <f>J349-J350</f>
        <v>319282298</v>
      </c>
    </row>
    <row r="352" spans="1:10" x14ac:dyDescent="0.25">
      <c r="A352" s="235"/>
      <c r="B352" s="230"/>
      <c r="C352" s="12"/>
      <c r="D352" s="231"/>
      <c r="E352" s="237"/>
      <c r="F352" s="240"/>
      <c r="G352" s="402" t="s">
        <v>15</v>
      </c>
      <c r="H352" s="402"/>
      <c r="I352" s="239"/>
      <c r="J352" s="227">
        <f>SUM(H8:H346)</f>
        <v>0</v>
      </c>
    </row>
    <row r="353" spans="1:10" x14ac:dyDescent="0.25">
      <c r="A353" s="235"/>
      <c r="B353" s="230"/>
      <c r="C353" s="12"/>
      <c r="D353" s="231"/>
      <c r="E353" s="237"/>
      <c r="F353" s="240"/>
      <c r="G353" s="402" t="s">
        <v>16</v>
      </c>
      <c r="H353" s="402"/>
      <c r="I353" s="239"/>
      <c r="J353" s="227">
        <f>J351+J352</f>
        <v>319282298</v>
      </c>
    </row>
    <row r="354" spans="1:10" x14ac:dyDescent="0.25">
      <c r="A354" s="235"/>
      <c r="B354" s="230"/>
      <c r="C354" s="12"/>
      <c r="D354" s="231"/>
      <c r="E354" s="237"/>
      <c r="F354" s="240"/>
      <c r="G354" s="402" t="s">
        <v>5</v>
      </c>
      <c r="H354" s="402"/>
      <c r="I354" s="239"/>
      <c r="J354" s="227">
        <f>SUM(I8:I346)</f>
        <v>309219270</v>
      </c>
    </row>
    <row r="355" spans="1:10" x14ac:dyDescent="0.25">
      <c r="A355" s="235"/>
      <c r="B355" s="230"/>
      <c r="C355" s="12"/>
      <c r="D355" s="231"/>
      <c r="E355" s="237"/>
      <c r="F355" s="240"/>
      <c r="G355" s="402" t="s">
        <v>32</v>
      </c>
      <c r="H355" s="402"/>
      <c r="I355" s="240" t="str">
        <f>IF(J355&gt;0,"SALDO",IF(J355&lt;0,"PIUTANG",IF(J355=0,"LUNAS")))</f>
        <v>PIUTANG</v>
      </c>
      <c r="J355" s="227">
        <f>J354-J353</f>
        <v>-10063028</v>
      </c>
    </row>
  </sheetData>
  <mergeCells count="15">
    <mergeCell ref="G355:H355"/>
    <mergeCell ref="G349:H349"/>
    <mergeCell ref="G350:H350"/>
    <mergeCell ref="G351:H351"/>
    <mergeCell ref="G352:H352"/>
    <mergeCell ref="G353:H353"/>
    <mergeCell ref="G354:H354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92"/>
  <sheetViews>
    <sheetView workbookViewId="0">
      <pane ySplit="7" topLeftCell="A173" activePane="bottomLeft" state="frozen"/>
      <selection pane="bottomLeft" activeCell="J175" sqref="J17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96" t="s">
        <v>22</v>
      </c>
      <c r="G1" s="396"/>
      <c r="H1" s="396"/>
      <c r="I1" s="42" t="s">
        <v>20</v>
      </c>
      <c r="J1" s="20"/>
      <c r="L1" s="277">
        <f>SUM(D176:D179)</f>
        <v>860477</v>
      </c>
      <c r="M1" s="219">
        <v>0</v>
      </c>
      <c r="N1" s="219">
        <v>132213</v>
      </c>
      <c r="O1" s="219">
        <f>L2+N1</f>
        <v>445376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96" t="s">
        <v>21</v>
      </c>
      <c r="G2" s="396"/>
      <c r="H2" s="396"/>
      <c r="I2" s="38">
        <f>J192*-1</f>
        <v>415101</v>
      </c>
      <c r="J2" s="20"/>
      <c r="L2" s="277">
        <f>SUM(G176:G179)</f>
        <v>313163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547314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7"/>
    </row>
    <row r="6" spans="1:18" x14ac:dyDescent="0.25">
      <c r="A6" s="403" t="s">
        <v>2</v>
      </c>
      <c r="B6" s="399" t="s">
        <v>3</v>
      </c>
      <c r="C6" s="399"/>
      <c r="D6" s="399"/>
      <c r="E6" s="399"/>
      <c r="F6" s="399"/>
      <c r="G6" s="399"/>
      <c r="H6" s="404" t="s">
        <v>4</v>
      </c>
      <c r="I6" s="400" t="s">
        <v>5</v>
      </c>
      <c r="J6" s="401" t="s">
        <v>6</v>
      </c>
    </row>
    <row r="7" spans="1:18" x14ac:dyDescent="0.25">
      <c r="A7" s="40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4"/>
      <c r="I7" s="400"/>
      <c r="J7" s="40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>
        <v>43339</v>
      </c>
      <c r="B176" s="234">
        <v>180173358</v>
      </c>
      <c r="C176" s="240">
        <v>3</v>
      </c>
      <c r="D176" s="236">
        <v>289538</v>
      </c>
      <c r="E176" s="237">
        <v>180045010</v>
      </c>
      <c r="F176" s="240">
        <v>1</v>
      </c>
      <c r="G176" s="236">
        <v>97038</v>
      </c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2">
        <v>43340</v>
      </c>
      <c r="B177" s="234">
        <v>180173469</v>
      </c>
      <c r="C177" s="240">
        <v>2</v>
      </c>
      <c r="D177" s="236">
        <v>230913</v>
      </c>
      <c r="E177" s="237"/>
      <c r="F177" s="240"/>
      <c r="G177" s="236"/>
      <c r="H177" s="239"/>
      <c r="I177" s="239"/>
      <c r="J177" s="23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2">
        <v>43342</v>
      </c>
      <c r="B178" s="234">
        <v>180173627</v>
      </c>
      <c r="C178" s="240">
        <v>2</v>
      </c>
      <c r="D178" s="236">
        <v>229863</v>
      </c>
      <c r="E178" s="237"/>
      <c r="F178" s="240"/>
      <c r="G178" s="236"/>
      <c r="H178" s="239"/>
      <c r="I178" s="239"/>
      <c r="J178" s="23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2">
        <v>43344</v>
      </c>
      <c r="B179" s="234">
        <v>180173769</v>
      </c>
      <c r="C179" s="240">
        <v>1</v>
      </c>
      <c r="D179" s="236">
        <v>110163</v>
      </c>
      <c r="E179" s="237">
        <v>180045077</v>
      </c>
      <c r="F179" s="240">
        <v>2</v>
      </c>
      <c r="G179" s="236">
        <v>216125</v>
      </c>
      <c r="H179" s="239"/>
      <c r="I179" s="239"/>
      <c r="J179" s="23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2"/>
      <c r="B180" s="234"/>
      <c r="C180" s="240"/>
      <c r="D180" s="236"/>
      <c r="E180" s="237"/>
      <c r="F180" s="240"/>
      <c r="G180" s="236"/>
      <c r="H180" s="239"/>
      <c r="I180" s="239"/>
      <c r="J180" s="23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2"/>
      <c r="B181" s="234"/>
      <c r="C181" s="240"/>
      <c r="D181" s="236"/>
      <c r="E181" s="237"/>
      <c r="F181" s="240"/>
      <c r="G181" s="236"/>
      <c r="H181" s="239"/>
      <c r="I181" s="239"/>
      <c r="J181" s="23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2"/>
      <c r="B182" s="234"/>
      <c r="C182" s="240"/>
      <c r="D182" s="236"/>
      <c r="E182" s="237"/>
      <c r="F182" s="240"/>
      <c r="G182" s="236"/>
      <c r="H182" s="239"/>
      <c r="I182" s="239"/>
      <c r="J182" s="236"/>
      <c r="K182" s="219"/>
      <c r="L182" s="219"/>
      <c r="M182" s="219"/>
      <c r="N182" s="219"/>
      <c r="O182" s="219"/>
      <c r="P182" s="219"/>
      <c r="Q182" s="219"/>
      <c r="R182" s="219"/>
    </row>
    <row r="183" spans="1:18" x14ac:dyDescent="0.25">
      <c r="A183" s="162"/>
      <c r="B183" s="3"/>
      <c r="C183" s="40"/>
      <c r="D183" s="6"/>
      <c r="E183" s="7"/>
      <c r="F183" s="40"/>
      <c r="G183" s="6"/>
      <c r="H183" s="39"/>
      <c r="I183" s="39"/>
      <c r="J183" s="6"/>
    </row>
    <row r="184" spans="1:18" x14ac:dyDescent="0.25">
      <c r="A184" s="162"/>
      <c r="B184" s="8" t="s">
        <v>11</v>
      </c>
      <c r="C184" s="77">
        <f>SUM(C8:C183)</f>
        <v>987</v>
      </c>
      <c r="D184" s="9">
        <f>SUM(D8:D183)</f>
        <v>106796152</v>
      </c>
      <c r="E184" s="8" t="s">
        <v>11</v>
      </c>
      <c r="F184" s="77">
        <f>SUM(F8:F183)</f>
        <v>86</v>
      </c>
      <c r="G184" s="5">
        <f>SUM(G8:G183)</f>
        <v>18928663</v>
      </c>
      <c r="H184" s="40">
        <f>SUM(H8:H183)</f>
        <v>0</v>
      </c>
      <c r="I184" s="40">
        <f>SUM(I8:I183)</f>
        <v>87452388</v>
      </c>
      <c r="J184" s="5"/>
    </row>
    <row r="185" spans="1:18" x14ac:dyDescent="0.25">
      <c r="A185" s="162"/>
      <c r="B185" s="8"/>
      <c r="C185" s="77"/>
      <c r="D185" s="9"/>
      <c r="E185" s="8"/>
      <c r="F185" s="77"/>
      <c r="G185" s="5"/>
      <c r="H185" s="40"/>
      <c r="I185" s="40"/>
      <c r="J185" s="5"/>
    </row>
    <row r="186" spans="1:18" x14ac:dyDescent="0.25">
      <c r="A186" s="163"/>
      <c r="B186" s="11"/>
      <c r="C186" s="40"/>
      <c r="D186" s="6"/>
      <c r="E186" s="8"/>
      <c r="F186" s="40"/>
      <c r="G186" s="402" t="s">
        <v>12</v>
      </c>
      <c r="H186" s="402"/>
      <c r="I186" s="39"/>
      <c r="J186" s="13">
        <f>SUM(D8:D183)</f>
        <v>106796152</v>
      </c>
    </row>
    <row r="187" spans="1:18" x14ac:dyDescent="0.25">
      <c r="A187" s="162"/>
      <c r="B187" s="3"/>
      <c r="C187" s="40"/>
      <c r="D187" s="6"/>
      <c r="E187" s="7"/>
      <c r="F187" s="40"/>
      <c r="G187" s="402" t="s">
        <v>13</v>
      </c>
      <c r="H187" s="402"/>
      <c r="I187" s="39"/>
      <c r="J187" s="13">
        <f>SUM(G8:G183)</f>
        <v>18928663</v>
      </c>
    </row>
    <row r="188" spans="1:18" x14ac:dyDescent="0.25">
      <c r="A188" s="164"/>
      <c r="B188" s="7"/>
      <c r="C188" s="40"/>
      <c r="D188" s="6"/>
      <c r="E188" s="7"/>
      <c r="F188" s="40"/>
      <c r="G188" s="402" t="s">
        <v>14</v>
      </c>
      <c r="H188" s="402"/>
      <c r="I188" s="41"/>
      <c r="J188" s="15">
        <f>J186-J187</f>
        <v>87867489</v>
      </c>
    </row>
    <row r="189" spans="1:18" x14ac:dyDescent="0.25">
      <c r="A189" s="162"/>
      <c r="B189" s="16"/>
      <c r="C189" s="40"/>
      <c r="D189" s="17"/>
      <c r="E189" s="7"/>
      <c r="F189" s="40"/>
      <c r="G189" s="402" t="s">
        <v>15</v>
      </c>
      <c r="H189" s="402"/>
      <c r="I189" s="39"/>
      <c r="J189" s="13">
        <f>SUM(H8:H183)</f>
        <v>0</v>
      </c>
    </row>
    <row r="190" spans="1:18" x14ac:dyDescent="0.25">
      <c r="A190" s="162"/>
      <c r="B190" s="16"/>
      <c r="C190" s="40"/>
      <c r="D190" s="17"/>
      <c r="E190" s="7"/>
      <c r="F190" s="40"/>
      <c r="G190" s="402" t="s">
        <v>16</v>
      </c>
      <c r="H190" s="402"/>
      <c r="I190" s="39"/>
      <c r="J190" s="13">
        <f>J188+J189</f>
        <v>87867489</v>
      </c>
    </row>
    <row r="191" spans="1:18" x14ac:dyDescent="0.25">
      <c r="A191" s="162"/>
      <c r="B191" s="16"/>
      <c r="C191" s="40"/>
      <c r="D191" s="17"/>
      <c r="E191" s="7"/>
      <c r="F191" s="40"/>
      <c r="G191" s="402" t="s">
        <v>5</v>
      </c>
      <c r="H191" s="402"/>
      <c r="I191" s="39"/>
      <c r="J191" s="13">
        <f>SUM(I8:I183)</f>
        <v>87452388</v>
      </c>
    </row>
    <row r="192" spans="1:18" x14ac:dyDescent="0.25">
      <c r="A192" s="162"/>
      <c r="B192" s="16"/>
      <c r="C192" s="40"/>
      <c r="D192" s="17"/>
      <c r="E192" s="7"/>
      <c r="F192" s="40"/>
      <c r="G192" s="402" t="s">
        <v>32</v>
      </c>
      <c r="H192" s="402"/>
      <c r="I192" s="40" t="str">
        <f>IF(J192&gt;0,"SALDO",IF(J192&lt;0,"PIUTANG",IF(J192=0,"LUNAS")))</f>
        <v>PIUTANG</v>
      </c>
      <c r="J192" s="13">
        <f>J191-J190</f>
        <v>-415101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1:H191"/>
    <mergeCell ref="G192:H192"/>
    <mergeCell ref="G186:H186"/>
    <mergeCell ref="G187:H187"/>
    <mergeCell ref="G188:H188"/>
    <mergeCell ref="G189:H189"/>
    <mergeCell ref="G190:H190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103"/>
  <sheetViews>
    <sheetView workbookViewId="0">
      <pane ySplit="7" topLeftCell="A1075" activePane="bottomLeft" state="frozen"/>
      <selection pane="bottomLeft" activeCell="E1085" sqref="E108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SUM(D1076:D1081)</f>
        <v>5476626</v>
      </c>
      <c r="M1" s="219">
        <f>SUM(D1082:D1084)</f>
        <v>2983488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J1103*-1</f>
        <v>19542953</v>
      </c>
      <c r="J2" s="218"/>
      <c r="L2" s="219">
        <f>SUM(G1076:G1081)</f>
        <v>220238</v>
      </c>
      <c r="M2" s="219">
        <f>SUM(G1082:G1084)</f>
        <v>0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5256388</v>
      </c>
      <c r="M3" s="219">
        <f>M1-M2</f>
        <v>2983488</v>
      </c>
      <c r="N3" s="219">
        <f>L3+M3</f>
        <v>8239876</v>
      </c>
    </row>
    <row r="4" spans="1:18" x14ac:dyDescent="0.25">
      <c r="L4" s="233"/>
    </row>
    <row r="5" spans="1:18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7"/>
    </row>
    <row r="6" spans="1:18" x14ac:dyDescent="0.25">
      <c r="A6" s="398" t="s">
        <v>2</v>
      </c>
      <c r="B6" s="399" t="s">
        <v>3</v>
      </c>
      <c r="C6" s="399"/>
      <c r="D6" s="399"/>
      <c r="E6" s="399"/>
      <c r="F6" s="399"/>
      <c r="G6" s="399"/>
      <c r="H6" s="407" t="s">
        <v>4</v>
      </c>
      <c r="I6" s="409" t="s">
        <v>5</v>
      </c>
      <c r="J6" s="411" t="s">
        <v>6</v>
      </c>
    </row>
    <row r="7" spans="1:18" x14ac:dyDescent="0.25">
      <c r="A7" s="398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08"/>
      <c r="I7" s="410"/>
      <c r="J7" s="41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98">
        <v>43343</v>
      </c>
      <c r="B1076" s="99">
        <v>180173661</v>
      </c>
      <c r="C1076" s="100">
        <v>16</v>
      </c>
      <c r="D1076" s="34">
        <v>1614288</v>
      </c>
      <c r="E1076" s="99">
        <v>180045055</v>
      </c>
      <c r="F1076" s="100">
        <v>2</v>
      </c>
      <c r="G1076" s="34">
        <v>220238</v>
      </c>
      <c r="H1076" s="102"/>
      <c r="I1076" s="102"/>
      <c r="J1076" s="34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98">
        <v>43343</v>
      </c>
      <c r="B1077" s="99">
        <v>180173666</v>
      </c>
      <c r="C1077" s="100">
        <v>6</v>
      </c>
      <c r="D1077" s="34">
        <v>747950</v>
      </c>
      <c r="E1077" s="99"/>
      <c r="F1077" s="100"/>
      <c r="G1077" s="34"/>
      <c r="H1077" s="102"/>
      <c r="I1077" s="102"/>
      <c r="J1077" s="34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98">
        <v>43343</v>
      </c>
      <c r="B1078" s="99">
        <v>180173668</v>
      </c>
      <c r="C1078" s="100">
        <v>17</v>
      </c>
      <c r="D1078" s="34">
        <v>1457400</v>
      </c>
      <c r="E1078" s="99"/>
      <c r="F1078" s="100"/>
      <c r="G1078" s="34"/>
      <c r="H1078" s="102"/>
      <c r="I1078" s="102"/>
      <c r="J1078" s="34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98">
        <v>43343</v>
      </c>
      <c r="B1079" s="99">
        <v>180173689</v>
      </c>
      <c r="C1079" s="100">
        <v>3</v>
      </c>
      <c r="D1079" s="34">
        <v>271775</v>
      </c>
      <c r="E1079" s="99"/>
      <c r="F1079" s="100"/>
      <c r="G1079" s="34"/>
      <c r="H1079" s="102"/>
      <c r="I1079" s="102"/>
      <c r="J1079" s="34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98">
        <v>43343</v>
      </c>
      <c r="B1080" s="99">
        <v>180173691</v>
      </c>
      <c r="C1080" s="100">
        <v>13</v>
      </c>
      <c r="D1080" s="34">
        <v>1282313</v>
      </c>
      <c r="E1080" s="99"/>
      <c r="F1080" s="100"/>
      <c r="G1080" s="34"/>
      <c r="H1080" s="102"/>
      <c r="I1080" s="102"/>
      <c r="J1080" s="34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98">
        <v>43343</v>
      </c>
      <c r="B1081" s="99">
        <v>180173693</v>
      </c>
      <c r="C1081" s="100">
        <v>1</v>
      </c>
      <c r="D1081" s="34">
        <v>102900</v>
      </c>
      <c r="E1081" s="99"/>
      <c r="F1081" s="100"/>
      <c r="G1081" s="34"/>
      <c r="H1081" s="102"/>
      <c r="I1081" s="102"/>
      <c r="J1081" s="34"/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98">
        <v>43344</v>
      </c>
      <c r="B1082" s="99">
        <v>180173737</v>
      </c>
      <c r="C1082" s="100">
        <v>13</v>
      </c>
      <c r="D1082" s="34">
        <v>1486450</v>
      </c>
      <c r="E1082" s="99"/>
      <c r="F1082" s="100"/>
      <c r="G1082" s="34"/>
      <c r="H1082" s="102"/>
      <c r="I1082" s="102"/>
      <c r="J1082" s="34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98">
        <v>43344</v>
      </c>
      <c r="B1083" s="99">
        <v>180173760</v>
      </c>
      <c r="C1083" s="100">
        <v>10</v>
      </c>
      <c r="D1083" s="34">
        <v>1071700</v>
      </c>
      <c r="E1083" s="99"/>
      <c r="F1083" s="100"/>
      <c r="G1083" s="34"/>
      <c r="H1083" s="102"/>
      <c r="I1083" s="102"/>
      <c r="J1083" s="34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98">
        <v>43344</v>
      </c>
      <c r="B1084" s="99">
        <v>180173772</v>
      </c>
      <c r="C1084" s="100">
        <v>4</v>
      </c>
      <c r="D1084" s="34">
        <v>425338</v>
      </c>
      <c r="E1084" s="99"/>
      <c r="F1084" s="100"/>
      <c r="G1084" s="34"/>
      <c r="H1084" s="102"/>
      <c r="I1084" s="102"/>
      <c r="J1084" s="34"/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98">
        <v>43346</v>
      </c>
      <c r="B1085" s="99">
        <v>180173883</v>
      </c>
      <c r="C1085" s="100">
        <v>45</v>
      </c>
      <c r="D1085" s="34">
        <v>4872613</v>
      </c>
      <c r="E1085" s="99">
        <v>180045102</v>
      </c>
      <c r="F1085" s="100">
        <v>1</v>
      </c>
      <c r="G1085" s="34">
        <v>84088</v>
      </c>
      <c r="H1085" s="102"/>
      <c r="I1085" s="102"/>
      <c r="J1085" s="34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98">
        <v>43346</v>
      </c>
      <c r="B1086" s="99">
        <v>180173885</v>
      </c>
      <c r="C1086" s="100">
        <v>8</v>
      </c>
      <c r="D1086" s="34">
        <v>920938</v>
      </c>
      <c r="E1086" s="99"/>
      <c r="F1086" s="100"/>
      <c r="G1086" s="34"/>
      <c r="H1086" s="102"/>
      <c r="I1086" s="102"/>
      <c r="J1086" s="34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98">
        <v>43346</v>
      </c>
      <c r="B1087" s="99">
        <v>180173890</v>
      </c>
      <c r="C1087" s="100">
        <v>6</v>
      </c>
      <c r="D1087" s="34">
        <v>659663</v>
      </c>
      <c r="E1087" s="99"/>
      <c r="F1087" s="100"/>
      <c r="G1087" s="34"/>
      <c r="H1087" s="102"/>
      <c r="I1087" s="102"/>
      <c r="J1087" s="34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98">
        <v>43346</v>
      </c>
      <c r="B1088" s="99">
        <v>180173903</v>
      </c>
      <c r="C1088" s="100">
        <v>23</v>
      </c>
      <c r="D1088" s="34">
        <v>2641188</v>
      </c>
      <c r="E1088" s="99"/>
      <c r="F1088" s="100"/>
      <c r="G1088" s="34"/>
      <c r="H1088" s="102"/>
      <c r="I1088" s="102"/>
      <c r="J1088" s="34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98">
        <v>43346</v>
      </c>
      <c r="B1089" s="99">
        <v>180173924</v>
      </c>
      <c r="C1089" s="100">
        <v>14</v>
      </c>
      <c r="D1089" s="34">
        <v>1260875</v>
      </c>
      <c r="E1089" s="99"/>
      <c r="F1089" s="100"/>
      <c r="G1089" s="34"/>
      <c r="H1089" s="102"/>
      <c r="I1089" s="102"/>
      <c r="J1089" s="34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98">
        <v>43346</v>
      </c>
      <c r="B1090" s="99">
        <v>180173933</v>
      </c>
      <c r="C1090" s="100">
        <v>3</v>
      </c>
      <c r="D1090" s="34">
        <v>276325</v>
      </c>
      <c r="E1090" s="99"/>
      <c r="F1090" s="100"/>
      <c r="G1090" s="34"/>
      <c r="H1090" s="102"/>
      <c r="I1090" s="102"/>
      <c r="J1090" s="34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98">
        <v>43346</v>
      </c>
      <c r="B1091" s="99">
        <v>180173951</v>
      </c>
      <c r="C1091" s="100">
        <v>6</v>
      </c>
      <c r="D1091" s="34">
        <v>755563</v>
      </c>
      <c r="E1091" s="99"/>
      <c r="F1091" s="100"/>
      <c r="G1091" s="34"/>
      <c r="H1091" s="102"/>
      <c r="I1091" s="102"/>
      <c r="J1091" s="34"/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98"/>
      <c r="B1092" s="99"/>
      <c r="C1092" s="100"/>
      <c r="D1092" s="34"/>
      <c r="E1092" s="99"/>
      <c r="F1092" s="100"/>
      <c r="G1092" s="34"/>
      <c r="H1092" s="102"/>
      <c r="I1092" s="102"/>
      <c r="J1092" s="34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98"/>
      <c r="B1093" s="99"/>
      <c r="C1093" s="100"/>
      <c r="D1093" s="34"/>
      <c r="E1093" s="99"/>
      <c r="F1093" s="100"/>
      <c r="G1093" s="34"/>
      <c r="H1093" s="102"/>
      <c r="I1093" s="102"/>
      <c r="J1093" s="34"/>
      <c r="K1093" s="138"/>
      <c r="L1093" s="138"/>
      <c r="M1093" s="138"/>
      <c r="N1093" s="138"/>
      <c r="O1093" s="138"/>
      <c r="P1093" s="138"/>
      <c r="Q1093" s="138"/>
      <c r="R1093" s="138"/>
    </row>
    <row r="1094" spans="1:18" x14ac:dyDescent="0.25">
      <c r="A1094" s="235"/>
      <c r="B1094" s="234"/>
      <c r="C1094" s="240"/>
      <c r="D1094" s="236"/>
      <c r="E1094" s="234"/>
      <c r="F1094" s="240"/>
      <c r="G1094" s="236"/>
      <c r="H1094" s="239"/>
      <c r="I1094" s="239"/>
      <c r="J1094" s="236"/>
    </row>
    <row r="1095" spans="1:18" s="218" customFormat="1" x14ac:dyDescent="0.25">
      <c r="A1095" s="226"/>
      <c r="B1095" s="223" t="s">
        <v>11</v>
      </c>
      <c r="C1095" s="232">
        <f>SUM(C8:C1094)</f>
        <v>11737</v>
      </c>
      <c r="D1095" s="224">
        <f>SUM(D8:D1094)</f>
        <v>1272065477</v>
      </c>
      <c r="E1095" s="223" t="s">
        <v>11</v>
      </c>
      <c r="F1095" s="232">
        <f>SUM(F8:F1094)</f>
        <v>1161</v>
      </c>
      <c r="G1095" s="224">
        <f>SUM(G8:G1094)</f>
        <v>126759285</v>
      </c>
      <c r="H1095" s="232">
        <f>SUM(H8:H1094)</f>
        <v>0</v>
      </c>
      <c r="I1095" s="232">
        <f>SUM(I8:I1094)</f>
        <v>1125763239</v>
      </c>
      <c r="J1095" s="224"/>
      <c r="K1095" s="220"/>
      <c r="L1095" s="220"/>
      <c r="M1095" s="220"/>
      <c r="N1095" s="220"/>
      <c r="O1095" s="220"/>
      <c r="P1095" s="220"/>
      <c r="Q1095" s="220"/>
      <c r="R1095" s="220"/>
    </row>
    <row r="1096" spans="1:18" s="218" customFormat="1" x14ac:dyDescent="0.25">
      <c r="A1096" s="226"/>
      <c r="B1096" s="223"/>
      <c r="C1096" s="232"/>
      <c r="D1096" s="224"/>
      <c r="E1096" s="223"/>
      <c r="F1096" s="232"/>
      <c r="G1096" s="224"/>
      <c r="H1096" s="232"/>
      <c r="I1096" s="232"/>
      <c r="J1096" s="224"/>
      <c r="K1096" s="220"/>
      <c r="M1096" s="220"/>
      <c r="N1096" s="220"/>
      <c r="O1096" s="220"/>
      <c r="P1096" s="220"/>
      <c r="Q1096" s="220"/>
      <c r="R1096" s="220"/>
    </row>
    <row r="1097" spans="1:18" x14ac:dyDescent="0.25">
      <c r="A1097" s="225"/>
      <c r="B1097" s="226"/>
      <c r="C1097" s="240"/>
      <c r="D1097" s="236"/>
      <c r="E1097" s="223"/>
      <c r="F1097" s="240"/>
      <c r="G1097" s="405" t="s">
        <v>12</v>
      </c>
      <c r="H1097" s="406"/>
      <c r="I1097" s="236"/>
      <c r="J1097" s="227">
        <f>SUM(D8:D1094)</f>
        <v>1272065477</v>
      </c>
      <c r="P1097" s="220"/>
      <c r="Q1097" s="220"/>
      <c r="R1097" s="233"/>
    </row>
    <row r="1098" spans="1:18" x14ac:dyDescent="0.25">
      <c r="A1098" s="235"/>
      <c r="B1098" s="234"/>
      <c r="C1098" s="240"/>
      <c r="D1098" s="236"/>
      <c r="E1098" s="234"/>
      <c r="F1098" s="240"/>
      <c r="G1098" s="405" t="s">
        <v>13</v>
      </c>
      <c r="H1098" s="406"/>
      <c r="I1098" s="237"/>
      <c r="J1098" s="227">
        <f>SUM(G8:G1094)</f>
        <v>126759285</v>
      </c>
      <c r="R1098" s="233"/>
    </row>
    <row r="1099" spans="1:18" x14ac:dyDescent="0.25">
      <c r="A1099" s="228"/>
      <c r="B1099" s="237"/>
      <c r="C1099" s="240"/>
      <c r="D1099" s="236"/>
      <c r="E1099" s="234"/>
      <c r="F1099" s="240"/>
      <c r="G1099" s="405" t="s">
        <v>14</v>
      </c>
      <c r="H1099" s="406"/>
      <c r="I1099" s="229"/>
      <c r="J1099" s="229">
        <f>J1097-J1098</f>
        <v>1145306192</v>
      </c>
      <c r="L1099" s="220"/>
      <c r="R1099" s="233"/>
    </row>
    <row r="1100" spans="1:18" x14ac:dyDescent="0.25">
      <c r="A1100" s="235"/>
      <c r="B1100" s="230"/>
      <c r="C1100" s="240"/>
      <c r="D1100" s="231"/>
      <c r="E1100" s="234"/>
      <c r="F1100" s="240"/>
      <c r="G1100" s="405" t="s">
        <v>15</v>
      </c>
      <c r="H1100" s="406"/>
      <c r="I1100" s="237"/>
      <c r="J1100" s="227">
        <f>SUM(H8:H1094)</f>
        <v>0</v>
      </c>
      <c r="R1100" s="233"/>
    </row>
    <row r="1101" spans="1:18" x14ac:dyDescent="0.25">
      <c r="A1101" s="235"/>
      <c r="B1101" s="230"/>
      <c r="C1101" s="240"/>
      <c r="D1101" s="231"/>
      <c r="E1101" s="234"/>
      <c r="F1101" s="240"/>
      <c r="G1101" s="405" t="s">
        <v>16</v>
      </c>
      <c r="H1101" s="406"/>
      <c r="I1101" s="237"/>
      <c r="J1101" s="227">
        <f>J1099+J1100</f>
        <v>1145306192</v>
      </c>
      <c r="R1101" s="233"/>
    </row>
    <row r="1102" spans="1:18" x14ac:dyDescent="0.25">
      <c r="A1102" s="235"/>
      <c r="B1102" s="230"/>
      <c r="C1102" s="240"/>
      <c r="D1102" s="231"/>
      <c r="E1102" s="234"/>
      <c r="F1102" s="240"/>
      <c r="G1102" s="405" t="s">
        <v>5</v>
      </c>
      <c r="H1102" s="406"/>
      <c r="I1102" s="237"/>
      <c r="J1102" s="227">
        <f>SUM(I8:I1094)</f>
        <v>1125763239</v>
      </c>
      <c r="R1102" s="233"/>
    </row>
    <row r="1103" spans="1:18" x14ac:dyDescent="0.25">
      <c r="A1103" s="235"/>
      <c r="B1103" s="230"/>
      <c r="C1103" s="240"/>
      <c r="D1103" s="231"/>
      <c r="E1103" s="234"/>
      <c r="F1103" s="240"/>
      <c r="G1103" s="405" t="s">
        <v>32</v>
      </c>
      <c r="H1103" s="406"/>
      <c r="I1103" s="234" t="str">
        <f>IF(J1103&gt;0,"SALDO",IF(J1103&lt;0,"PIUTANG",IF(J1103=0,"LUNAS")))</f>
        <v>PIUTANG</v>
      </c>
      <c r="J1103" s="227">
        <f>J1102-J1101</f>
        <v>-19542953</v>
      </c>
      <c r="R1103" s="233"/>
    </row>
  </sheetData>
  <mergeCells count="13">
    <mergeCell ref="A5:J5"/>
    <mergeCell ref="A6:A7"/>
    <mergeCell ref="B6:G6"/>
    <mergeCell ref="H6:H7"/>
    <mergeCell ref="I6:I7"/>
    <mergeCell ref="J6:J7"/>
    <mergeCell ref="G1103:H1103"/>
    <mergeCell ref="G1097:H1097"/>
    <mergeCell ref="G1098:H1098"/>
    <mergeCell ref="G1099:H1099"/>
    <mergeCell ref="G1100:H1100"/>
    <mergeCell ref="G1101:H1101"/>
    <mergeCell ref="G1102:H1102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74"/>
  <sheetViews>
    <sheetView zoomScaleNormal="100" workbookViewId="0">
      <pane ySplit="6" topLeftCell="A654" activePane="bottomLeft" state="frozen"/>
      <selection pane="bottomLeft" activeCell="B660" sqref="B660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79" t="s">
        <v>22</v>
      </c>
      <c r="G1" s="379"/>
      <c r="H1" s="379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79" t="s">
        <v>21</v>
      </c>
      <c r="G2" s="379"/>
      <c r="H2" s="379"/>
      <c r="I2" s="326">
        <f>J673*-1</f>
        <v>-1407434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80"/>
      <c r="B4" s="381"/>
      <c r="C4" s="381"/>
      <c r="D4" s="381"/>
      <c r="E4" s="381"/>
      <c r="F4" s="381"/>
      <c r="G4" s="381"/>
      <c r="H4" s="381"/>
      <c r="I4" s="381"/>
      <c r="J4" s="382"/>
    </row>
    <row r="5" spans="1:16" x14ac:dyDescent="0.25">
      <c r="A5" s="383" t="s">
        <v>2</v>
      </c>
      <c r="B5" s="385" t="s">
        <v>3</v>
      </c>
      <c r="C5" s="386"/>
      <c r="D5" s="386"/>
      <c r="E5" s="386"/>
      <c r="F5" s="386"/>
      <c r="G5" s="387"/>
      <c r="H5" s="388" t="s">
        <v>4</v>
      </c>
      <c r="I5" s="390" t="s">
        <v>5</v>
      </c>
      <c r="J5" s="392" t="s">
        <v>6</v>
      </c>
    </row>
    <row r="6" spans="1:16" x14ac:dyDescent="0.25">
      <c r="A6" s="384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89"/>
      <c r="I6" s="391"/>
      <c r="J6" s="393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9">
        <v>43346</v>
      </c>
      <c r="B659" s="340">
        <v>180173901</v>
      </c>
      <c r="C659" s="341">
        <v>6</v>
      </c>
      <c r="D659" s="342">
        <v>667363</v>
      </c>
      <c r="E659" s="343">
        <v>180045100</v>
      </c>
      <c r="F659" s="341">
        <v>9</v>
      </c>
      <c r="G659" s="342">
        <v>980963</v>
      </c>
      <c r="H659" s="343"/>
      <c r="I659" s="344"/>
      <c r="J659" s="364"/>
      <c r="K659" s="328"/>
      <c r="L659" s="328"/>
      <c r="M659" s="328"/>
      <c r="N659" s="328"/>
      <c r="O659" s="366"/>
      <c r="P659" s="366"/>
    </row>
    <row r="660" spans="1:16" x14ac:dyDescent="0.25">
      <c r="A660" s="339">
        <v>43346</v>
      </c>
      <c r="B660" s="340">
        <v>180173944</v>
      </c>
      <c r="C660" s="341">
        <v>3</v>
      </c>
      <c r="D660" s="342">
        <v>245175</v>
      </c>
      <c r="E660" s="343">
        <v>180045103</v>
      </c>
      <c r="F660" s="341">
        <v>14</v>
      </c>
      <c r="G660" s="342">
        <v>1339013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9"/>
      <c r="B661" s="340"/>
      <c r="C661" s="341"/>
      <c r="D661" s="342"/>
      <c r="E661" s="343"/>
      <c r="F661" s="341"/>
      <c r="G661" s="342"/>
      <c r="H661" s="343"/>
      <c r="I661" s="344"/>
      <c r="J661" s="364"/>
      <c r="K661" s="328"/>
      <c r="L661" s="328"/>
      <c r="M661" s="328"/>
      <c r="N661" s="328"/>
      <c r="O661" s="366"/>
      <c r="P661" s="366"/>
    </row>
    <row r="662" spans="1:16" x14ac:dyDescent="0.25">
      <c r="A662" s="339"/>
      <c r="B662" s="340"/>
      <c r="C662" s="341"/>
      <c r="D662" s="342"/>
      <c r="E662" s="343"/>
      <c r="F662" s="341"/>
      <c r="G662" s="342"/>
      <c r="H662" s="343"/>
      <c r="I662" s="344"/>
      <c r="J662" s="364"/>
      <c r="K662" s="328"/>
      <c r="L662" s="328"/>
      <c r="M662" s="328"/>
      <c r="N662" s="328"/>
      <c r="O662" s="366"/>
      <c r="P662" s="366"/>
    </row>
    <row r="663" spans="1:16" x14ac:dyDescent="0.25">
      <c r="A663" s="339"/>
      <c r="B663" s="340"/>
      <c r="C663" s="341"/>
      <c r="D663" s="342"/>
      <c r="E663" s="343"/>
      <c r="F663" s="341"/>
      <c r="G663" s="342"/>
      <c r="H663" s="343"/>
      <c r="I663" s="344"/>
      <c r="J663" s="364"/>
      <c r="K663" s="328"/>
      <c r="L663" s="328"/>
      <c r="M663" s="328"/>
      <c r="N663" s="328"/>
      <c r="O663" s="366"/>
      <c r="P663" s="366"/>
    </row>
    <row r="664" spans="1:16" x14ac:dyDescent="0.25">
      <c r="A664" s="345"/>
      <c r="B664" s="346"/>
      <c r="C664" s="347"/>
      <c r="D664" s="342"/>
      <c r="E664" s="348"/>
      <c r="F664" s="347"/>
      <c r="G664" s="349"/>
      <c r="H664" s="348"/>
      <c r="I664" s="350"/>
      <c r="J664" s="349"/>
      <c r="K664" s="328"/>
      <c r="L664" s="328"/>
      <c r="M664" s="328"/>
      <c r="N664" s="328"/>
      <c r="O664" s="366"/>
      <c r="P664" s="366"/>
    </row>
    <row r="665" spans="1:16" x14ac:dyDescent="0.25">
      <c r="A665" s="345"/>
      <c r="B665" s="351" t="s">
        <v>11</v>
      </c>
      <c r="C665" s="352">
        <f>SUM(C7:C664)</f>
        <v>4633</v>
      </c>
      <c r="D665" s="353">
        <f>SUM(D7:D664)</f>
        <v>459244791</v>
      </c>
      <c r="E665" s="351" t="s">
        <v>11</v>
      </c>
      <c r="F665" s="352">
        <f>SUM(F7:F664)</f>
        <v>1190</v>
      </c>
      <c r="G665" s="353">
        <f>SUM(G7:G664)</f>
        <v>121922806</v>
      </c>
      <c r="H665" s="353">
        <f>SUM(H7:H664)</f>
        <v>0</v>
      </c>
      <c r="I665" s="352">
        <f>SUM(I7:I664)</f>
        <v>338729419</v>
      </c>
      <c r="J665" s="354"/>
      <c r="K665" s="328"/>
      <c r="L665" s="328"/>
      <c r="M665" s="328"/>
      <c r="N665" s="328"/>
      <c r="O665" s="366"/>
      <c r="P665" s="366"/>
    </row>
    <row r="666" spans="1:16" x14ac:dyDescent="0.25">
      <c r="A666" s="345"/>
      <c r="B666" s="351"/>
      <c r="C666" s="352"/>
      <c r="D666" s="353"/>
      <c r="E666" s="351"/>
      <c r="F666" s="352"/>
      <c r="G666" s="354"/>
      <c r="H666" s="346"/>
      <c r="I666" s="347"/>
      <c r="J666" s="354"/>
      <c r="K666" s="328"/>
      <c r="L666" s="328"/>
      <c r="M666" s="328"/>
      <c r="N666" s="328"/>
      <c r="O666" s="366"/>
      <c r="P666" s="366"/>
    </row>
    <row r="667" spans="1:16" x14ac:dyDescent="0.25">
      <c r="A667" s="345"/>
      <c r="B667" s="355"/>
      <c r="C667" s="347"/>
      <c r="D667" s="349"/>
      <c r="E667" s="351"/>
      <c r="F667" s="347"/>
      <c r="G667" s="394" t="s">
        <v>12</v>
      </c>
      <c r="H667" s="394"/>
      <c r="I667" s="350"/>
      <c r="J667" s="356">
        <f>SUM(D7:D664)</f>
        <v>459244791</v>
      </c>
      <c r="K667" s="328"/>
      <c r="L667" s="328"/>
      <c r="M667" s="328"/>
      <c r="N667" s="328"/>
      <c r="O667" s="366"/>
      <c r="P667" s="366"/>
    </row>
    <row r="668" spans="1:16" x14ac:dyDescent="0.25">
      <c r="A668" s="357"/>
      <c r="B668" s="346"/>
      <c r="C668" s="347"/>
      <c r="D668" s="349"/>
      <c r="E668" s="348"/>
      <c r="F668" s="347"/>
      <c r="G668" s="394" t="s">
        <v>13</v>
      </c>
      <c r="H668" s="394"/>
      <c r="I668" s="350"/>
      <c r="J668" s="356">
        <f>SUM(G7:G664)</f>
        <v>121922806</v>
      </c>
      <c r="K668" s="328"/>
      <c r="L668" s="328"/>
      <c r="M668" s="328"/>
      <c r="N668" s="328"/>
      <c r="O668" s="366"/>
      <c r="P668" s="366"/>
    </row>
    <row r="669" spans="1:16" x14ac:dyDescent="0.25">
      <c r="A669" s="345"/>
      <c r="B669" s="348"/>
      <c r="C669" s="347"/>
      <c r="D669" s="349"/>
      <c r="E669" s="348"/>
      <c r="F669" s="347"/>
      <c r="G669" s="394" t="s">
        <v>14</v>
      </c>
      <c r="H669" s="394"/>
      <c r="I669" s="358"/>
      <c r="J669" s="359">
        <f>J667-J668</f>
        <v>337321985</v>
      </c>
      <c r="K669" s="328"/>
      <c r="L669" s="328"/>
      <c r="M669" s="328"/>
      <c r="N669" s="328"/>
      <c r="O669" s="366"/>
      <c r="P669" s="366"/>
    </row>
    <row r="670" spans="1:16" x14ac:dyDescent="0.25">
      <c r="A670" s="360"/>
      <c r="B670" s="361"/>
      <c r="C670" s="347"/>
      <c r="D670" s="362"/>
      <c r="E670" s="348"/>
      <c r="F670" s="347"/>
      <c r="G670" s="394" t="s">
        <v>15</v>
      </c>
      <c r="H670" s="394"/>
      <c r="I670" s="350"/>
      <c r="J670" s="356">
        <f>SUM(H7:H664)</f>
        <v>0</v>
      </c>
      <c r="K670" s="328"/>
      <c r="L670" s="328"/>
      <c r="M670" s="328"/>
      <c r="N670" s="328"/>
      <c r="O670" s="366"/>
      <c r="P670" s="366"/>
    </row>
    <row r="671" spans="1:16" x14ac:dyDescent="0.25">
      <c r="A671" s="345"/>
      <c r="B671" s="361"/>
      <c r="C671" s="347"/>
      <c r="D671" s="362"/>
      <c r="E671" s="348"/>
      <c r="F671" s="347"/>
      <c r="G671" s="394" t="s">
        <v>16</v>
      </c>
      <c r="H671" s="394"/>
      <c r="I671" s="350"/>
      <c r="J671" s="356">
        <f>J669+J670</f>
        <v>337321985</v>
      </c>
      <c r="K671" s="328"/>
      <c r="L671" s="328"/>
      <c r="M671" s="328"/>
      <c r="N671" s="328"/>
      <c r="O671" s="366"/>
      <c r="P671" s="366"/>
    </row>
    <row r="672" spans="1:16" x14ac:dyDescent="0.25">
      <c r="A672" s="345"/>
      <c r="B672" s="361"/>
      <c r="C672" s="347"/>
      <c r="D672" s="362"/>
      <c r="E672" s="348"/>
      <c r="F672" s="347"/>
      <c r="G672" s="394" t="s">
        <v>5</v>
      </c>
      <c r="H672" s="394"/>
      <c r="I672" s="350"/>
      <c r="J672" s="356">
        <f>SUM(I7:I664)</f>
        <v>338729419</v>
      </c>
      <c r="K672" s="328"/>
      <c r="L672" s="328"/>
      <c r="M672" s="328"/>
      <c r="N672" s="328"/>
      <c r="O672" s="366"/>
      <c r="P672" s="366"/>
    </row>
    <row r="673" spans="1:16" x14ac:dyDescent="0.25">
      <c r="A673" s="345"/>
      <c r="B673" s="361"/>
      <c r="C673" s="347"/>
      <c r="D673" s="362"/>
      <c r="E673" s="348"/>
      <c r="F673" s="347"/>
      <c r="G673" s="394" t="s">
        <v>32</v>
      </c>
      <c r="H673" s="394"/>
      <c r="I673" s="347" t="str">
        <f>IF(J673&gt;0,"SALDO",IF(J673&lt;0,"PIUTANG",IF(J673=0,"LUNAS")))</f>
        <v>SALDO</v>
      </c>
      <c r="J673" s="356">
        <f>J672-J671</f>
        <v>1407434</v>
      </c>
      <c r="K673" s="328"/>
      <c r="L673" s="328"/>
      <c r="M673" s="328"/>
      <c r="N673" s="328"/>
      <c r="O673" s="366"/>
      <c r="P673" s="366"/>
    </row>
    <row r="674" spans="1:16" x14ac:dyDescent="0.25">
      <c r="A674" s="345"/>
      <c r="K674" s="328"/>
      <c r="L674" s="328"/>
      <c r="M674" s="328"/>
      <c r="N674" s="328"/>
      <c r="O674" s="366"/>
      <c r="P674" s="366"/>
    </row>
  </sheetData>
  <mergeCells count="15">
    <mergeCell ref="G673:H673"/>
    <mergeCell ref="G667:H667"/>
    <mergeCell ref="G668:H668"/>
    <mergeCell ref="G669:H669"/>
    <mergeCell ref="G670:H670"/>
    <mergeCell ref="G671:H671"/>
    <mergeCell ref="G672:H67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A37" sqref="A3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79" t="s">
        <v>22</v>
      </c>
      <c r="G1" s="379"/>
      <c r="H1" s="379"/>
      <c r="I1" s="326" t="s">
        <v>27</v>
      </c>
      <c r="J1" s="324"/>
      <c r="L1" s="327">
        <f>SUM(D7:D36)</f>
        <v>8780632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79" t="s">
        <v>21</v>
      </c>
      <c r="G2" s="379"/>
      <c r="H2" s="379"/>
      <c r="I2" s="326">
        <f>J653*-1</f>
        <v>8301044</v>
      </c>
      <c r="J2" s="324"/>
      <c r="L2" s="327">
        <f>SUM(G7:G37)</f>
        <v>479588</v>
      </c>
      <c r="O2" s="233" t="s">
        <v>200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380"/>
      <c r="B4" s="381"/>
      <c r="C4" s="381"/>
      <c r="D4" s="381"/>
      <c r="E4" s="381"/>
      <c r="F4" s="381"/>
      <c r="G4" s="381"/>
      <c r="H4" s="381"/>
      <c r="I4" s="381"/>
      <c r="J4" s="382"/>
    </row>
    <row r="5" spans="1:16" x14ac:dyDescent="0.25">
      <c r="A5" s="383" t="s">
        <v>2</v>
      </c>
      <c r="B5" s="385" t="s">
        <v>3</v>
      </c>
      <c r="C5" s="386"/>
      <c r="D5" s="386"/>
      <c r="E5" s="386"/>
      <c r="F5" s="386"/>
      <c r="G5" s="387"/>
      <c r="H5" s="388" t="s">
        <v>4</v>
      </c>
      <c r="I5" s="390" t="s">
        <v>5</v>
      </c>
      <c r="J5" s="392" t="s">
        <v>6</v>
      </c>
    </row>
    <row r="6" spans="1:16" x14ac:dyDescent="0.25">
      <c r="A6" s="384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89"/>
      <c r="I6" s="391"/>
      <c r="J6" s="393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395" t="s">
        <v>12</v>
      </c>
      <c r="H647" s="395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394" t="s">
        <v>13</v>
      </c>
      <c r="H648" s="394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394" t="s">
        <v>14</v>
      </c>
      <c r="H649" s="394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394" t="s">
        <v>15</v>
      </c>
      <c r="H650" s="394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394" t="s">
        <v>16</v>
      </c>
      <c r="H651" s="394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394" t="s">
        <v>5</v>
      </c>
      <c r="H652" s="394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394" t="s">
        <v>32</v>
      </c>
      <c r="H653" s="394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3" sqref="G3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79" t="s">
        <v>22</v>
      </c>
      <c r="G1" s="379"/>
      <c r="H1" s="379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79" t="s">
        <v>21</v>
      </c>
      <c r="G2" s="379"/>
      <c r="H2" s="379"/>
      <c r="I2" s="326">
        <f>J653*-1</f>
        <v>5124736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80"/>
      <c r="B4" s="381"/>
      <c r="C4" s="381"/>
      <c r="D4" s="381"/>
      <c r="E4" s="381"/>
      <c r="F4" s="381"/>
      <c r="G4" s="381"/>
      <c r="H4" s="381"/>
      <c r="I4" s="381"/>
      <c r="J4" s="382"/>
    </row>
    <row r="5" spans="1:16" x14ac:dyDescent="0.25">
      <c r="A5" s="383" t="s">
        <v>2</v>
      </c>
      <c r="B5" s="385" t="s">
        <v>3</v>
      </c>
      <c r="C5" s="386"/>
      <c r="D5" s="386"/>
      <c r="E5" s="386"/>
      <c r="F5" s="386"/>
      <c r="G5" s="387"/>
      <c r="H5" s="388" t="s">
        <v>4</v>
      </c>
      <c r="I5" s="390" t="s">
        <v>5</v>
      </c>
      <c r="J5" s="392" t="s">
        <v>6</v>
      </c>
    </row>
    <row r="6" spans="1:16" x14ac:dyDescent="0.25">
      <c r="A6" s="384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89"/>
      <c r="I6" s="391"/>
      <c r="J6" s="393"/>
    </row>
    <row r="7" spans="1:16" x14ac:dyDescent="0.25">
      <c r="A7" s="339">
        <v>43325</v>
      </c>
      <c r="B7" s="340">
        <v>18000001</v>
      </c>
      <c r="C7" s="341">
        <v>4</v>
      </c>
      <c r="D7" s="342">
        <v>233595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43325</v>
      </c>
      <c r="B8" s="340">
        <v>18000002</v>
      </c>
      <c r="C8" s="341">
        <v>3</v>
      </c>
      <c r="D8" s="342">
        <v>192960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43326</v>
      </c>
      <c r="B9" s="340">
        <v>18000003</v>
      </c>
      <c r="C9" s="341">
        <v>7</v>
      </c>
      <c r="D9" s="342">
        <v>382365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43327</v>
      </c>
      <c r="B10" s="340">
        <v>18000004</v>
      </c>
      <c r="C10" s="341">
        <v>2</v>
      </c>
      <c r="D10" s="342">
        <v>108720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43328</v>
      </c>
      <c r="B11" s="340">
        <v>18000005</v>
      </c>
      <c r="C11" s="341">
        <v>8</v>
      </c>
      <c r="D11" s="342">
        <v>563715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43328</v>
      </c>
      <c r="B12" s="340">
        <v>18000006</v>
      </c>
      <c r="C12" s="341">
        <v>1</v>
      </c>
      <c r="D12" s="342">
        <v>25920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43330</v>
      </c>
      <c r="B13" s="340">
        <v>18000007</v>
      </c>
      <c r="C13" s="341">
        <v>7</v>
      </c>
      <c r="D13" s="342">
        <v>452250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43332</v>
      </c>
      <c r="B14" s="340">
        <v>18000008</v>
      </c>
      <c r="C14" s="341">
        <v>3</v>
      </c>
      <c r="D14" s="342">
        <v>203085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43332</v>
      </c>
      <c r="B15" s="340">
        <v>18000009</v>
      </c>
      <c r="C15" s="341">
        <v>1</v>
      </c>
      <c r="D15" s="342">
        <v>65835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43332</v>
      </c>
      <c r="B16" s="340">
        <v>18000010</v>
      </c>
      <c r="C16" s="341">
        <v>3</v>
      </c>
      <c r="D16" s="342">
        <v>171720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43333</v>
      </c>
      <c r="B17" s="340">
        <v>18000011</v>
      </c>
      <c r="C17" s="341">
        <v>13</v>
      </c>
      <c r="D17" s="342">
        <v>855180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43333</v>
      </c>
      <c r="B18" s="340">
        <v>18000012</v>
      </c>
      <c r="C18" s="341">
        <v>1</v>
      </c>
      <c r="D18" s="342">
        <v>27270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43333</v>
      </c>
      <c r="B19" s="340">
        <v>18000013</v>
      </c>
      <c r="C19" s="341">
        <v>1</v>
      </c>
      <c r="D19" s="342">
        <v>70200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43333</v>
      </c>
      <c r="B20" s="340">
        <v>18000014</v>
      </c>
      <c r="C20" s="341">
        <v>1</v>
      </c>
      <c r="D20" s="342">
        <v>70200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43333</v>
      </c>
      <c r="B21" s="340">
        <v>18000015</v>
      </c>
      <c r="C21" s="341">
        <v>2</v>
      </c>
      <c r="D21" s="342">
        <v>151200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43333</v>
      </c>
      <c r="B22" s="340">
        <v>18000016</v>
      </c>
      <c r="C22" s="341">
        <v>1</v>
      </c>
      <c r="D22" s="342">
        <v>41895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43333</v>
      </c>
      <c r="B23" s="340">
        <v>18000017</v>
      </c>
      <c r="C23" s="341">
        <v>4</v>
      </c>
      <c r="D23" s="342">
        <v>234045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43333</v>
      </c>
      <c r="B24" s="340">
        <v>18000018</v>
      </c>
      <c r="C24" s="341">
        <v>1</v>
      </c>
      <c r="D24" s="342">
        <v>76500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18000019</v>
      </c>
      <c r="C25" s="341">
        <v>3</v>
      </c>
      <c r="D25" s="342">
        <v>154980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18000020</v>
      </c>
      <c r="C26" s="341">
        <v>1</v>
      </c>
      <c r="D26" s="342">
        <v>75600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18000021</v>
      </c>
      <c r="C27" s="341">
        <v>1</v>
      </c>
      <c r="D27" s="342">
        <v>65565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18000022</v>
      </c>
      <c r="C28" s="341">
        <v>2</v>
      </c>
      <c r="D28" s="342">
        <v>79920</v>
      </c>
      <c r="E28" s="378" t="s">
        <v>206</v>
      </c>
      <c r="F28" s="341">
        <v>1</v>
      </c>
      <c r="G28" s="342">
        <v>65835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18000024</v>
      </c>
      <c r="C29" s="341">
        <v>1</v>
      </c>
      <c r="D29" s="342">
        <v>53550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18000025</v>
      </c>
      <c r="C30" s="341">
        <v>6</v>
      </c>
      <c r="D30" s="342">
        <v>401625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18000026</v>
      </c>
      <c r="C31" s="341">
        <v>1</v>
      </c>
      <c r="D31" s="342">
        <v>60705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18000027</v>
      </c>
      <c r="C32" s="341">
        <v>4</v>
      </c>
      <c r="D32" s="342">
        <v>235665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18000028</v>
      </c>
      <c r="C33" s="341">
        <v>1</v>
      </c>
      <c r="D33" s="342">
        <v>41895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18000029</v>
      </c>
      <c r="C34" s="341">
        <v>2</v>
      </c>
      <c r="D34" s="342">
        <v>138420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18000030</v>
      </c>
      <c r="C35" s="341">
        <v>3</v>
      </c>
      <c r="D35" s="342">
        <v>125056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18000031</v>
      </c>
      <c r="C36" s="341">
        <v>1</v>
      </c>
      <c r="D36" s="342">
        <v>64485</v>
      </c>
      <c r="E36" s="378" t="s">
        <v>207</v>
      </c>
      <c r="F36" s="341">
        <v>1</v>
      </c>
      <c r="G36" s="342">
        <v>53550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>
        <v>43344</v>
      </c>
      <c r="B37" s="340"/>
      <c r="C37" s="341"/>
      <c r="D37" s="342"/>
      <c r="E37" s="378" t="s">
        <v>208</v>
      </c>
      <c r="F37" s="341">
        <v>1</v>
      </c>
      <c r="G37" s="342">
        <v>58500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>
        <v>43344</v>
      </c>
      <c r="B38" s="340"/>
      <c r="C38" s="341"/>
      <c r="D38" s="342"/>
      <c r="E38" s="378" t="s">
        <v>209</v>
      </c>
      <c r="F38" s="341">
        <v>2</v>
      </c>
      <c r="G38" s="342">
        <v>121500</v>
      </c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5424121</v>
      </c>
      <c r="E645" s="368" t="s">
        <v>11</v>
      </c>
      <c r="F645" s="369">
        <f>SUM(F7:F644)</f>
        <v>5</v>
      </c>
      <c r="G645" s="370">
        <f>SUM(G7:G644)</f>
        <v>299385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395" t="s">
        <v>12</v>
      </c>
      <c r="H647" s="395"/>
      <c r="I647" s="344"/>
      <c r="J647" s="373">
        <f>SUM(D7:D644)</f>
        <v>5424121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394" t="s">
        <v>13</v>
      </c>
      <c r="H648" s="394"/>
      <c r="I648" s="350"/>
      <c r="J648" s="356">
        <f>SUM(G7:G644)</f>
        <v>299385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394" t="s">
        <v>14</v>
      </c>
      <c r="H649" s="394"/>
      <c r="I649" s="358"/>
      <c r="J649" s="359">
        <f>J647-J648</f>
        <v>5124736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394" t="s">
        <v>15</v>
      </c>
      <c r="H650" s="394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394" t="s">
        <v>16</v>
      </c>
      <c r="H651" s="394"/>
      <c r="I651" s="350"/>
      <c r="J651" s="356">
        <f>J649+J650</f>
        <v>5124736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394" t="s">
        <v>5</v>
      </c>
      <c r="H652" s="394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394" t="s">
        <v>32</v>
      </c>
      <c r="H653" s="394"/>
      <c r="I653" s="347" t="str">
        <f>IF(J653&gt;0,"SALDO",IF(J653&lt;0,"PIUTANG",IF(J653=0,"LUNAS")))</f>
        <v>PIUTANG</v>
      </c>
      <c r="J653" s="356">
        <f>J652-J651</f>
        <v>-5124736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96" t="s">
        <v>22</v>
      </c>
      <c r="G1" s="396"/>
      <c r="H1" s="396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6" t="s">
        <v>21</v>
      </c>
      <c r="G2" s="396"/>
      <c r="H2" s="396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411" t="s">
        <v>6</v>
      </c>
    </row>
    <row r="7" spans="1:16" x14ac:dyDescent="0.25">
      <c r="A7" s="416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21"/>
      <c r="I7" s="423"/>
      <c r="J7" s="41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402" t="s">
        <v>12</v>
      </c>
      <c r="H160" s="402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402" t="s">
        <v>13</v>
      </c>
      <c r="H161" s="402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402" t="s">
        <v>14</v>
      </c>
      <c r="H162" s="402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402" t="s">
        <v>15</v>
      </c>
      <c r="H163" s="402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402" t="s">
        <v>16</v>
      </c>
      <c r="H164" s="402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402" t="s">
        <v>5</v>
      </c>
      <c r="H165" s="402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402" t="s">
        <v>32</v>
      </c>
      <c r="H166" s="402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6:H166"/>
    <mergeCell ref="G160:H160"/>
    <mergeCell ref="G161:H161"/>
    <mergeCell ref="G162:H162"/>
    <mergeCell ref="G163:H163"/>
    <mergeCell ref="G164:H164"/>
    <mergeCell ref="G165:H16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35"/>
  <sheetViews>
    <sheetView zoomScale="85" zoomScaleNormal="85" workbookViewId="0">
      <pane ySplit="7" topLeftCell="A207" activePane="bottomLeft" state="frozen"/>
      <selection pane="bottomLeft" activeCell="D214" sqref="D214:D21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96" t="s">
        <v>22</v>
      </c>
      <c r="G1" s="396"/>
      <c r="H1" s="396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96" t="s">
        <v>21</v>
      </c>
      <c r="G2" s="396"/>
      <c r="H2" s="396"/>
      <c r="I2" s="220">
        <f>J229*-1</f>
        <v>2892483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411" t="s">
        <v>6</v>
      </c>
    </row>
    <row r="7" spans="1:15" x14ac:dyDescent="0.25">
      <c r="A7" s="416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21"/>
      <c r="I7" s="423"/>
      <c r="J7" s="41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377">
        <v>43333</v>
      </c>
      <c r="B198" s="290">
        <v>180172939</v>
      </c>
      <c r="C198" s="291">
        <v>1</v>
      </c>
      <c r="D198" s="292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241">
        <v>43337</v>
      </c>
      <c r="B203" s="242">
        <v>180173198</v>
      </c>
      <c r="C203" s="247">
        <v>2</v>
      </c>
      <c r="D203" s="246">
        <v>180688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43337</v>
      </c>
      <c r="B204" s="242">
        <v>180173222</v>
      </c>
      <c r="C204" s="247">
        <v>2</v>
      </c>
      <c r="D204" s="246">
        <v>246575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43339</v>
      </c>
      <c r="B205" s="242">
        <v>180173328</v>
      </c>
      <c r="C205" s="247">
        <v>3</v>
      </c>
      <c r="D205" s="246">
        <v>394450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43340</v>
      </c>
      <c r="B206" s="242">
        <v>180173408</v>
      </c>
      <c r="C206" s="247">
        <v>2</v>
      </c>
      <c r="D206" s="246">
        <v>237825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180173522</v>
      </c>
      <c r="C207" s="247">
        <v>4</v>
      </c>
      <c r="D207" s="246">
        <v>419475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43341</v>
      </c>
      <c r="B208" s="242">
        <v>180173564</v>
      </c>
      <c r="C208" s="247">
        <v>8</v>
      </c>
      <c r="D208" s="246">
        <v>758450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180173599</v>
      </c>
      <c r="C209" s="247">
        <v>4</v>
      </c>
      <c r="D209" s="246">
        <v>322000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43342</v>
      </c>
      <c r="B210" s="242">
        <v>180173642</v>
      </c>
      <c r="C210" s="247">
        <v>2</v>
      </c>
      <c r="D210" s="246">
        <v>182963</v>
      </c>
      <c r="E210" s="244"/>
      <c r="F210" s="242"/>
      <c r="G210" s="246"/>
      <c r="H210" s="245"/>
      <c r="I210" s="245"/>
      <c r="J210" s="246"/>
    </row>
    <row r="211" spans="1:10" x14ac:dyDescent="0.25">
      <c r="A211" s="377">
        <v>43342</v>
      </c>
      <c r="B211" s="290">
        <v>180173643</v>
      </c>
      <c r="C211" s="291">
        <v>1</v>
      </c>
      <c r="D211" s="292">
        <v>116550</v>
      </c>
      <c r="E211" s="244"/>
      <c r="F211" s="242"/>
      <c r="G211" s="246"/>
      <c r="H211" s="245"/>
      <c r="I211" s="245"/>
      <c r="J211" s="246"/>
    </row>
    <row r="212" spans="1:10" x14ac:dyDescent="0.25">
      <c r="A212" s="241">
        <v>43343</v>
      </c>
      <c r="B212" s="242">
        <v>180173674</v>
      </c>
      <c r="C212" s="247">
        <v>2</v>
      </c>
      <c r="D212" s="246">
        <v>207200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43343</v>
      </c>
      <c r="B213" s="242">
        <v>180173717</v>
      </c>
      <c r="C213" s="247">
        <v>3</v>
      </c>
      <c r="D213" s="246">
        <v>306513</v>
      </c>
      <c r="E213" s="244"/>
      <c r="F213" s="242"/>
      <c r="G213" s="246"/>
      <c r="H213" s="245"/>
      <c r="I213" s="245">
        <v>3256139</v>
      </c>
      <c r="J213" s="246" t="s">
        <v>17</v>
      </c>
    </row>
    <row r="214" spans="1:10" x14ac:dyDescent="0.25">
      <c r="A214" s="98">
        <v>43344</v>
      </c>
      <c r="B214" s="99">
        <v>180173765</v>
      </c>
      <c r="C214" s="100">
        <v>6</v>
      </c>
      <c r="D214" s="34">
        <v>426475</v>
      </c>
      <c r="E214" s="101"/>
      <c r="F214" s="99"/>
      <c r="G214" s="34"/>
      <c r="H214" s="102"/>
      <c r="I214" s="102"/>
      <c r="J214" s="34"/>
    </row>
    <row r="215" spans="1:10" x14ac:dyDescent="0.25">
      <c r="A215" s="98">
        <v>43344</v>
      </c>
      <c r="B215" s="99">
        <v>180173804</v>
      </c>
      <c r="C215" s="100">
        <v>10</v>
      </c>
      <c r="D215" s="34">
        <v>910613</v>
      </c>
      <c r="E215" s="101"/>
      <c r="F215" s="99"/>
      <c r="G215" s="34"/>
      <c r="H215" s="102"/>
      <c r="I215" s="102"/>
      <c r="J215" s="34"/>
    </row>
    <row r="216" spans="1:10" x14ac:dyDescent="0.25">
      <c r="A216" s="98">
        <v>43346</v>
      </c>
      <c r="B216" s="99">
        <v>180173897</v>
      </c>
      <c r="C216" s="100">
        <v>11</v>
      </c>
      <c r="D216" s="34">
        <v>1200063</v>
      </c>
      <c r="E216" s="101"/>
      <c r="F216" s="99"/>
      <c r="G216" s="34"/>
      <c r="H216" s="102"/>
      <c r="I216" s="102"/>
      <c r="J216" s="34"/>
    </row>
    <row r="217" spans="1:10" x14ac:dyDescent="0.25">
      <c r="A217" s="98">
        <v>43346</v>
      </c>
      <c r="B217" s="99">
        <v>180173952</v>
      </c>
      <c r="C217" s="100">
        <v>2</v>
      </c>
      <c r="D217" s="34">
        <v>145250</v>
      </c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235"/>
      <c r="B220" s="234"/>
      <c r="C220" s="240"/>
      <c r="D220" s="236"/>
      <c r="E220" s="237"/>
      <c r="F220" s="234"/>
      <c r="G220" s="236"/>
      <c r="H220" s="239"/>
      <c r="I220" s="239"/>
      <c r="J220" s="236"/>
    </row>
    <row r="221" spans="1:10" x14ac:dyDescent="0.25">
      <c r="A221" s="235"/>
      <c r="B221" s="223" t="s">
        <v>11</v>
      </c>
      <c r="C221" s="232">
        <f>SUM(C8:C220)</f>
        <v>1436</v>
      </c>
      <c r="D221" s="224"/>
      <c r="E221" s="223" t="s">
        <v>11</v>
      </c>
      <c r="F221" s="223">
        <f>SUM(F8:F220)</f>
        <v>215</v>
      </c>
      <c r="G221" s="224">
        <f>SUM(G8:G220)</f>
        <v>23221977</v>
      </c>
      <c r="H221" s="239"/>
      <c r="I221" s="239"/>
      <c r="J221" s="236"/>
    </row>
    <row r="222" spans="1:10" x14ac:dyDescent="0.25">
      <c r="A222" s="235"/>
      <c r="B222" s="223"/>
      <c r="C222" s="232"/>
      <c r="D222" s="224"/>
      <c r="E222" s="237"/>
      <c r="F222" s="234"/>
      <c r="G222" s="236"/>
      <c r="H222" s="239"/>
      <c r="I222" s="239"/>
      <c r="J222" s="236"/>
    </row>
    <row r="223" spans="1:10" x14ac:dyDescent="0.25">
      <c r="A223" s="225"/>
      <c r="B223" s="226"/>
      <c r="C223" s="240"/>
      <c r="D223" s="236"/>
      <c r="E223" s="223"/>
      <c r="F223" s="234"/>
      <c r="G223" s="402" t="s">
        <v>12</v>
      </c>
      <c r="H223" s="402"/>
      <c r="I223" s="239"/>
      <c r="J223" s="227">
        <f>SUM(D8:D220)</f>
        <v>138802360</v>
      </c>
    </row>
    <row r="224" spans="1:10" x14ac:dyDescent="0.25">
      <c r="A224" s="235"/>
      <c r="B224" s="234"/>
      <c r="C224" s="240"/>
      <c r="D224" s="236"/>
      <c r="E224" s="223"/>
      <c r="F224" s="234"/>
      <c r="G224" s="402" t="s">
        <v>13</v>
      </c>
      <c r="H224" s="402"/>
      <c r="I224" s="239"/>
      <c r="J224" s="227">
        <f>SUM(G8:G220)</f>
        <v>23221977</v>
      </c>
    </row>
    <row r="225" spans="1:16" x14ac:dyDescent="0.25">
      <c r="A225" s="228"/>
      <c r="B225" s="237"/>
      <c r="C225" s="240"/>
      <c r="D225" s="236"/>
      <c r="E225" s="237"/>
      <c r="F225" s="234"/>
      <c r="G225" s="402" t="s">
        <v>14</v>
      </c>
      <c r="H225" s="402"/>
      <c r="I225" s="41"/>
      <c r="J225" s="229">
        <f>J223-J224</f>
        <v>115580383</v>
      </c>
    </row>
    <row r="226" spans="1:16" x14ac:dyDescent="0.25">
      <c r="A226" s="235"/>
      <c r="B226" s="230"/>
      <c r="C226" s="240"/>
      <c r="D226" s="231"/>
      <c r="E226" s="237"/>
      <c r="F226" s="223"/>
      <c r="G226" s="402" t="s">
        <v>15</v>
      </c>
      <c r="H226" s="402"/>
      <c r="I226" s="239"/>
      <c r="J226" s="227">
        <f>SUM(H8:H222)</f>
        <v>375000</v>
      </c>
    </row>
    <row r="227" spans="1:16" x14ac:dyDescent="0.25">
      <c r="A227" s="235"/>
      <c r="B227" s="230"/>
      <c r="C227" s="240"/>
      <c r="D227" s="231"/>
      <c r="E227" s="237"/>
      <c r="F227" s="223"/>
      <c r="G227" s="402" t="s">
        <v>16</v>
      </c>
      <c r="H227" s="402"/>
      <c r="I227" s="239"/>
      <c r="J227" s="227">
        <f>J225+J226</f>
        <v>115955383</v>
      </c>
    </row>
    <row r="228" spans="1:16" x14ac:dyDescent="0.25">
      <c r="A228" s="235"/>
      <c r="B228" s="230"/>
      <c r="C228" s="240"/>
      <c r="D228" s="231"/>
      <c r="E228" s="237"/>
      <c r="F228" s="234"/>
      <c r="G228" s="402" t="s">
        <v>5</v>
      </c>
      <c r="H228" s="402"/>
      <c r="I228" s="239"/>
      <c r="J228" s="227">
        <f>SUM(I8:I222)</f>
        <v>113062900</v>
      </c>
    </row>
    <row r="229" spans="1:16" x14ac:dyDescent="0.25">
      <c r="A229" s="235"/>
      <c r="B229" s="230"/>
      <c r="C229" s="240"/>
      <c r="D229" s="231"/>
      <c r="E229" s="237"/>
      <c r="F229" s="234"/>
      <c r="G229" s="402" t="s">
        <v>32</v>
      </c>
      <c r="H229" s="402"/>
      <c r="I229" s="240" t="str">
        <f>IF(J229&gt;0,"SALDO",IF(J229&lt;0,"PIUTANG",IF(J229=0,"LUNAS")))</f>
        <v>PIUTANG</v>
      </c>
      <c r="J229" s="227">
        <f>J228-J227</f>
        <v>-2892483</v>
      </c>
    </row>
    <row r="230" spans="1:16" x14ac:dyDescent="0.25">
      <c r="F230" s="219"/>
      <c r="G230" s="219"/>
      <c r="J230" s="219"/>
    </row>
    <row r="231" spans="1:16" x14ac:dyDescent="0.25">
      <c r="C231" s="219"/>
      <c r="D231" s="219"/>
      <c r="F231" s="219"/>
      <c r="G231" s="219"/>
      <c r="J231" s="219"/>
      <c r="L231" s="233"/>
      <c r="M231" s="233"/>
      <c r="N231" s="233"/>
      <c r="O231" s="233"/>
      <c r="P231" s="233"/>
    </row>
    <row r="232" spans="1:16" x14ac:dyDescent="0.25">
      <c r="C232" s="219"/>
      <c r="D232" s="219"/>
      <c r="F232" s="219"/>
      <c r="G232" s="219"/>
      <c r="J232" s="219"/>
      <c r="L232" s="233"/>
      <c r="M232" s="233"/>
      <c r="N232" s="233"/>
      <c r="O232" s="233"/>
      <c r="P232" s="233"/>
    </row>
    <row r="233" spans="1:16" x14ac:dyDescent="0.25">
      <c r="C233" s="219"/>
      <c r="D233" s="219"/>
      <c r="F233" s="219"/>
      <c r="G233" s="219"/>
      <c r="J233" s="219"/>
      <c r="L233" s="233"/>
      <c r="M233" s="233"/>
      <c r="N233" s="233"/>
      <c r="O233" s="233"/>
      <c r="P233" s="233"/>
    </row>
    <row r="234" spans="1:16" x14ac:dyDescent="0.25">
      <c r="C234" s="219"/>
      <c r="D234" s="219"/>
      <c r="F234" s="219"/>
      <c r="G234" s="219"/>
      <c r="J234" s="219"/>
      <c r="L234" s="233"/>
      <c r="M234" s="233"/>
      <c r="N234" s="233"/>
      <c r="O234" s="233"/>
      <c r="P234" s="233"/>
    </row>
    <row r="235" spans="1:16" x14ac:dyDescent="0.25">
      <c r="C235" s="219"/>
      <c r="D235" s="219"/>
      <c r="L235" s="233"/>
      <c r="M235" s="233"/>
      <c r="N235" s="233"/>
      <c r="O235" s="233"/>
      <c r="P23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9:H229"/>
    <mergeCell ref="G223:H223"/>
    <mergeCell ref="G224:H224"/>
    <mergeCell ref="G225:H225"/>
    <mergeCell ref="G226:H226"/>
    <mergeCell ref="G227:H227"/>
    <mergeCell ref="G228:H22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ySplit="7" topLeftCell="A23" activePane="bottomLeft" state="frozen"/>
      <selection pane="bottomLeft" activeCell="J29" sqref="J2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96" t="s">
        <v>22</v>
      </c>
      <c r="G1" s="396"/>
      <c r="H1" s="396"/>
      <c r="I1" s="220" t="s">
        <v>191</v>
      </c>
      <c r="J1" s="218"/>
      <c r="L1" s="238">
        <f>SUM(D13:D18)</f>
        <v>1845988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96" t="s">
        <v>21</v>
      </c>
      <c r="G2" s="396"/>
      <c r="H2" s="396"/>
      <c r="I2" s="220">
        <f>J39*-1</f>
        <v>618626</v>
      </c>
      <c r="J2" s="218"/>
      <c r="L2" s="238">
        <f>SUM(G13:G18)</f>
        <v>0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1845988</v>
      </c>
      <c r="M3" s="238"/>
    </row>
    <row r="4" spans="1:13" x14ac:dyDescent="0.25">
      <c r="L4" s="23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238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3" x14ac:dyDescent="0.25">
      <c r="A7" s="416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08"/>
      <c r="I7" s="423"/>
      <c r="J7" s="41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98">
        <v>43344</v>
      </c>
      <c r="B26" s="99">
        <v>180173769</v>
      </c>
      <c r="C26" s="253">
        <v>1</v>
      </c>
      <c r="D26" s="34">
        <v>46638</v>
      </c>
      <c r="E26" s="101"/>
      <c r="F26" s="99"/>
      <c r="G26" s="34"/>
      <c r="H26" s="101"/>
      <c r="I26" s="102"/>
      <c r="J26" s="34"/>
      <c r="L26" s="238"/>
    </row>
    <row r="27" spans="1:12" x14ac:dyDescent="0.25">
      <c r="A27" s="98">
        <v>43346</v>
      </c>
      <c r="B27" s="99">
        <v>180173891</v>
      </c>
      <c r="C27" s="253">
        <v>4</v>
      </c>
      <c r="D27" s="34">
        <v>451413</v>
      </c>
      <c r="E27" s="101"/>
      <c r="F27" s="99"/>
      <c r="G27" s="34"/>
      <c r="H27" s="101"/>
      <c r="I27" s="102"/>
      <c r="J27" s="34"/>
      <c r="L27" s="238"/>
    </row>
    <row r="28" spans="1:12" x14ac:dyDescent="0.25">
      <c r="A28" s="98">
        <v>43346</v>
      </c>
      <c r="B28" s="99">
        <v>180173946</v>
      </c>
      <c r="C28" s="253">
        <v>1</v>
      </c>
      <c r="D28" s="34">
        <v>120575</v>
      </c>
      <c r="E28" s="101"/>
      <c r="F28" s="99"/>
      <c r="G28" s="34"/>
      <c r="H28" s="101"/>
      <c r="I28" s="102"/>
      <c r="J28" s="34"/>
      <c r="L28" s="238"/>
    </row>
    <row r="29" spans="1:12" x14ac:dyDescent="0.25">
      <c r="A29" s="98"/>
      <c r="B29" s="99"/>
      <c r="C29" s="253"/>
      <c r="D29" s="34"/>
      <c r="E29" s="101"/>
      <c r="F29" s="99"/>
      <c r="G29" s="34"/>
      <c r="H29" s="101"/>
      <c r="I29" s="102"/>
      <c r="J29" s="34"/>
      <c r="L29" s="238"/>
    </row>
    <row r="30" spans="1:12" x14ac:dyDescent="0.25">
      <c r="A30" s="235"/>
      <c r="B30" s="234"/>
      <c r="C30" s="26"/>
      <c r="D30" s="236"/>
      <c r="E30" s="237"/>
      <c r="F30" s="234"/>
      <c r="G30" s="236"/>
      <c r="H30" s="237"/>
      <c r="I30" s="239"/>
      <c r="J30" s="236"/>
    </row>
    <row r="31" spans="1:12" x14ac:dyDescent="0.25">
      <c r="A31" s="235"/>
      <c r="B31" s="223" t="s">
        <v>11</v>
      </c>
      <c r="C31" s="27">
        <f>SUM(C8:C30)</f>
        <v>52</v>
      </c>
      <c r="D31" s="224"/>
      <c r="E31" s="223" t="s">
        <v>11</v>
      </c>
      <c r="F31" s="223">
        <f>SUM(F8:F30)</f>
        <v>1</v>
      </c>
      <c r="G31" s="5"/>
      <c r="H31" s="234"/>
      <c r="I31" s="240"/>
      <c r="J31" s="5"/>
    </row>
    <row r="32" spans="1:12" x14ac:dyDescent="0.25">
      <c r="A32" s="235"/>
      <c r="B32" s="223"/>
      <c r="C32" s="27"/>
      <c r="D32" s="224"/>
      <c r="E32" s="223"/>
      <c r="F32" s="223"/>
      <c r="G32" s="32"/>
      <c r="H32" s="33"/>
      <c r="I32" s="240"/>
      <c r="J32" s="5"/>
    </row>
    <row r="33" spans="1:10" x14ac:dyDescent="0.25">
      <c r="A33" s="225"/>
      <c r="B33" s="226"/>
      <c r="C33" s="26"/>
      <c r="D33" s="236"/>
      <c r="E33" s="223"/>
      <c r="F33" s="234"/>
      <c r="G33" s="402" t="s">
        <v>12</v>
      </c>
      <c r="H33" s="402"/>
      <c r="I33" s="239"/>
      <c r="J33" s="227">
        <f>SUM(D8:D30)</f>
        <v>5569204</v>
      </c>
    </row>
    <row r="34" spans="1:10" x14ac:dyDescent="0.25">
      <c r="A34" s="235"/>
      <c r="B34" s="234"/>
      <c r="C34" s="26"/>
      <c r="D34" s="236"/>
      <c r="E34" s="237"/>
      <c r="F34" s="234"/>
      <c r="G34" s="402" t="s">
        <v>13</v>
      </c>
      <c r="H34" s="402"/>
      <c r="I34" s="239"/>
      <c r="J34" s="227">
        <f>SUM(G8:G30)</f>
        <v>194250</v>
      </c>
    </row>
    <row r="35" spans="1:10" x14ac:dyDescent="0.25">
      <c r="A35" s="228"/>
      <c r="B35" s="237"/>
      <c r="C35" s="26"/>
      <c r="D35" s="236"/>
      <c r="E35" s="237"/>
      <c r="F35" s="234"/>
      <c r="G35" s="402" t="s">
        <v>14</v>
      </c>
      <c r="H35" s="402"/>
      <c r="I35" s="41"/>
      <c r="J35" s="229">
        <f>J33-J34</f>
        <v>5374954</v>
      </c>
    </row>
    <row r="36" spans="1:10" x14ac:dyDescent="0.25">
      <c r="A36" s="235"/>
      <c r="B36" s="230"/>
      <c r="C36" s="26"/>
      <c r="D36" s="231"/>
      <c r="E36" s="237"/>
      <c r="F36" s="234"/>
      <c r="G36" s="402" t="s">
        <v>15</v>
      </c>
      <c r="H36" s="402"/>
      <c r="I36" s="239"/>
      <c r="J36" s="227">
        <f>SUM(H8:H31)</f>
        <v>0</v>
      </c>
    </row>
    <row r="37" spans="1:10" x14ac:dyDescent="0.25">
      <c r="A37" s="235"/>
      <c r="B37" s="230"/>
      <c r="C37" s="26"/>
      <c r="D37" s="231"/>
      <c r="E37" s="237"/>
      <c r="F37" s="234"/>
      <c r="G37" s="402" t="s">
        <v>16</v>
      </c>
      <c r="H37" s="402"/>
      <c r="I37" s="239"/>
      <c r="J37" s="227">
        <f>J35+J36</f>
        <v>5374954</v>
      </c>
    </row>
    <row r="38" spans="1:10" x14ac:dyDescent="0.25">
      <c r="A38" s="235"/>
      <c r="B38" s="230"/>
      <c r="C38" s="26"/>
      <c r="D38" s="231"/>
      <c r="E38" s="237"/>
      <c r="F38" s="234"/>
      <c r="G38" s="402" t="s">
        <v>5</v>
      </c>
      <c r="H38" s="402"/>
      <c r="I38" s="239"/>
      <c r="J38" s="227">
        <f>SUM(I8:I31)</f>
        <v>4756328</v>
      </c>
    </row>
    <row r="39" spans="1:10" x14ac:dyDescent="0.25">
      <c r="A39" s="235"/>
      <c r="B39" s="230"/>
      <c r="C39" s="26"/>
      <c r="D39" s="231"/>
      <c r="E39" s="237"/>
      <c r="F39" s="234"/>
      <c r="G39" s="402" t="s">
        <v>32</v>
      </c>
      <c r="H39" s="402"/>
      <c r="I39" s="240" t="str">
        <f>IF(J39&gt;0,"SALDO",IF(J39&lt;0,"PIUTANG",IF(J39=0,"LUNAS")))</f>
        <v>PIUTANG</v>
      </c>
      <c r="J39" s="227">
        <f>J38-J37</f>
        <v>-618626</v>
      </c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7" activePane="bottomLeft" state="frozen"/>
      <selection pane="bottomLeft" activeCell="M59" sqref="M5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96" t="s">
        <v>22</v>
      </c>
      <c r="G1" s="396"/>
      <c r="H1" s="396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96" t="s">
        <v>21</v>
      </c>
      <c r="G2" s="396"/>
      <c r="H2" s="396"/>
      <c r="I2" s="38">
        <f>J75*-1</f>
        <v>-629387</v>
      </c>
      <c r="J2" s="20"/>
      <c r="L2" s="37">
        <f>SUM(G53:G66)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M5" s="37"/>
    </row>
    <row r="6" spans="1:17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411" t="s">
        <v>6</v>
      </c>
      <c r="M6" s="37"/>
    </row>
    <row r="7" spans="1:17" x14ac:dyDescent="0.25">
      <c r="A7" s="416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41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>
        <v>43342</v>
      </c>
      <c r="B63" s="99">
        <v>180173614</v>
      </c>
      <c r="C63" s="100">
        <v>1</v>
      </c>
      <c r="D63" s="34">
        <v>156013</v>
      </c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>
        <v>43346</v>
      </c>
      <c r="B64" s="99"/>
      <c r="C64" s="100"/>
      <c r="D64" s="34"/>
      <c r="E64" s="101">
        <v>180045104</v>
      </c>
      <c r="F64" s="99">
        <v>6</v>
      </c>
      <c r="G64" s="34">
        <v>785400</v>
      </c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358</v>
      </c>
      <c r="D67" s="9"/>
      <c r="E67" s="8" t="s">
        <v>11</v>
      </c>
      <c r="F67" s="8">
        <f>SUM(F8:F66)</f>
        <v>106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402" t="s">
        <v>12</v>
      </c>
      <c r="H69" s="402"/>
      <c r="I69" s="39"/>
      <c r="J69" s="13">
        <f>SUM(D8:D66)</f>
        <v>40108000</v>
      </c>
      <c r="M69" s="37"/>
    </row>
    <row r="70" spans="1:17" x14ac:dyDescent="0.25">
      <c r="A70" s="4"/>
      <c r="B70" s="3"/>
      <c r="C70" s="40"/>
      <c r="D70" s="6"/>
      <c r="E70" s="7"/>
      <c r="F70" s="3"/>
      <c r="G70" s="402" t="s">
        <v>13</v>
      </c>
      <c r="H70" s="402"/>
      <c r="I70" s="39"/>
      <c r="J70" s="13">
        <f>SUM(G8:G66)</f>
        <v>12626772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402" t="s">
        <v>14</v>
      </c>
      <c r="H71" s="402"/>
      <c r="I71" s="41"/>
      <c r="J71" s="15">
        <f>J69-J70</f>
        <v>27481228</v>
      </c>
      <c r="M71" s="37"/>
    </row>
    <row r="72" spans="1:17" x14ac:dyDescent="0.25">
      <c r="A72" s="4"/>
      <c r="B72" s="16"/>
      <c r="C72" s="40"/>
      <c r="D72" s="17"/>
      <c r="E72" s="7"/>
      <c r="F72" s="3"/>
      <c r="G72" s="402" t="s">
        <v>15</v>
      </c>
      <c r="H72" s="402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402" t="s">
        <v>16</v>
      </c>
      <c r="H73" s="402"/>
      <c r="I73" s="39"/>
      <c r="J73" s="13">
        <f>J71+J72</f>
        <v>27481228</v>
      </c>
      <c r="M73" s="37"/>
    </row>
    <row r="74" spans="1:17" x14ac:dyDescent="0.25">
      <c r="A74" s="4"/>
      <c r="B74" s="16"/>
      <c r="C74" s="40"/>
      <c r="D74" s="17"/>
      <c r="E74" s="7"/>
      <c r="F74" s="3"/>
      <c r="G74" s="402" t="s">
        <v>5</v>
      </c>
      <c r="H74" s="402"/>
      <c r="I74" s="39"/>
      <c r="J74" s="13">
        <f>SUM(I8:I67)</f>
        <v>28110615</v>
      </c>
      <c r="M74" s="37"/>
    </row>
    <row r="75" spans="1:17" x14ac:dyDescent="0.25">
      <c r="A75" s="4"/>
      <c r="B75" s="16"/>
      <c r="C75" s="40"/>
      <c r="D75" s="17"/>
      <c r="E75" s="7"/>
      <c r="F75" s="3"/>
      <c r="G75" s="402" t="s">
        <v>32</v>
      </c>
      <c r="H75" s="402"/>
      <c r="I75" s="40" t="str">
        <f>IF(J75&gt;0,"SALDO",IF(J75&lt;0,"PIUTANG",IF(J75=0,"LUNAS")))</f>
        <v>SALDO</v>
      </c>
      <c r="J75" s="13">
        <f>J74-J73</f>
        <v>629387</v>
      </c>
      <c r="M75" s="37"/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96" t="s">
        <v>22</v>
      </c>
      <c r="G1" s="396"/>
      <c r="H1" s="396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96" t="s">
        <v>21</v>
      </c>
      <c r="G2" s="396"/>
      <c r="H2" s="396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18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3" x14ac:dyDescent="0.25">
      <c r="A7" s="416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08"/>
      <c r="I7" s="423"/>
      <c r="J7" s="41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402" t="s">
        <v>12</v>
      </c>
      <c r="H28" s="402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402" t="s">
        <v>13</v>
      </c>
      <c r="H29" s="402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402" t="s">
        <v>14</v>
      </c>
      <c r="H30" s="402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402" t="s">
        <v>15</v>
      </c>
      <c r="H31" s="402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402" t="s">
        <v>16</v>
      </c>
      <c r="H32" s="402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402" t="s">
        <v>5</v>
      </c>
      <c r="H33" s="402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402" t="s">
        <v>32</v>
      </c>
      <c r="H34" s="402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4"/>
  <sheetViews>
    <sheetView workbookViewId="0">
      <pane ySplit="7" topLeftCell="A26" activePane="bottomLeft" state="frozen"/>
      <selection pane="bottomLeft" activeCell="B35" sqref="B3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96" t="s">
        <v>22</v>
      </c>
      <c r="G1" s="396"/>
      <c r="H1" s="39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96" t="s">
        <v>21</v>
      </c>
      <c r="G2" s="396"/>
      <c r="H2" s="396"/>
      <c r="I2" s="220">
        <f>J48*-1</f>
        <v>4049163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411" t="s">
        <v>6</v>
      </c>
    </row>
    <row r="7" spans="1:10" x14ac:dyDescent="0.25">
      <c r="A7" s="41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1"/>
      <c r="I7" s="423"/>
      <c r="J7" s="41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98">
        <v>43341</v>
      </c>
      <c r="B37" s="99"/>
      <c r="C37" s="100"/>
      <c r="D37" s="34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711</v>
      </c>
      <c r="D40" s="224"/>
      <c r="E40" s="223" t="s">
        <v>11</v>
      </c>
      <c r="F40" s="223">
        <f>SUM(F8:F39)</f>
        <v>105</v>
      </c>
      <c r="G40" s="224">
        <f>SUM(G8:G39)</f>
        <v>10957014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402" t="s">
        <v>12</v>
      </c>
      <c r="H42" s="402"/>
      <c r="I42" s="239"/>
      <c r="J42" s="227">
        <f>SUM(D8:D39)</f>
        <v>74263353</v>
      </c>
    </row>
    <row r="43" spans="1:10" x14ac:dyDescent="0.25">
      <c r="A43" s="235"/>
      <c r="B43" s="234"/>
      <c r="C43" s="240"/>
      <c r="D43" s="236"/>
      <c r="E43" s="223"/>
      <c r="F43" s="234"/>
      <c r="G43" s="402" t="s">
        <v>13</v>
      </c>
      <c r="H43" s="402"/>
      <c r="I43" s="239"/>
      <c r="J43" s="227">
        <f>SUM(G8:G39)</f>
        <v>10957014</v>
      </c>
    </row>
    <row r="44" spans="1:10" x14ac:dyDescent="0.25">
      <c r="A44" s="228"/>
      <c r="B44" s="237"/>
      <c r="C44" s="240"/>
      <c r="D44" s="236"/>
      <c r="E44" s="237"/>
      <c r="F44" s="234"/>
      <c r="G44" s="402" t="s">
        <v>14</v>
      </c>
      <c r="H44" s="402"/>
      <c r="I44" s="41"/>
      <c r="J44" s="229">
        <f>J42-J43</f>
        <v>63306339</v>
      </c>
    </row>
    <row r="45" spans="1:10" x14ac:dyDescent="0.25">
      <c r="A45" s="235"/>
      <c r="B45" s="230"/>
      <c r="C45" s="240"/>
      <c r="D45" s="231"/>
      <c r="E45" s="237"/>
      <c r="F45" s="223"/>
      <c r="G45" s="402" t="s">
        <v>15</v>
      </c>
      <c r="H45" s="402"/>
      <c r="I45" s="239"/>
      <c r="J45" s="227">
        <f>SUM(H8:H41)</f>
        <v>0</v>
      </c>
    </row>
    <row r="46" spans="1:10" x14ac:dyDescent="0.25">
      <c r="A46" s="235"/>
      <c r="B46" s="230"/>
      <c r="C46" s="240"/>
      <c r="D46" s="231"/>
      <c r="E46" s="237"/>
      <c r="F46" s="223"/>
      <c r="G46" s="402" t="s">
        <v>16</v>
      </c>
      <c r="H46" s="402"/>
      <c r="I46" s="239"/>
      <c r="J46" s="227">
        <f>J44+J45</f>
        <v>63306339</v>
      </c>
    </row>
    <row r="47" spans="1:10" x14ac:dyDescent="0.25">
      <c r="A47" s="235"/>
      <c r="B47" s="230"/>
      <c r="C47" s="240"/>
      <c r="D47" s="231"/>
      <c r="E47" s="237"/>
      <c r="F47" s="234"/>
      <c r="G47" s="402" t="s">
        <v>5</v>
      </c>
      <c r="H47" s="402"/>
      <c r="I47" s="239"/>
      <c r="J47" s="227">
        <f>SUM(I8:I41)</f>
        <v>59257176</v>
      </c>
    </row>
    <row r="48" spans="1:10" x14ac:dyDescent="0.25">
      <c r="A48" s="235"/>
      <c r="B48" s="230"/>
      <c r="C48" s="240"/>
      <c r="D48" s="231"/>
      <c r="E48" s="237"/>
      <c r="F48" s="234"/>
      <c r="G48" s="402" t="s">
        <v>32</v>
      </c>
      <c r="H48" s="402"/>
      <c r="I48" s="240" t="str">
        <f>IF(J48&gt;0,"SALDO",IF(J48&lt;0,"PIUTANG",IF(J48=0,"LUNAS")))</f>
        <v>PIUTANG</v>
      </c>
      <c r="J48" s="227">
        <f>J47-J46</f>
        <v>-4049163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8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8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5" activePane="bottomLeft" state="frozen"/>
      <selection pane="bottomLeft" activeCell="L3" sqref="L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187</v>
      </c>
      <c r="D1" s="218"/>
      <c r="E1" s="218"/>
      <c r="F1" s="396" t="s">
        <v>22</v>
      </c>
      <c r="G1" s="396"/>
      <c r="H1" s="396"/>
      <c r="I1" s="220"/>
      <c r="J1" s="218"/>
      <c r="L1" s="219">
        <f>SUM(D21:D22)</f>
        <v>929338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96" t="s">
        <v>21</v>
      </c>
      <c r="G2" s="396"/>
      <c r="H2" s="396"/>
      <c r="I2" s="220">
        <f>J33*-1</f>
        <v>739177</v>
      </c>
      <c r="J2" s="218"/>
      <c r="L2" s="219">
        <f>SUM(G21:G22)</f>
        <v>188038</v>
      </c>
    </row>
    <row r="3" spans="1:12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411" t="s">
        <v>6</v>
      </c>
    </row>
    <row r="7" spans="1:12" x14ac:dyDescent="0.25">
      <c r="A7" s="416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21"/>
      <c r="I7" s="423"/>
      <c r="J7" s="412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>
        <v>43331</v>
      </c>
      <c r="B22" s="99">
        <v>180172788</v>
      </c>
      <c r="C22" s="100">
        <v>8</v>
      </c>
      <c r="D22" s="34">
        <v>620638</v>
      </c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02" t="s">
        <v>12</v>
      </c>
      <c r="H27" s="402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02" t="s">
        <v>13</v>
      </c>
      <c r="H28" s="402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02" t="s">
        <v>14</v>
      </c>
      <c r="H29" s="402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02" t="s">
        <v>15</v>
      </c>
      <c r="H30" s="402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02" t="s">
        <v>16</v>
      </c>
      <c r="H31" s="402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02" t="s">
        <v>5</v>
      </c>
      <c r="H32" s="402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402" t="s">
        <v>32</v>
      </c>
      <c r="H33" s="402"/>
      <c r="I33" s="240" t="str">
        <f>IF(J33&gt;0,"SALDO",IF(J33&lt;0,"PIUTANG",IF(J33=0,"LUNAS")))</f>
        <v>PIUTANG</v>
      </c>
      <c r="J33" s="227">
        <f>J32-J31</f>
        <v>-739177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96" t="s">
        <v>22</v>
      </c>
      <c r="G1" s="396"/>
      <c r="H1" s="396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96" t="s">
        <v>21</v>
      </c>
      <c r="G2" s="396"/>
      <c r="H2" s="396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411" t="s">
        <v>6</v>
      </c>
    </row>
    <row r="7" spans="1:15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21"/>
      <c r="I7" s="423"/>
      <c r="J7" s="41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2" t="s">
        <v>12</v>
      </c>
      <c r="H46" s="40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2" t="s">
        <v>13</v>
      </c>
      <c r="H47" s="40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2" t="s">
        <v>14</v>
      </c>
      <c r="H48" s="40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2" t="s">
        <v>15</v>
      </c>
      <c r="H49" s="40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2" t="s">
        <v>16</v>
      </c>
      <c r="H50" s="40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2" t="s">
        <v>5</v>
      </c>
      <c r="H51" s="40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2" t="s">
        <v>32</v>
      </c>
      <c r="H52" s="40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96" t="s">
        <v>22</v>
      </c>
      <c r="G1" s="396"/>
      <c r="H1" s="396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96" t="s">
        <v>21</v>
      </c>
      <c r="G2" s="396"/>
      <c r="H2" s="396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411" t="s">
        <v>6</v>
      </c>
    </row>
    <row r="7" spans="1:16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41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2" t="s">
        <v>12</v>
      </c>
      <c r="H69" s="40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2" t="s">
        <v>13</v>
      </c>
      <c r="H70" s="40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2" t="s">
        <v>14</v>
      </c>
      <c r="H71" s="40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2" t="s">
        <v>15</v>
      </c>
      <c r="H72" s="40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2" t="s">
        <v>16</v>
      </c>
      <c r="H73" s="40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2" t="s">
        <v>5</v>
      </c>
      <c r="H74" s="40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2" t="s">
        <v>32</v>
      </c>
      <c r="H75" s="40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4" t="s">
        <v>21</v>
      </c>
      <c r="H1" s="424"/>
      <c r="I1" s="424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4" t="s">
        <v>108</v>
      </c>
      <c r="H2" s="424"/>
      <c r="I2" s="42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4" t="s">
        <v>109</v>
      </c>
      <c r="H3" s="424"/>
      <c r="I3" s="424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3" x14ac:dyDescent="0.25">
      <c r="A7" s="416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08"/>
      <c r="I7" s="423"/>
      <c r="J7" s="41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2" t="s">
        <v>12</v>
      </c>
      <c r="H44" s="40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2" t="s">
        <v>13</v>
      </c>
      <c r="H45" s="40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2" t="s">
        <v>14</v>
      </c>
      <c r="H46" s="40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2" t="s">
        <v>15</v>
      </c>
      <c r="H47" s="40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2" t="s">
        <v>16</v>
      </c>
      <c r="H48" s="40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2" t="s">
        <v>5</v>
      </c>
      <c r="H49" s="40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2" t="s">
        <v>32</v>
      </c>
      <c r="H50" s="40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96" t="s">
        <v>22</v>
      </c>
      <c r="G1" s="396"/>
      <c r="H1" s="396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96" t="s">
        <v>21</v>
      </c>
      <c r="G2" s="396"/>
      <c r="H2" s="396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0" x14ac:dyDescent="0.25">
      <c r="A7" s="416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08"/>
      <c r="I7" s="423"/>
      <c r="J7" s="41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2" t="s">
        <v>12</v>
      </c>
      <c r="H49" s="40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2" t="s">
        <v>13</v>
      </c>
      <c r="H50" s="40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2" t="s">
        <v>14</v>
      </c>
      <c r="H51" s="40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2" t="s">
        <v>15</v>
      </c>
      <c r="H52" s="40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2" t="s">
        <v>16</v>
      </c>
      <c r="H53" s="40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2" t="s">
        <v>5</v>
      </c>
      <c r="H54" s="40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2" t="s">
        <v>32</v>
      </c>
      <c r="H55" s="40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5" t="s">
        <v>49</v>
      </c>
      <c r="B1" s="425"/>
      <c r="C1" s="425"/>
    </row>
    <row r="2" spans="1:5" ht="15" customHeight="1" x14ac:dyDescent="0.25">
      <c r="A2" s="425"/>
      <c r="B2" s="425"/>
      <c r="C2" s="42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43332</v>
      </c>
      <c r="C5" s="281">
        <f>'Taufik ST'!I2</f>
        <v>10063028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v>43325</v>
      </c>
      <c r="C6" s="281">
        <f>'Indra Fashion'!I2</f>
        <v>415101</v>
      </c>
      <c r="E6" s="289" t="s">
        <v>153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f>[1]Atlantis!I2</f>
        <v>0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43341</v>
      </c>
      <c r="C8" s="281">
        <f>Bandros!I2</f>
        <v>19542953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f>Bentang!A35</f>
        <v>43335</v>
      </c>
      <c r="C9" s="281">
        <f>Bentang!I2</f>
        <v>4049163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739177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f>ESP!A203</f>
        <v>43337</v>
      </c>
      <c r="C11" s="281">
        <f>ESP!I2</f>
        <v>2892483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618626</v>
      </c>
      <c r="E12" s="289" t="s">
        <v>191</v>
      </c>
    </row>
    <row r="13" spans="1:5" s="267" customFormat="1" ht="18.75" customHeight="1" x14ac:dyDescent="0.25">
      <c r="A13" s="185" t="s">
        <v>52</v>
      </c>
      <c r="B13" s="184">
        <v>43321</v>
      </c>
      <c r="C13" s="281">
        <v>0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 t="s">
        <v>40</v>
      </c>
      <c r="C19" s="281">
        <v>0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Sale!I2</f>
        <v>8301044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8" t="s">
        <v>11</v>
      </c>
      <c r="B23" s="429"/>
      <c r="C23" s="426">
        <f>SUM(C5:C22)</f>
        <v>56495727.5</v>
      </c>
    </row>
    <row r="24" spans="1:5" s="267" customFormat="1" ht="15" customHeight="1" x14ac:dyDescent="0.25">
      <c r="A24" s="430"/>
      <c r="B24" s="431"/>
      <c r="C24" s="427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96" t="s">
        <v>22</v>
      </c>
      <c r="G1" s="396"/>
      <c r="H1" s="396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96" t="s">
        <v>21</v>
      </c>
      <c r="G2" s="396"/>
      <c r="H2" s="39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2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08"/>
      <c r="I7" s="423"/>
      <c r="J7" s="41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2" t="s">
        <v>12</v>
      </c>
      <c r="H120" s="40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2" t="s">
        <v>13</v>
      </c>
      <c r="H121" s="40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2" t="s">
        <v>14</v>
      </c>
      <c r="H122" s="40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2" t="s">
        <v>15</v>
      </c>
      <c r="H123" s="40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2" t="s">
        <v>16</v>
      </c>
      <c r="H124" s="40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2" t="s">
        <v>5</v>
      </c>
      <c r="H125" s="40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2" t="s">
        <v>32</v>
      </c>
      <c r="H126" s="40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3" t="s">
        <v>22</v>
      </c>
      <c r="G1" s="433"/>
      <c r="H1" s="433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3" t="s">
        <v>21</v>
      </c>
      <c r="G2" s="433"/>
      <c r="H2" s="433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4"/>
      <c r="B5" s="434"/>
      <c r="C5" s="434"/>
      <c r="D5" s="434"/>
      <c r="E5" s="434"/>
      <c r="F5" s="434"/>
      <c r="G5" s="434"/>
      <c r="H5" s="434"/>
      <c r="I5" s="434"/>
      <c r="J5" s="434"/>
    </row>
    <row r="6" spans="1:13" x14ac:dyDescent="0.25">
      <c r="A6" s="435" t="s">
        <v>2</v>
      </c>
      <c r="B6" s="436" t="s">
        <v>3</v>
      </c>
      <c r="C6" s="436"/>
      <c r="D6" s="436"/>
      <c r="E6" s="436"/>
      <c r="F6" s="436"/>
      <c r="G6" s="436"/>
      <c r="H6" s="437" t="s">
        <v>4</v>
      </c>
      <c r="I6" s="439" t="s">
        <v>5</v>
      </c>
      <c r="J6" s="440" t="s">
        <v>6</v>
      </c>
    </row>
    <row r="7" spans="1:13" x14ac:dyDescent="0.25">
      <c r="A7" s="43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8"/>
      <c r="I7" s="439"/>
      <c r="J7" s="440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2" t="s">
        <v>12</v>
      </c>
      <c r="H89" s="43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2" t="s">
        <v>13</v>
      </c>
      <c r="H90" s="43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2" t="s">
        <v>14</v>
      </c>
      <c r="H91" s="43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2" t="s">
        <v>15</v>
      </c>
      <c r="H92" s="43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2" t="s">
        <v>16</v>
      </c>
      <c r="H93" s="43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2" t="s">
        <v>5</v>
      </c>
      <c r="H94" s="43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2" t="s">
        <v>32</v>
      </c>
      <c r="H95" s="43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96" t="s">
        <v>22</v>
      </c>
      <c r="G1" s="396"/>
      <c r="H1" s="39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96" t="s">
        <v>21</v>
      </c>
      <c r="G2" s="396"/>
      <c r="H2" s="39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5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411" t="s">
        <v>6</v>
      </c>
    </row>
    <row r="6" spans="1:15" x14ac:dyDescent="0.25">
      <c r="A6" s="416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21"/>
      <c r="I6" s="423"/>
      <c r="J6" s="41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2" t="s">
        <v>12</v>
      </c>
      <c r="H121" s="402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2" t="s">
        <v>13</v>
      </c>
      <c r="H122" s="402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2" t="s">
        <v>14</v>
      </c>
      <c r="H123" s="402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2" t="s">
        <v>15</v>
      </c>
      <c r="H124" s="402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2" t="s">
        <v>16</v>
      </c>
      <c r="H125" s="402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2" t="s">
        <v>5</v>
      </c>
      <c r="H126" s="402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2" t="s">
        <v>32</v>
      </c>
      <c r="H127" s="40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96" t="s">
        <v>22</v>
      </c>
      <c r="G1" s="396"/>
      <c r="H1" s="39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96" t="s">
        <v>21</v>
      </c>
      <c r="G2" s="396"/>
      <c r="H2" s="39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98" t="s">
        <v>2</v>
      </c>
      <c r="B5" s="399" t="s">
        <v>3</v>
      </c>
      <c r="C5" s="399"/>
      <c r="D5" s="399"/>
      <c r="E5" s="399"/>
      <c r="F5" s="399"/>
      <c r="G5" s="399"/>
      <c r="H5" s="399" t="s">
        <v>4</v>
      </c>
      <c r="I5" s="441" t="s">
        <v>5</v>
      </c>
      <c r="J5" s="401" t="s">
        <v>6</v>
      </c>
      <c r="L5" s="37"/>
      <c r="M5" s="37"/>
      <c r="N5" s="37"/>
      <c r="O5" s="37"/>
      <c r="P5" s="37"/>
      <c r="Q5" s="37"/>
    </row>
    <row r="6" spans="1:17" x14ac:dyDescent="0.25">
      <c r="A6" s="39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99"/>
      <c r="I6" s="441"/>
      <c r="J6" s="40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02" t="s">
        <v>12</v>
      </c>
      <c r="H31" s="40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02" t="s">
        <v>13</v>
      </c>
      <c r="H32" s="40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02" t="s">
        <v>14</v>
      </c>
      <c r="H33" s="40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02" t="s">
        <v>15</v>
      </c>
      <c r="H34" s="40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02" t="s">
        <v>16</v>
      </c>
      <c r="H35" s="40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02" t="s">
        <v>5</v>
      </c>
      <c r="H36" s="40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02" t="s">
        <v>32</v>
      </c>
      <c r="H37" s="40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96" t="s">
        <v>22</v>
      </c>
      <c r="G1" s="396"/>
      <c r="H1" s="39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96" t="s">
        <v>21</v>
      </c>
      <c r="G2" s="396"/>
      <c r="H2" s="396"/>
      <c r="I2" s="38">
        <f>J59*-1</f>
        <v>-34807202</v>
      </c>
      <c r="J2" s="20"/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0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411" t="s">
        <v>6</v>
      </c>
    </row>
    <row r="6" spans="1:10" x14ac:dyDescent="0.25">
      <c r="A6" s="416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21"/>
      <c r="I6" s="423"/>
      <c r="J6" s="41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2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3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2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3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2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3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2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3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2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3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2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3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2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3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2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3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2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3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2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3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2" t="s">
        <v>12</v>
      </c>
      <c r="H53" s="40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2" t="s">
        <v>13</v>
      </c>
      <c r="H54" s="40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2" t="s">
        <v>14</v>
      </c>
      <c r="H55" s="40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2" t="s">
        <v>15</v>
      </c>
      <c r="H56" s="40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2" t="s">
        <v>16</v>
      </c>
      <c r="H57" s="40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2" t="s">
        <v>5</v>
      </c>
      <c r="H58" s="40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2" t="s">
        <v>32</v>
      </c>
      <c r="H59" s="40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96" t="s">
        <v>22</v>
      </c>
      <c r="G1" s="396"/>
      <c r="H1" s="396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96" t="s">
        <v>21</v>
      </c>
      <c r="G2" s="396"/>
      <c r="H2" s="396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238"/>
    </row>
    <row r="6" spans="1:12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411" t="s">
        <v>6</v>
      </c>
      <c r="L6" s="238"/>
    </row>
    <row r="7" spans="1:12" x14ac:dyDescent="0.25">
      <c r="A7" s="416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21"/>
      <c r="I7" s="423"/>
      <c r="J7" s="41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2" t="s">
        <v>12</v>
      </c>
      <c r="H53" s="40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2" t="s">
        <v>13</v>
      </c>
      <c r="H54" s="40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2" t="s">
        <v>14</v>
      </c>
      <c r="H55" s="40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2" t="s">
        <v>15</v>
      </c>
      <c r="H56" s="40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2" t="s">
        <v>16</v>
      </c>
      <c r="H57" s="40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2" t="s">
        <v>5</v>
      </c>
      <c r="H58" s="40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2" t="s">
        <v>32</v>
      </c>
      <c r="H59" s="40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96" t="s">
        <v>22</v>
      </c>
      <c r="G1" s="396"/>
      <c r="H1" s="39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6" t="s">
        <v>21</v>
      </c>
      <c r="G2" s="396"/>
      <c r="H2" s="39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98" t="s">
        <v>2</v>
      </c>
      <c r="B6" s="399" t="s">
        <v>3</v>
      </c>
      <c r="C6" s="399"/>
      <c r="D6" s="399"/>
      <c r="E6" s="399"/>
      <c r="F6" s="399"/>
      <c r="G6" s="399"/>
      <c r="H6" s="399" t="s">
        <v>4</v>
      </c>
      <c r="I6" s="441" t="s">
        <v>5</v>
      </c>
      <c r="J6" s="401" t="s">
        <v>6</v>
      </c>
      <c r="L6" s="219"/>
      <c r="M6" s="219"/>
      <c r="N6" s="219"/>
      <c r="O6" s="219"/>
      <c r="P6" s="219"/>
      <c r="Q6" s="219"/>
    </row>
    <row r="7" spans="1:17" x14ac:dyDescent="0.25">
      <c r="A7" s="39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99"/>
      <c r="I7" s="441"/>
      <c r="J7" s="40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2" t="s">
        <v>12</v>
      </c>
      <c r="H32" s="402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2" t="s">
        <v>13</v>
      </c>
      <c r="H33" s="402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2" t="s">
        <v>14</v>
      </c>
      <c r="H34" s="402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2" t="s">
        <v>15</v>
      </c>
      <c r="H35" s="40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2" t="s">
        <v>16</v>
      </c>
      <c r="H36" s="402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2" t="s">
        <v>5</v>
      </c>
      <c r="H37" s="402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2" t="s">
        <v>32</v>
      </c>
      <c r="H38" s="402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96" t="s">
        <v>22</v>
      </c>
      <c r="G1" s="396"/>
      <c r="H1" s="39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96" t="s">
        <v>21</v>
      </c>
      <c r="G2" s="396"/>
      <c r="H2" s="396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97" t="s">
        <v>62</v>
      </c>
      <c r="B5" s="397"/>
      <c r="C5" s="397"/>
      <c r="D5" s="397"/>
      <c r="E5" s="397"/>
      <c r="F5" s="397"/>
      <c r="G5" s="397"/>
      <c r="H5" s="397"/>
      <c r="I5" s="397"/>
      <c r="J5" s="397"/>
    </row>
    <row r="6" spans="1:19" x14ac:dyDescent="0.25">
      <c r="A6" s="403" t="s">
        <v>2</v>
      </c>
      <c r="B6" s="399" t="s">
        <v>3</v>
      </c>
      <c r="C6" s="399"/>
      <c r="D6" s="399"/>
      <c r="E6" s="399"/>
      <c r="F6" s="399"/>
      <c r="G6" s="399"/>
      <c r="H6" s="399" t="s">
        <v>4</v>
      </c>
      <c r="I6" s="400" t="s">
        <v>5</v>
      </c>
      <c r="J6" s="401" t="s">
        <v>6</v>
      </c>
    </row>
    <row r="7" spans="1:19" x14ac:dyDescent="0.25">
      <c r="A7" s="40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99"/>
      <c r="I7" s="400"/>
      <c r="J7" s="40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2" t="s">
        <v>12</v>
      </c>
      <c r="H32" s="40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2" t="s">
        <v>13</v>
      </c>
      <c r="H33" s="40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2" t="s">
        <v>14</v>
      </c>
      <c r="H34" s="40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2" t="s">
        <v>15</v>
      </c>
      <c r="H35" s="40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2" t="s">
        <v>16</v>
      </c>
      <c r="H36" s="40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2" t="s">
        <v>5</v>
      </c>
      <c r="H37" s="40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2" t="s">
        <v>32</v>
      </c>
      <c r="H38" s="40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96" t="s">
        <v>22</v>
      </c>
      <c r="G1" s="396"/>
      <c r="H1" s="396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96" t="s">
        <v>21</v>
      </c>
      <c r="G2" s="396"/>
      <c r="H2" s="39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3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3" x14ac:dyDescent="0.25">
      <c r="A7" s="416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08"/>
      <c r="I7" s="423"/>
      <c r="J7" s="41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2" t="s">
        <v>12</v>
      </c>
      <c r="H73" s="40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2" t="s">
        <v>13</v>
      </c>
      <c r="H74" s="40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2" t="s">
        <v>14</v>
      </c>
      <c r="H75" s="40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2" t="s">
        <v>15</v>
      </c>
      <c r="H76" s="40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2" t="s">
        <v>16</v>
      </c>
      <c r="H77" s="40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2" t="s">
        <v>5</v>
      </c>
      <c r="H78" s="40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2" t="s">
        <v>32</v>
      </c>
      <c r="H79" s="40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96" t="s">
        <v>119</v>
      </c>
      <c r="G2" s="396"/>
      <c r="H2" s="396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7"/>
      <c r="L5" s="18"/>
      <c r="N5" s="18"/>
      <c r="O5" s="37"/>
    </row>
    <row r="6" spans="1:15" x14ac:dyDescent="0.25">
      <c r="A6" s="398" t="s">
        <v>2</v>
      </c>
      <c r="B6" s="399" t="s">
        <v>3</v>
      </c>
      <c r="C6" s="399"/>
      <c r="D6" s="399"/>
      <c r="E6" s="399"/>
      <c r="F6" s="399"/>
      <c r="G6" s="399"/>
      <c r="H6" s="444" t="s">
        <v>4</v>
      </c>
      <c r="I6" s="446" t="s">
        <v>5</v>
      </c>
      <c r="J6" s="447" t="s">
        <v>6</v>
      </c>
      <c r="L6" s="18"/>
      <c r="N6" s="18"/>
      <c r="O6" s="37"/>
    </row>
    <row r="7" spans="1:15" x14ac:dyDescent="0.25">
      <c r="A7" s="39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5"/>
      <c r="I7" s="446"/>
      <c r="J7" s="44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8" t="s">
        <v>12</v>
      </c>
      <c r="H19" s="448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8" t="s">
        <v>13</v>
      </c>
      <c r="H20" s="448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8" t="s">
        <v>14</v>
      </c>
      <c r="H21" s="448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8" t="s">
        <v>15</v>
      </c>
      <c r="H22" s="448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8" t="s">
        <v>16</v>
      </c>
      <c r="H23" s="448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8" t="s">
        <v>5</v>
      </c>
      <c r="H24" s="448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8" t="s">
        <v>32</v>
      </c>
      <c r="H25" s="448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96" t="s">
        <v>22</v>
      </c>
      <c r="G1" s="396"/>
      <c r="H1" s="39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96" t="s">
        <v>21</v>
      </c>
      <c r="G2" s="396"/>
      <c r="H2" s="396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411" t="s">
        <v>6</v>
      </c>
    </row>
    <row r="7" spans="1:15" x14ac:dyDescent="0.25">
      <c r="A7" s="416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41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2" t="s">
        <v>12</v>
      </c>
      <c r="H53" s="40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2" t="s">
        <v>13</v>
      </c>
      <c r="H54" s="40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2" t="s">
        <v>14</v>
      </c>
      <c r="H55" s="40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2" t="s">
        <v>15</v>
      </c>
      <c r="H56" s="40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2" t="s">
        <v>16</v>
      </c>
      <c r="H57" s="40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2" t="s">
        <v>5</v>
      </c>
      <c r="H58" s="40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2" t="s">
        <v>32</v>
      </c>
      <c r="H59" s="40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96" t="s">
        <v>22</v>
      </c>
      <c r="G1" s="396"/>
      <c r="H1" s="39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96" t="s">
        <v>21</v>
      </c>
      <c r="G2" s="396"/>
      <c r="H2" s="396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0" x14ac:dyDescent="0.25">
      <c r="A7" s="416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08"/>
      <c r="I7" s="423"/>
      <c r="J7" s="41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2" t="s">
        <v>12</v>
      </c>
      <c r="H35" s="40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2" t="s">
        <v>13</v>
      </c>
      <c r="H36" s="40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2" t="s">
        <v>14</v>
      </c>
      <c r="H37" s="40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2" t="s">
        <v>15</v>
      </c>
      <c r="H38" s="40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2" t="s">
        <v>16</v>
      </c>
      <c r="H39" s="40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2" t="s">
        <v>5</v>
      </c>
      <c r="H40" s="40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2" t="s">
        <v>32</v>
      </c>
      <c r="H41" s="40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96" t="s">
        <v>22</v>
      </c>
      <c r="G1" s="396"/>
      <c r="H1" s="396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96" t="s">
        <v>21</v>
      </c>
      <c r="G2" s="396"/>
      <c r="H2" s="396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0" x14ac:dyDescent="0.25">
      <c r="A7" s="416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08"/>
      <c r="I7" s="423"/>
      <c r="J7" s="41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2" t="s">
        <v>12</v>
      </c>
      <c r="H35" s="402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2" t="s">
        <v>13</v>
      </c>
      <c r="H36" s="402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2" t="s">
        <v>14</v>
      </c>
      <c r="H37" s="402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2" t="s">
        <v>15</v>
      </c>
      <c r="H38" s="402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2" t="s">
        <v>16</v>
      </c>
      <c r="H39" s="402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2" t="s">
        <v>5</v>
      </c>
      <c r="H40" s="402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2" t="s">
        <v>32</v>
      </c>
      <c r="H41" s="402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96" t="s">
        <v>22</v>
      </c>
      <c r="G1" s="396"/>
      <c r="H1" s="396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96" t="s">
        <v>21</v>
      </c>
      <c r="G2" s="396"/>
      <c r="H2" s="396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7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7" x14ac:dyDescent="0.25">
      <c r="A7" s="416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08"/>
      <c r="I7" s="423"/>
      <c r="J7" s="41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2" t="s">
        <v>12</v>
      </c>
      <c r="H35" s="40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2" t="s">
        <v>13</v>
      </c>
      <c r="H36" s="40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2" t="s">
        <v>14</v>
      </c>
      <c r="H37" s="40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2" t="s">
        <v>15</v>
      </c>
      <c r="H38" s="40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2" t="s">
        <v>16</v>
      </c>
      <c r="H39" s="40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2" t="s">
        <v>5</v>
      </c>
      <c r="H40" s="40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2" t="s">
        <v>32</v>
      </c>
      <c r="H41" s="40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96" t="s">
        <v>22</v>
      </c>
      <c r="G1" s="396"/>
      <c r="H1" s="396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96" t="s">
        <v>21</v>
      </c>
      <c r="G2" s="396"/>
      <c r="H2" s="396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0" x14ac:dyDescent="0.25">
      <c r="A7" s="416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08"/>
      <c r="I7" s="423"/>
      <c r="J7" s="41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2" t="s">
        <v>12</v>
      </c>
      <c r="H35" s="402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2" t="s">
        <v>13</v>
      </c>
      <c r="H36" s="402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2" t="s">
        <v>14</v>
      </c>
      <c r="H37" s="402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2" t="s">
        <v>15</v>
      </c>
      <c r="H38" s="402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2" t="s">
        <v>16</v>
      </c>
      <c r="H39" s="402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2" t="s">
        <v>5</v>
      </c>
      <c r="H40" s="402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2" t="s">
        <v>32</v>
      </c>
      <c r="H41" s="40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96" t="s">
        <v>22</v>
      </c>
      <c r="G1" s="396"/>
      <c r="H1" s="396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96" t="s">
        <v>21</v>
      </c>
      <c r="G2" s="396"/>
      <c r="H2" s="396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0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0" x14ac:dyDescent="0.25">
      <c r="A7" s="416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08"/>
      <c r="I7" s="423"/>
      <c r="J7" s="41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2" t="s">
        <v>12</v>
      </c>
      <c r="H35" s="40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2" t="s">
        <v>13</v>
      </c>
      <c r="H36" s="40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2" t="s">
        <v>14</v>
      </c>
      <c r="H37" s="40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2" t="s">
        <v>15</v>
      </c>
      <c r="H38" s="40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2" t="s">
        <v>16</v>
      </c>
      <c r="H39" s="40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2" t="s">
        <v>5</v>
      </c>
      <c r="H40" s="40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2" t="s">
        <v>32</v>
      </c>
      <c r="H41" s="40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96" t="s">
        <v>22</v>
      </c>
      <c r="G1" s="396"/>
      <c r="H1" s="396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6" t="s">
        <v>21</v>
      </c>
      <c r="G2" s="396"/>
      <c r="H2" s="39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6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</row>
    <row r="7" spans="1:16" x14ac:dyDescent="0.25">
      <c r="A7" s="416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08"/>
      <c r="I7" s="423"/>
      <c r="J7" s="41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2" t="s">
        <v>12</v>
      </c>
      <c r="H158" s="40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2" t="s">
        <v>13</v>
      </c>
      <c r="H159" s="40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2" t="s">
        <v>14</v>
      </c>
      <c r="H160" s="40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2" t="s">
        <v>15</v>
      </c>
      <c r="H161" s="40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2" t="s">
        <v>16</v>
      </c>
      <c r="H162" s="40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2" t="s">
        <v>5</v>
      </c>
      <c r="H163" s="40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2" t="s">
        <v>32</v>
      </c>
      <c r="H164" s="40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96" t="s">
        <v>22</v>
      </c>
      <c r="G1" s="396"/>
      <c r="H1" s="396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96" t="s">
        <v>21</v>
      </c>
      <c r="G2" s="396"/>
      <c r="H2" s="39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98" t="s">
        <v>2</v>
      </c>
      <c r="B6" s="399" t="s">
        <v>3</v>
      </c>
      <c r="C6" s="399"/>
      <c r="D6" s="399"/>
      <c r="E6" s="399"/>
      <c r="F6" s="399"/>
      <c r="G6" s="399"/>
      <c r="H6" s="399" t="s">
        <v>4</v>
      </c>
      <c r="I6" s="441" t="s">
        <v>5</v>
      </c>
      <c r="J6" s="401" t="s">
        <v>6</v>
      </c>
      <c r="L6" s="219"/>
      <c r="M6" s="219"/>
      <c r="N6" s="219"/>
      <c r="O6" s="219"/>
      <c r="P6" s="219"/>
      <c r="Q6" s="219"/>
    </row>
    <row r="7" spans="1:17" x14ac:dyDescent="0.25">
      <c r="A7" s="39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99"/>
      <c r="I7" s="441"/>
      <c r="J7" s="40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2" t="s">
        <v>12</v>
      </c>
      <c r="H32" s="402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2" t="s">
        <v>13</v>
      </c>
      <c r="H33" s="402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2" t="s">
        <v>14</v>
      </c>
      <c r="H34" s="402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2" t="s">
        <v>15</v>
      </c>
      <c r="H35" s="40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2" t="s">
        <v>16</v>
      </c>
      <c r="H36" s="402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2" t="s">
        <v>5</v>
      </c>
      <c r="H37" s="402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2" t="s">
        <v>32</v>
      </c>
      <c r="H38" s="402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96" t="s">
        <v>22</v>
      </c>
      <c r="G1" s="396"/>
      <c r="H1" s="39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6" t="s">
        <v>21</v>
      </c>
      <c r="G2" s="396"/>
      <c r="H2" s="39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  <c r="L5" s="174"/>
      <c r="M5" s="18"/>
      <c r="O5" s="18"/>
    </row>
    <row r="6" spans="1:15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07" t="s">
        <v>4</v>
      </c>
      <c r="I6" s="422" t="s">
        <v>5</v>
      </c>
      <c r="J6" s="411" t="s">
        <v>6</v>
      </c>
      <c r="L6" s="174"/>
    </row>
    <row r="7" spans="1:15" x14ac:dyDescent="0.25">
      <c r="A7" s="416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23"/>
      <c r="J7" s="41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2" t="s">
        <v>12</v>
      </c>
      <c r="H57" s="40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2" t="s">
        <v>13</v>
      </c>
      <c r="H58" s="40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2" t="s">
        <v>14</v>
      </c>
      <c r="H59" s="40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2" t="s">
        <v>15</v>
      </c>
      <c r="H60" s="40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2" t="s">
        <v>16</v>
      </c>
      <c r="H61" s="40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2" t="s">
        <v>5</v>
      </c>
      <c r="H62" s="40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2" t="s">
        <v>32</v>
      </c>
      <c r="H63" s="40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96" t="s">
        <v>22</v>
      </c>
      <c r="G1" s="396"/>
      <c r="H1" s="39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96" t="s">
        <v>21</v>
      </c>
      <c r="G2" s="396"/>
      <c r="H2" s="396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4"/>
    </row>
    <row r="6" spans="1:11" x14ac:dyDescent="0.25">
      <c r="A6" s="415" t="s">
        <v>2</v>
      </c>
      <c r="B6" s="417" t="s">
        <v>3</v>
      </c>
      <c r="C6" s="418"/>
      <c r="D6" s="418"/>
      <c r="E6" s="418"/>
      <c r="F6" s="418"/>
      <c r="G6" s="419"/>
      <c r="H6" s="420" t="s">
        <v>4</v>
      </c>
      <c r="I6" s="422" t="s">
        <v>5</v>
      </c>
      <c r="J6" s="411" t="s">
        <v>6</v>
      </c>
    </row>
    <row r="7" spans="1:11" x14ac:dyDescent="0.25">
      <c r="A7" s="416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21"/>
      <c r="I7" s="423"/>
      <c r="J7" s="41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2" t="s">
        <v>12</v>
      </c>
      <c r="H116" s="40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2" t="s">
        <v>13</v>
      </c>
      <c r="H117" s="40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2" t="s">
        <v>14</v>
      </c>
      <c r="H118" s="40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2" t="s">
        <v>15</v>
      </c>
      <c r="H119" s="40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2" t="s">
        <v>16</v>
      </c>
      <c r="H120" s="40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2" t="s">
        <v>5</v>
      </c>
      <c r="H121" s="40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2" t="s">
        <v>32</v>
      </c>
      <c r="H122" s="40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96" t="s">
        <v>22</v>
      </c>
      <c r="G1" s="396"/>
      <c r="H1" s="39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6" t="s">
        <v>21</v>
      </c>
      <c r="G2" s="396"/>
      <c r="H2" s="39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97"/>
      <c r="B5" s="397"/>
      <c r="C5" s="397"/>
      <c r="D5" s="397"/>
      <c r="E5" s="397"/>
      <c r="F5" s="397"/>
      <c r="G5" s="397"/>
      <c r="H5" s="397"/>
      <c r="I5" s="397"/>
      <c r="J5" s="39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98" t="s">
        <v>2</v>
      </c>
      <c r="B6" s="399" t="s">
        <v>3</v>
      </c>
      <c r="C6" s="399"/>
      <c r="D6" s="399"/>
      <c r="E6" s="399"/>
      <c r="F6" s="399"/>
      <c r="G6" s="399"/>
      <c r="H6" s="399" t="s">
        <v>4</v>
      </c>
      <c r="I6" s="441" t="s">
        <v>5</v>
      </c>
      <c r="J6" s="401" t="s">
        <v>6</v>
      </c>
      <c r="L6" s="219"/>
      <c r="M6" s="219"/>
      <c r="N6" s="219"/>
      <c r="O6" s="219"/>
      <c r="P6" s="219"/>
      <c r="Q6" s="219"/>
    </row>
    <row r="7" spans="1:17" x14ac:dyDescent="0.25">
      <c r="A7" s="39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99"/>
      <c r="I7" s="441"/>
      <c r="J7" s="40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2" t="s">
        <v>12</v>
      </c>
      <c r="H32" s="402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2" t="s">
        <v>13</v>
      </c>
      <c r="H33" s="402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2" t="s">
        <v>14</v>
      </c>
      <c r="H34" s="402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2" t="s">
        <v>15</v>
      </c>
      <c r="H35" s="402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2" t="s">
        <v>16</v>
      </c>
      <c r="H36" s="402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2" t="s">
        <v>5</v>
      </c>
      <c r="H37" s="402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2" t="s">
        <v>32</v>
      </c>
      <c r="H38" s="402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96" t="s">
        <v>22</v>
      </c>
      <c r="G1" s="396"/>
      <c r="H1" s="39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96" t="s">
        <v>21</v>
      </c>
      <c r="G2" s="396"/>
      <c r="H2" s="396"/>
      <c r="I2" s="21">
        <f>J72*-1</f>
        <v>0</v>
      </c>
    </row>
    <row r="4" spans="1:10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7"/>
    </row>
    <row r="5" spans="1:10" x14ac:dyDescent="0.25">
      <c r="A5" s="398" t="s">
        <v>2</v>
      </c>
      <c r="B5" s="399" t="s">
        <v>3</v>
      </c>
      <c r="C5" s="399"/>
      <c r="D5" s="399"/>
      <c r="E5" s="399"/>
      <c r="F5" s="399"/>
      <c r="G5" s="399"/>
      <c r="H5" s="449" t="s">
        <v>4</v>
      </c>
      <c r="I5" s="446" t="s">
        <v>5</v>
      </c>
      <c r="J5" s="447" t="s">
        <v>6</v>
      </c>
    </row>
    <row r="6" spans="1:10" x14ac:dyDescent="0.25">
      <c r="A6" s="39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0"/>
      <c r="I6" s="446"/>
      <c r="J6" s="44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8" t="s">
        <v>12</v>
      </c>
      <c r="H66" s="448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8" t="s">
        <v>13</v>
      </c>
      <c r="H67" s="448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8" t="s">
        <v>14</v>
      </c>
      <c r="H68" s="448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8" t="s">
        <v>15</v>
      </c>
      <c r="H69" s="448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8" t="s">
        <v>16</v>
      </c>
      <c r="H70" s="448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8" t="s">
        <v>5</v>
      </c>
      <c r="H71" s="448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8" t="s">
        <v>32</v>
      </c>
      <c r="H72" s="448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96" t="s">
        <v>22</v>
      </c>
      <c r="G1" s="396"/>
      <c r="H1" s="39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6" t="s">
        <v>21</v>
      </c>
      <c r="G2" s="396"/>
      <c r="H2" s="396"/>
      <c r="I2" s="38">
        <f>J40*-1</f>
        <v>0</v>
      </c>
      <c r="J2" s="20"/>
    </row>
    <row r="4" spans="1:15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4"/>
    </row>
    <row r="5" spans="1:15" x14ac:dyDescent="0.25">
      <c r="A5" s="415" t="s">
        <v>2</v>
      </c>
      <c r="B5" s="417" t="s">
        <v>3</v>
      </c>
      <c r="C5" s="418"/>
      <c r="D5" s="418"/>
      <c r="E5" s="418"/>
      <c r="F5" s="418"/>
      <c r="G5" s="419"/>
      <c r="H5" s="420" t="s">
        <v>4</v>
      </c>
      <c r="I5" s="422" t="s">
        <v>5</v>
      </c>
      <c r="J5" s="411" t="s">
        <v>6</v>
      </c>
    </row>
    <row r="6" spans="1:15" x14ac:dyDescent="0.25">
      <c r="A6" s="41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21"/>
      <c r="I6" s="423"/>
      <c r="J6" s="41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2" t="s">
        <v>12</v>
      </c>
      <c r="H34" s="40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2" t="s">
        <v>13</v>
      </c>
      <c r="H35" s="40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2" t="s">
        <v>14</v>
      </c>
      <c r="H36" s="40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2" t="s">
        <v>15</v>
      </c>
      <c r="H37" s="40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2" t="s">
        <v>16</v>
      </c>
      <c r="H38" s="40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2" t="s">
        <v>5</v>
      </c>
      <c r="H39" s="40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2" t="s">
        <v>32</v>
      </c>
      <c r="H40" s="40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96" t="s">
        <v>22</v>
      </c>
      <c r="G1" s="396"/>
      <c r="H1" s="39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96" t="s">
        <v>21</v>
      </c>
      <c r="G2" s="396"/>
      <c r="H2" s="396"/>
      <c r="I2" s="21">
        <f>J71*-1</f>
        <v>12110891</v>
      </c>
    </row>
    <row r="4" spans="1:10" ht="19.5" x14ac:dyDescent="0.25">
      <c r="A4" s="397"/>
      <c r="B4" s="397"/>
      <c r="C4" s="397"/>
      <c r="D4" s="397"/>
      <c r="E4" s="397"/>
      <c r="F4" s="397"/>
      <c r="G4" s="397"/>
      <c r="H4" s="397"/>
      <c r="I4" s="397"/>
      <c r="J4" s="397"/>
    </row>
    <row r="5" spans="1:10" x14ac:dyDescent="0.25">
      <c r="A5" s="398" t="s">
        <v>2</v>
      </c>
      <c r="B5" s="399" t="s">
        <v>3</v>
      </c>
      <c r="C5" s="399"/>
      <c r="D5" s="399"/>
      <c r="E5" s="399"/>
      <c r="F5" s="399"/>
      <c r="G5" s="399"/>
      <c r="H5" s="449" t="s">
        <v>4</v>
      </c>
      <c r="I5" s="446" t="s">
        <v>5</v>
      </c>
      <c r="J5" s="447" t="s">
        <v>6</v>
      </c>
    </row>
    <row r="6" spans="1:10" x14ac:dyDescent="0.25">
      <c r="A6" s="39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50"/>
      <c r="I6" s="446"/>
      <c r="J6" s="44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8" t="s">
        <v>12</v>
      </c>
      <c r="H65" s="448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8" t="s">
        <v>13</v>
      </c>
      <c r="H66" s="448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8" t="s">
        <v>14</v>
      </c>
      <c r="H67" s="448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8" t="s">
        <v>15</v>
      </c>
      <c r="H68" s="448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8" t="s">
        <v>16</v>
      </c>
      <c r="H69" s="448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8" t="s">
        <v>5</v>
      </c>
      <c r="H70" s="448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8" t="s">
        <v>32</v>
      </c>
      <c r="H71" s="448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18</vt:i4>
      </vt:variant>
    </vt:vector>
  </HeadingPairs>
  <TitlesOfParts>
    <vt:vector size="62" baseType="lpstr">
      <vt:lpstr>Taufik ST</vt:lpstr>
      <vt:lpstr>Indra Fashion</vt:lpstr>
      <vt:lpstr>Bandros</vt:lpstr>
      <vt:lpstr>Atlantis</vt:lpstr>
      <vt:lpstr>Sale</vt:lpstr>
      <vt:lpstr>Sale (2)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(2)'!Print_Area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2018-09-03T10:36:05Z</dcterms:modified>
</cp:coreProperties>
</file>