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845" windowWidth="4095" windowHeight="1170" tabRatio="874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" sheetId="60" r:id="rId5"/>
    <sheet name="Sale (2)" sheetId="62" r:id="rId6"/>
    <sheet name="Anip" sheetId="35" r:id="rId7"/>
    <sheet name="ESP" sheetId="57" r:id="rId8"/>
    <sheet name="Yuan" sheetId="61" r:id="rId9"/>
    <sheet name="Yanyan" sheetId="12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Ghaisan" sheetId="20" r:id="rId19"/>
    <sheet name="PM" sheetId="4" r:id="rId20"/>
    <sheet name="LATIF" sheetId="29" r:id="rId21"/>
    <sheet name="Sheet3" sheetId="5" r:id="rId22"/>
    <sheet name="PYK" sheetId="21" r:id="rId23"/>
    <sheet name="Anang" sheetId="34" r:id="rId24"/>
    <sheet name="BOJES" sheetId="50" r:id="rId25"/>
    <sheet name="Aneka" sheetId="6" r:id="rId26"/>
    <sheet name="Okris" sheetId="33" r:id="rId27"/>
    <sheet name="Widya" sheetId="25" r:id="rId28"/>
    <sheet name="Aspuri" sheetId="11" r:id="rId29"/>
    <sheet name="Sambas" sheetId="40" r:id="rId30"/>
    <sheet name="Gafur" sheetId="46" r:id="rId31"/>
    <sheet name="Dudung" sheetId="41" r:id="rId32"/>
    <sheet name="Dadang S" sheetId="38" r:id="rId33"/>
    <sheet name="Heni" sheetId="42" r:id="rId34"/>
    <sheet name="Kusno" sheetId="39" r:id="rId35"/>
    <sheet name="ANDI" sheetId="47" r:id="rId36"/>
    <sheet name="Nina" sheetId="17" r:id="rId37"/>
    <sheet name="Arif Rah" sheetId="13" r:id="rId38"/>
    <sheet name="ARVAN" sheetId="48" r:id="rId39"/>
    <sheet name="Sheet5" sheetId="27" r:id="rId40"/>
    <sheet name="Dadang" sheetId="14" r:id="rId41"/>
    <sheet name="Sheet2" sheetId="9" r:id="rId42"/>
    <sheet name="Sheet1" sheetId="28" r:id="rId43"/>
    <sheet name="Sheet4" sheetId="45" r:id="rId44"/>
  </sheets>
  <definedNames>
    <definedName name="_xlnm.Print_Area" localSheetId="35">ANDI!$A$1:$J$38</definedName>
    <definedName name="_xlnm.Print_Area" localSheetId="38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24">BOJES!$A$1:$J$38</definedName>
    <definedName name="_xlnm.Print_Area" localSheetId="18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19">PM!$A$1:$J$95</definedName>
    <definedName name="_xlnm.Print_Area" localSheetId="4">Sale!$L$60:$M$75</definedName>
    <definedName name="_xlnm.Print_Area" localSheetId="5">'Sale (2)'!$L$60:$M$75</definedName>
    <definedName name="_xlnm.Print_Area" localSheetId="41">Sheet2!$A$4:$J$71</definedName>
    <definedName name="_xlnm.Print_Area" localSheetId="21">Sheet3!$A$1:$J$37</definedName>
    <definedName name="_xlnm.Print_Area" localSheetId="39">Sheet5!$A$4:$J$72</definedName>
    <definedName name="_xlnm.Print_Area" localSheetId="0">'Taufik ST'!$A$5:$J$357</definedName>
    <definedName name="_xlnm.Print_Area" localSheetId="27">Widya!$A$1:$J$25</definedName>
  </definedNames>
  <calcPr calcId="144525"/>
</workbook>
</file>

<file path=xl/calcChain.xml><?xml version="1.0" encoding="utf-8"?>
<calcChain xmlns="http://schemas.openxmlformats.org/spreadsheetml/2006/main">
  <c r="C21" i="15" l="1"/>
  <c r="B9" i="15"/>
  <c r="B6" i="15"/>
  <c r="M1" i="56" l="1"/>
  <c r="L2" i="58" l="1"/>
  <c r="L1" i="58"/>
  <c r="J672" i="63" l="1"/>
  <c r="J670" i="63"/>
  <c r="J668" i="63"/>
  <c r="J667" i="63"/>
  <c r="I665" i="63"/>
  <c r="H665" i="63"/>
  <c r="G665" i="63"/>
  <c r="F665" i="63"/>
  <c r="D665" i="63"/>
  <c r="C665" i="63"/>
  <c r="L3" i="63"/>
  <c r="L2" i="63"/>
  <c r="L1" i="63"/>
  <c r="J669" i="63" l="1"/>
  <c r="J671" i="63" s="1"/>
  <c r="J673" i="63" s="1"/>
  <c r="I673" i="63" l="1"/>
  <c r="I2" i="63"/>
  <c r="L2" i="56" l="1"/>
  <c r="L1" i="56"/>
  <c r="L3" i="56" s="1"/>
  <c r="M2" i="58"/>
  <c r="M1" i="58"/>
  <c r="O1" i="2"/>
  <c r="M1" i="54"/>
  <c r="L2" i="2"/>
  <c r="L1" i="2"/>
  <c r="M2" i="54" l="1"/>
  <c r="M3" i="54" s="1"/>
  <c r="N3" i="54" s="1"/>
  <c r="J652" i="62"/>
  <c r="J650" i="62"/>
  <c r="J648" i="62"/>
  <c r="J647" i="62"/>
  <c r="I645" i="62"/>
  <c r="H645" i="62"/>
  <c r="G645" i="62"/>
  <c r="F645" i="62"/>
  <c r="D645" i="62"/>
  <c r="C645" i="62"/>
  <c r="L3" i="62"/>
  <c r="L2" i="62"/>
  <c r="L1" i="62"/>
  <c r="L2" i="60"/>
  <c r="L1" i="60"/>
  <c r="J649" i="62" l="1"/>
  <c r="J651" i="62" s="1"/>
  <c r="J653" i="62" s="1"/>
  <c r="I2" i="62" l="1"/>
  <c r="I653" i="62"/>
  <c r="B11" i="15" l="1"/>
  <c r="L2" i="61" l="1"/>
  <c r="L1" i="61"/>
  <c r="M3" i="2" l="1"/>
  <c r="L2" i="54" l="1"/>
  <c r="L1" i="54"/>
  <c r="L3" i="61" l="1"/>
  <c r="J40" i="61" l="1"/>
  <c r="J38" i="61"/>
  <c r="J36" i="61"/>
  <c r="J35" i="61"/>
  <c r="F33" i="61"/>
  <c r="C33" i="61"/>
  <c r="J37" i="61" l="1"/>
  <c r="J39" i="61" s="1"/>
  <c r="J41" i="61" s="1"/>
  <c r="I41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L2" i="35"/>
  <c r="L1" i="35"/>
  <c r="I2" i="60" l="1"/>
  <c r="O2" i="57" l="1"/>
  <c r="N3" i="57"/>
  <c r="M2" i="57"/>
  <c r="M1" i="57"/>
  <c r="M3" i="57" s="1"/>
  <c r="O1" i="57" l="1"/>
  <c r="L2" i="12" l="1"/>
  <c r="L1" i="12"/>
  <c r="J1108" i="58" l="1"/>
  <c r="J1106" i="58"/>
  <c r="J1104" i="58"/>
  <c r="J1103" i="58"/>
  <c r="I1101" i="58"/>
  <c r="H1101" i="58"/>
  <c r="G1101" i="58"/>
  <c r="F1101" i="58"/>
  <c r="D1101" i="58"/>
  <c r="C1101" i="58"/>
  <c r="L666" i="58"/>
  <c r="L665" i="58"/>
  <c r="M3" i="58"/>
  <c r="L3" i="58"/>
  <c r="N3" i="58" l="1"/>
  <c r="J1105" i="58"/>
  <c r="J1107" i="58" s="1"/>
  <c r="J1109" i="58" s="1"/>
  <c r="I1109" i="58" l="1"/>
  <c r="I2" i="58"/>
  <c r="C8" i="15" s="1"/>
  <c r="M66" i="57" l="1"/>
  <c r="M65" i="57"/>
  <c r="M67" i="57" s="1"/>
  <c r="L15" i="2" l="1"/>
  <c r="L16" i="2"/>
  <c r="L17" i="2"/>
  <c r="J228" i="57" l="1"/>
  <c r="J226" i="57"/>
  <c r="J224" i="57"/>
  <c r="J223" i="57"/>
  <c r="G221" i="57"/>
  <c r="F221" i="57"/>
  <c r="C221" i="57"/>
  <c r="J225" i="57" l="1"/>
  <c r="J227" i="57" s="1"/>
  <c r="J229" i="57" s="1"/>
  <c r="I229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49" i="55"/>
  <c r="J47" i="55"/>
  <c r="J45" i="55"/>
  <c r="J44" i="55"/>
  <c r="G42" i="55"/>
  <c r="F42" i="55"/>
  <c r="C42" i="55"/>
  <c r="J46" i="55" l="1"/>
  <c r="J48" i="55" s="1"/>
  <c r="J50" i="55" s="1"/>
  <c r="I50" i="55" s="1"/>
  <c r="I2" i="55" l="1"/>
  <c r="C9" i="15" s="1"/>
  <c r="I42" i="30" l="1"/>
  <c r="I44" i="30"/>
  <c r="I37" i="18" l="1"/>
  <c r="I39" i="18"/>
  <c r="L3" i="12" l="1"/>
  <c r="B18" i="15" l="1"/>
  <c r="B14" i="15"/>
  <c r="J356" i="54" l="1"/>
  <c r="J354" i="54"/>
  <c r="J352" i="54"/>
  <c r="J351" i="54"/>
  <c r="I349" i="54"/>
  <c r="H349" i="54"/>
  <c r="G349" i="54"/>
  <c r="F349" i="54"/>
  <c r="D349" i="54"/>
  <c r="C349" i="54"/>
  <c r="J353" i="54" l="1"/>
  <c r="J355" i="54" s="1"/>
  <c r="J357" i="54" s="1"/>
  <c r="I2" i="54" s="1"/>
  <c r="C5" i="15" s="1"/>
  <c r="L3" i="54"/>
  <c r="I357" i="54" l="1"/>
  <c r="J161" i="35" l="1"/>
  <c r="J165" i="35"/>
  <c r="J163" i="35"/>
  <c r="J160" i="35"/>
  <c r="G158" i="35"/>
  <c r="F158" i="35"/>
  <c r="J162" i="35" l="1"/>
  <c r="J164" i="35" s="1"/>
  <c r="J166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5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89" i="2" l="1"/>
  <c r="I184" i="2"/>
  <c r="H184" i="2"/>
  <c r="G184" i="2"/>
  <c r="F184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74" i="12"/>
  <c r="J72" i="12"/>
  <c r="J70" i="12"/>
  <c r="J69" i="12"/>
  <c r="F67" i="12"/>
  <c r="C6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91" i="2"/>
  <c r="J187" i="2"/>
  <c r="J186" i="2"/>
  <c r="D184" i="2"/>
  <c r="C184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88" i="2"/>
  <c r="J190" i="2" s="1"/>
  <c r="J192" i="2" s="1"/>
  <c r="I192" i="2" s="1"/>
  <c r="J55" i="11"/>
  <c r="J57" i="11" s="1"/>
  <c r="J59" i="11" s="1"/>
  <c r="J59" i="34"/>
  <c r="I2" i="21"/>
  <c r="I59" i="21"/>
  <c r="J122" i="20"/>
  <c r="J124" i="20" s="1"/>
  <c r="J126" i="20" s="1"/>
  <c r="I2" i="20" s="1"/>
  <c r="J71" i="12"/>
  <c r="J73" i="12" s="1"/>
  <c r="J75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75" i="12"/>
  <c r="I126" i="20"/>
  <c r="I52" i="18"/>
  <c r="I95" i="4"/>
  <c r="I34" i="32"/>
  <c r="I2" i="32"/>
  <c r="I2" i="6"/>
  <c r="I2" i="17"/>
  <c r="I2" i="16"/>
  <c r="C15" i="15" s="1"/>
  <c r="I25" i="25"/>
  <c r="I166" i="35"/>
  <c r="I2" i="39"/>
  <c r="I164" i="39"/>
  <c r="C6" i="15" l="1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3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<sst xmlns="http://schemas.openxmlformats.org/spreadsheetml/2006/main" count="2195" uniqueCount="210">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</sst>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51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16" fontId="0" fillId="7" borderId="1" xfId="0" applyNumberFormat="1" applyFill="1" applyBorder="1" applyAlignment="1">
      <alignment horizontal="center"/>
    </xf>
    <xf numFmtId="0" fontId="0" fillId="0" borderId="1" xfId="6" applyFon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57"/>
  <sheetViews>
    <sheetView zoomScale="85" zoomScaleNormal="85" workbookViewId="0">
      <pane ySplit="7" topLeftCell="A334" activePane="bottomLeft" state="frozen"/>
      <selection pane="bottomLeft" activeCell="G346" sqref="G346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79" t="s">
        <v>22</v>
      </c>
      <c r="G1" s="379"/>
      <c r="H1" s="379"/>
      <c r="I1" s="220" t="s">
        <v>20</v>
      </c>
      <c r="J1" s="218"/>
      <c r="L1" s="275">
        <f>SUM(D322:D330)</f>
        <v>4970265</v>
      </c>
      <c r="M1" s="238">
        <f>SUM(D331:D342)</f>
        <v>7086365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79" t="s">
        <v>21</v>
      </c>
      <c r="G2" s="379"/>
      <c r="H2" s="379"/>
      <c r="I2" s="220">
        <f>J357*-1</f>
        <v>1771963</v>
      </c>
      <c r="J2" s="218"/>
      <c r="L2" s="276">
        <f>SUM(G322:G330)</f>
        <v>2344301</v>
      </c>
      <c r="M2" s="238">
        <f>SUM(G331:G342)</f>
        <v>648464</v>
      </c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2625964</v>
      </c>
      <c r="M3" s="238">
        <f>M1-M2</f>
        <v>6437901</v>
      </c>
      <c r="N3" s="238">
        <f>L3+M3</f>
        <v>9063865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80" t="s">
        <v>60</v>
      </c>
      <c r="B5" s="380"/>
      <c r="C5" s="380"/>
      <c r="D5" s="380"/>
      <c r="E5" s="380"/>
      <c r="F5" s="380"/>
      <c r="G5" s="380"/>
      <c r="H5" s="380"/>
      <c r="I5" s="380"/>
      <c r="J5" s="380"/>
      <c r="L5" s="274"/>
      <c r="M5" s="238"/>
      <c r="N5" s="238"/>
      <c r="O5" s="238"/>
    </row>
    <row r="6" spans="1:15" x14ac:dyDescent="0.25">
      <c r="A6" s="381" t="s">
        <v>2</v>
      </c>
      <c r="B6" s="382" t="s">
        <v>3</v>
      </c>
      <c r="C6" s="382"/>
      <c r="D6" s="382"/>
      <c r="E6" s="382"/>
      <c r="F6" s="382"/>
      <c r="G6" s="382"/>
      <c r="H6" s="382" t="s">
        <v>4</v>
      </c>
      <c r="I6" s="383" t="s">
        <v>5</v>
      </c>
      <c r="J6" s="384" t="s">
        <v>6</v>
      </c>
    </row>
    <row r="7" spans="1:15" x14ac:dyDescent="0.25">
      <c r="A7" s="381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82"/>
      <c r="I7" s="383"/>
      <c r="J7" s="384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10">
        <v>43346</v>
      </c>
      <c r="B343" s="115">
        <v>180173895</v>
      </c>
      <c r="C343" s="306">
        <v>7</v>
      </c>
      <c r="D343" s="117">
        <v>714438</v>
      </c>
      <c r="E343" s="118">
        <v>180045109</v>
      </c>
      <c r="F343" s="120">
        <v>1</v>
      </c>
      <c r="G343" s="117">
        <v>92050</v>
      </c>
      <c r="H343" s="118"/>
      <c r="I343" s="213"/>
      <c r="J343" s="117"/>
    </row>
    <row r="344" spans="1:10" ht="15.75" customHeight="1" x14ac:dyDescent="0.25">
      <c r="A344" s="210">
        <v>43346</v>
      </c>
      <c r="B344" s="115">
        <v>180173945</v>
      </c>
      <c r="C344" s="306">
        <v>4</v>
      </c>
      <c r="D344" s="117">
        <v>376775</v>
      </c>
      <c r="E344" s="118"/>
      <c r="F344" s="120"/>
      <c r="G344" s="117"/>
      <c r="H344" s="118"/>
      <c r="I344" s="213"/>
      <c r="J344" s="117"/>
    </row>
    <row r="345" spans="1:10" ht="15.75" customHeight="1" x14ac:dyDescent="0.25">
      <c r="A345" s="210">
        <v>43347</v>
      </c>
      <c r="B345" s="115">
        <v>180173990</v>
      </c>
      <c r="C345" s="306">
        <v>8</v>
      </c>
      <c r="D345" s="117">
        <v>831163</v>
      </c>
      <c r="E345" s="118">
        <v>180045126</v>
      </c>
      <c r="F345" s="120">
        <v>2</v>
      </c>
      <c r="G345" s="117">
        <v>223038</v>
      </c>
      <c r="H345" s="118"/>
      <c r="I345" s="213"/>
      <c r="J345" s="117"/>
    </row>
    <row r="346" spans="1:10" ht="15.75" customHeight="1" x14ac:dyDescent="0.25">
      <c r="A346" s="210">
        <v>43347</v>
      </c>
      <c r="B346" s="115">
        <v>180174030</v>
      </c>
      <c r="C346" s="306">
        <v>2</v>
      </c>
      <c r="D346" s="117">
        <v>164675</v>
      </c>
      <c r="E346" s="118"/>
      <c r="F346" s="120"/>
      <c r="G346" s="117"/>
      <c r="H346" s="118"/>
      <c r="I346" s="213"/>
      <c r="J346" s="117"/>
    </row>
    <row r="347" spans="1:10" ht="15.75" customHeight="1" x14ac:dyDescent="0.25">
      <c r="A347" s="210"/>
      <c r="B347" s="115"/>
      <c r="C347" s="306"/>
      <c r="D347" s="117"/>
      <c r="E347" s="118"/>
      <c r="F347" s="120"/>
      <c r="G347" s="117"/>
      <c r="H347" s="118"/>
      <c r="I347" s="213"/>
      <c r="J347" s="117"/>
    </row>
    <row r="348" spans="1:10" x14ac:dyDescent="0.25">
      <c r="A348" s="235"/>
      <c r="B348" s="234"/>
      <c r="C348" s="12"/>
      <c r="D348" s="236"/>
      <c r="E348" s="237"/>
      <c r="F348" s="240"/>
      <c r="G348" s="236"/>
      <c r="H348" s="237"/>
      <c r="I348" s="239"/>
      <c r="J348" s="236"/>
    </row>
    <row r="349" spans="1:10" x14ac:dyDescent="0.25">
      <c r="A349" s="235"/>
      <c r="B349" s="223" t="s">
        <v>11</v>
      </c>
      <c r="C349" s="229">
        <f>SUM(C8:C348)</f>
        <v>3564</v>
      </c>
      <c r="D349" s="224">
        <f>SUM(D8:D348)</f>
        <v>373557006</v>
      </c>
      <c r="E349" s="223" t="s">
        <v>11</v>
      </c>
      <c r="F349" s="232">
        <f>SUM(F8:F348)</f>
        <v>483</v>
      </c>
      <c r="G349" s="224">
        <f>SUM(G8:G348)</f>
        <v>53501908</v>
      </c>
      <c r="H349" s="232">
        <f>SUM(H8:H348)</f>
        <v>0</v>
      </c>
      <c r="I349" s="232">
        <f>SUM(I8:I348)</f>
        <v>318283135</v>
      </c>
      <c r="J349" s="5"/>
    </row>
    <row r="350" spans="1:10" x14ac:dyDescent="0.25">
      <c r="A350" s="235"/>
      <c r="B350" s="223"/>
      <c r="C350" s="229"/>
      <c r="D350" s="224"/>
      <c r="E350" s="223"/>
      <c r="F350" s="232"/>
      <c r="G350" s="224"/>
      <c r="H350" s="232"/>
      <c r="I350" s="232"/>
      <c r="J350" s="5"/>
    </row>
    <row r="351" spans="1:10" x14ac:dyDescent="0.25">
      <c r="A351" s="225"/>
      <c r="B351" s="226"/>
      <c r="C351" s="12"/>
      <c r="D351" s="236"/>
      <c r="E351" s="223"/>
      <c r="F351" s="240"/>
      <c r="G351" s="385" t="s">
        <v>12</v>
      </c>
      <c r="H351" s="385"/>
      <c r="I351" s="239"/>
      <c r="J351" s="227">
        <f>SUM(D8:D348)</f>
        <v>373557006</v>
      </c>
    </row>
    <row r="352" spans="1:10" x14ac:dyDescent="0.25">
      <c r="A352" s="235"/>
      <c r="B352" s="234"/>
      <c r="C352" s="12"/>
      <c r="D352" s="236"/>
      <c r="E352" s="237"/>
      <c r="F352" s="240"/>
      <c r="G352" s="385" t="s">
        <v>13</v>
      </c>
      <c r="H352" s="385"/>
      <c r="I352" s="239"/>
      <c r="J352" s="227">
        <f>SUM(G8:G348)</f>
        <v>53501908</v>
      </c>
    </row>
    <row r="353" spans="1:10" x14ac:dyDescent="0.25">
      <c r="A353" s="228"/>
      <c r="B353" s="237"/>
      <c r="C353" s="12"/>
      <c r="D353" s="236"/>
      <c r="E353" s="237"/>
      <c r="F353" s="240"/>
      <c r="G353" s="385" t="s">
        <v>14</v>
      </c>
      <c r="H353" s="385"/>
      <c r="I353" s="41"/>
      <c r="J353" s="229">
        <f>J351-J352</f>
        <v>320055098</v>
      </c>
    </row>
    <row r="354" spans="1:10" x14ac:dyDescent="0.25">
      <c r="A354" s="235"/>
      <c r="B354" s="230"/>
      <c r="C354" s="12"/>
      <c r="D354" s="231"/>
      <c r="E354" s="237"/>
      <c r="F354" s="240"/>
      <c r="G354" s="385" t="s">
        <v>15</v>
      </c>
      <c r="H354" s="385"/>
      <c r="I354" s="239"/>
      <c r="J354" s="227">
        <f>SUM(H8:H348)</f>
        <v>0</v>
      </c>
    </row>
    <row r="355" spans="1:10" x14ac:dyDescent="0.25">
      <c r="A355" s="235"/>
      <c r="B355" s="230"/>
      <c r="C355" s="12"/>
      <c r="D355" s="231"/>
      <c r="E355" s="237"/>
      <c r="F355" s="240"/>
      <c r="G355" s="385" t="s">
        <v>16</v>
      </c>
      <c r="H355" s="385"/>
      <c r="I355" s="239"/>
      <c r="J355" s="227">
        <f>J353+J354</f>
        <v>320055098</v>
      </c>
    </row>
    <row r="356" spans="1:10" x14ac:dyDescent="0.25">
      <c r="A356" s="235"/>
      <c r="B356" s="230"/>
      <c r="C356" s="12"/>
      <c r="D356" s="231"/>
      <c r="E356" s="237"/>
      <c r="F356" s="240"/>
      <c r="G356" s="385" t="s">
        <v>5</v>
      </c>
      <c r="H356" s="385"/>
      <c r="I356" s="239"/>
      <c r="J356" s="227">
        <f>SUM(I8:I348)</f>
        <v>318283135</v>
      </c>
    </row>
    <row r="357" spans="1:10" x14ac:dyDescent="0.25">
      <c r="A357" s="235"/>
      <c r="B357" s="230"/>
      <c r="C357" s="12"/>
      <c r="D357" s="231"/>
      <c r="E357" s="237"/>
      <c r="F357" s="240"/>
      <c r="G357" s="385" t="s">
        <v>32</v>
      </c>
      <c r="H357" s="385"/>
      <c r="I357" s="240" t="str">
        <f>IF(J357&gt;0,"SALDO",IF(J357&lt;0,"PIUTANG",IF(J357=0,"LUNAS")))</f>
        <v>PIUTANG</v>
      </c>
      <c r="J357" s="227">
        <f>J356-J355</f>
        <v>-1771963</v>
      </c>
    </row>
  </sheetData>
  <mergeCells count="15">
    <mergeCell ref="G357:H357"/>
    <mergeCell ref="G351:H351"/>
    <mergeCell ref="G352:H352"/>
    <mergeCell ref="G353:H353"/>
    <mergeCell ref="G354:H354"/>
    <mergeCell ref="G355:H355"/>
    <mergeCell ref="G356:H356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92"/>
  <sheetViews>
    <sheetView workbookViewId="0">
      <pane ySplit="7" topLeftCell="A170" activePane="bottomLeft" state="frozen"/>
      <selection pane="bottomLeft" activeCell="D181" sqref="D181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79" t="s">
        <v>22</v>
      </c>
      <c r="G1" s="379"/>
      <c r="H1" s="379"/>
      <c r="I1" s="42" t="s">
        <v>20</v>
      </c>
      <c r="J1" s="20"/>
      <c r="L1" s="277">
        <f>SUM(D176:D179)</f>
        <v>860477</v>
      </c>
      <c r="M1" s="219">
        <v>0</v>
      </c>
      <c r="N1" s="219">
        <v>132213</v>
      </c>
      <c r="O1" s="219">
        <f>L2+N1</f>
        <v>445376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79" t="s">
        <v>21</v>
      </c>
      <c r="G2" s="379"/>
      <c r="H2" s="379"/>
      <c r="I2" s="38">
        <f>J192*-1</f>
        <v>712164</v>
      </c>
      <c r="J2" s="20"/>
      <c r="L2" s="277">
        <f>SUM(G176:G179)</f>
        <v>313163</v>
      </c>
      <c r="M2" s="219">
        <v>0</v>
      </c>
    </row>
    <row r="3" spans="1:18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547314</v>
      </c>
      <c r="M3" s="219">
        <f>M1-M2</f>
        <v>0</v>
      </c>
      <c r="N3" s="219"/>
      <c r="O3" s="219"/>
      <c r="P3" s="219"/>
      <c r="Q3" s="219"/>
      <c r="R3" s="219"/>
    </row>
    <row r="5" spans="1:18" ht="19.5" x14ac:dyDescent="0.25">
      <c r="A5" s="380"/>
      <c r="B5" s="380"/>
      <c r="C5" s="380"/>
      <c r="D5" s="380"/>
      <c r="E5" s="380"/>
      <c r="F5" s="380"/>
      <c r="G5" s="380"/>
      <c r="H5" s="380"/>
      <c r="I5" s="380"/>
      <c r="J5" s="380"/>
    </row>
    <row r="6" spans="1:18" x14ac:dyDescent="0.25">
      <c r="A6" s="386" t="s">
        <v>2</v>
      </c>
      <c r="B6" s="382" t="s">
        <v>3</v>
      </c>
      <c r="C6" s="382"/>
      <c r="D6" s="382"/>
      <c r="E6" s="382"/>
      <c r="F6" s="382"/>
      <c r="G6" s="382"/>
      <c r="H6" s="387" t="s">
        <v>4</v>
      </c>
      <c r="I6" s="383" t="s">
        <v>5</v>
      </c>
      <c r="J6" s="384" t="s">
        <v>6</v>
      </c>
    </row>
    <row r="7" spans="1:18" x14ac:dyDescent="0.25">
      <c r="A7" s="386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7"/>
      <c r="I7" s="383"/>
      <c r="J7" s="384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182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182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2">
        <v>43339</v>
      </c>
      <c r="B176" s="234">
        <v>180173358</v>
      </c>
      <c r="C176" s="240">
        <v>3</v>
      </c>
      <c r="D176" s="236">
        <v>289538</v>
      </c>
      <c r="E176" s="237">
        <v>180045010</v>
      </c>
      <c r="F176" s="240">
        <v>1</v>
      </c>
      <c r="G176" s="236">
        <v>97038</v>
      </c>
      <c r="H176" s="239"/>
      <c r="I176" s="239"/>
      <c r="J176" s="23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2">
        <v>43340</v>
      </c>
      <c r="B177" s="234">
        <v>180173469</v>
      </c>
      <c r="C177" s="240">
        <v>2</v>
      </c>
      <c r="D177" s="236">
        <v>230913</v>
      </c>
      <c r="E177" s="237"/>
      <c r="F177" s="240"/>
      <c r="G177" s="236"/>
      <c r="H177" s="239"/>
      <c r="I177" s="239"/>
      <c r="J177" s="23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2">
        <v>43342</v>
      </c>
      <c r="B178" s="234">
        <v>180173627</v>
      </c>
      <c r="C178" s="240">
        <v>2</v>
      </c>
      <c r="D178" s="236">
        <v>229863</v>
      </c>
      <c r="E178" s="237"/>
      <c r="F178" s="240"/>
      <c r="G178" s="236"/>
      <c r="H178" s="239"/>
      <c r="I178" s="239"/>
      <c r="J178" s="23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2">
        <v>43344</v>
      </c>
      <c r="B179" s="234">
        <v>180173769</v>
      </c>
      <c r="C179" s="240">
        <v>1</v>
      </c>
      <c r="D179" s="236">
        <v>110163</v>
      </c>
      <c r="E179" s="237">
        <v>180045077</v>
      </c>
      <c r="F179" s="240">
        <v>2</v>
      </c>
      <c r="G179" s="236">
        <v>216125</v>
      </c>
      <c r="H179" s="239"/>
      <c r="I179" s="239"/>
      <c r="J179" s="23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2">
        <v>43347</v>
      </c>
      <c r="B180" s="234">
        <v>180174038</v>
      </c>
      <c r="C180" s="240">
        <v>2</v>
      </c>
      <c r="D180" s="236">
        <v>297063</v>
      </c>
      <c r="E180" s="237"/>
      <c r="F180" s="240"/>
      <c r="G180" s="236"/>
      <c r="H180" s="239"/>
      <c r="I180" s="239"/>
      <c r="J180" s="23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2"/>
      <c r="B181" s="234"/>
      <c r="C181" s="240"/>
      <c r="D181" s="236"/>
      <c r="E181" s="237"/>
      <c r="F181" s="240"/>
      <c r="G181" s="236"/>
      <c r="H181" s="239"/>
      <c r="I181" s="239"/>
      <c r="J181" s="23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2"/>
      <c r="B182" s="234"/>
      <c r="C182" s="240"/>
      <c r="D182" s="236"/>
      <c r="E182" s="237"/>
      <c r="F182" s="240"/>
      <c r="G182" s="236"/>
      <c r="H182" s="239"/>
      <c r="I182" s="239"/>
      <c r="J182" s="236"/>
      <c r="K182" s="219"/>
      <c r="L182" s="219"/>
      <c r="M182" s="219"/>
      <c r="N182" s="219"/>
      <c r="O182" s="219"/>
      <c r="P182" s="219"/>
      <c r="Q182" s="219"/>
      <c r="R182" s="219"/>
    </row>
    <row r="183" spans="1:18" x14ac:dyDescent="0.25">
      <c r="A183" s="162"/>
      <c r="B183" s="3"/>
      <c r="C183" s="40"/>
      <c r="D183" s="6"/>
      <c r="E183" s="7"/>
      <c r="F183" s="40"/>
      <c r="G183" s="6"/>
      <c r="H183" s="39"/>
      <c r="I183" s="39"/>
      <c r="J183" s="6"/>
    </row>
    <row r="184" spans="1:18" x14ac:dyDescent="0.25">
      <c r="A184" s="162"/>
      <c r="B184" s="8" t="s">
        <v>11</v>
      </c>
      <c r="C184" s="77">
        <f>SUM(C8:C183)</f>
        <v>989</v>
      </c>
      <c r="D184" s="9">
        <f>SUM(D8:D183)</f>
        <v>107093215</v>
      </c>
      <c r="E184" s="8" t="s">
        <v>11</v>
      </c>
      <c r="F184" s="77">
        <f>SUM(F8:F183)</f>
        <v>86</v>
      </c>
      <c r="G184" s="5">
        <f>SUM(G8:G183)</f>
        <v>18928663</v>
      </c>
      <c r="H184" s="40">
        <f>SUM(H8:H183)</f>
        <v>0</v>
      </c>
      <c r="I184" s="40">
        <f>SUM(I8:I183)</f>
        <v>87452388</v>
      </c>
      <c r="J184" s="5"/>
    </row>
    <row r="185" spans="1:18" x14ac:dyDescent="0.25">
      <c r="A185" s="162"/>
      <c r="B185" s="8"/>
      <c r="C185" s="77"/>
      <c r="D185" s="9"/>
      <c r="E185" s="8"/>
      <c r="F185" s="77"/>
      <c r="G185" s="5"/>
      <c r="H185" s="40"/>
      <c r="I185" s="40"/>
      <c r="J185" s="5"/>
    </row>
    <row r="186" spans="1:18" x14ac:dyDescent="0.25">
      <c r="A186" s="163"/>
      <c r="B186" s="11"/>
      <c r="C186" s="40"/>
      <c r="D186" s="6"/>
      <c r="E186" s="8"/>
      <c r="F186" s="40"/>
      <c r="G186" s="385" t="s">
        <v>12</v>
      </c>
      <c r="H186" s="385"/>
      <c r="I186" s="39"/>
      <c r="J186" s="13">
        <f>SUM(D8:D183)</f>
        <v>107093215</v>
      </c>
    </row>
    <row r="187" spans="1:18" x14ac:dyDescent="0.25">
      <c r="A187" s="162"/>
      <c r="B187" s="3"/>
      <c r="C187" s="40"/>
      <c r="D187" s="6"/>
      <c r="E187" s="7"/>
      <c r="F187" s="40"/>
      <c r="G187" s="385" t="s">
        <v>13</v>
      </c>
      <c r="H187" s="385"/>
      <c r="I187" s="39"/>
      <c r="J187" s="13">
        <f>SUM(G8:G183)</f>
        <v>18928663</v>
      </c>
    </row>
    <row r="188" spans="1:18" x14ac:dyDescent="0.25">
      <c r="A188" s="164"/>
      <c r="B188" s="7"/>
      <c r="C188" s="40"/>
      <c r="D188" s="6"/>
      <c r="E188" s="7"/>
      <c r="F188" s="40"/>
      <c r="G188" s="385" t="s">
        <v>14</v>
      </c>
      <c r="H188" s="385"/>
      <c r="I188" s="41"/>
      <c r="J188" s="15">
        <f>J186-J187</f>
        <v>88164552</v>
      </c>
    </row>
    <row r="189" spans="1:18" x14ac:dyDescent="0.25">
      <c r="A189" s="162"/>
      <c r="B189" s="16"/>
      <c r="C189" s="40"/>
      <c r="D189" s="17"/>
      <c r="E189" s="7"/>
      <c r="F189" s="40"/>
      <c r="G189" s="385" t="s">
        <v>15</v>
      </c>
      <c r="H189" s="385"/>
      <c r="I189" s="39"/>
      <c r="J189" s="13">
        <f>SUM(H8:H183)</f>
        <v>0</v>
      </c>
    </row>
    <row r="190" spans="1:18" x14ac:dyDescent="0.25">
      <c r="A190" s="162"/>
      <c r="B190" s="16"/>
      <c r="C190" s="40"/>
      <c r="D190" s="17"/>
      <c r="E190" s="7"/>
      <c r="F190" s="40"/>
      <c r="G190" s="385" t="s">
        <v>16</v>
      </c>
      <c r="H190" s="385"/>
      <c r="I190" s="39"/>
      <c r="J190" s="13">
        <f>J188+J189</f>
        <v>88164552</v>
      </c>
    </row>
    <row r="191" spans="1:18" x14ac:dyDescent="0.25">
      <c r="A191" s="162"/>
      <c r="B191" s="16"/>
      <c r="C191" s="40"/>
      <c r="D191" s="17"/>
      <c r="E191" s="7"/>
      <c r="F191" s="40"/>
      <c r="G191" s="385" t="s">
        <v>5</v>
      </c>
      <c r="H191" s="385"/>
      <c r="I191" s="39"/>
      <c r="J191" s="13">
        <f>SUM(I8:I183)</f>
        <v>87452388</v>
      </c>
    </row>
    <row r="192" spans="1:18" x14ac:dyDescent="0.25">
      <c r="A192" s="162"/>
      <c r="B192" s="16"/>
      <c r="C192" s="40"/>
      <c r="D192" s="17"/>
      <c r="E192" s="7"/>
      <c r="F192" s="40"/>
      <c r="G192" s="385" t="s">
        <v>32</v>
      </c>
      <c r="H192" s="385"/>
      <c r="I192" s="40" t="str">
        <f>IF(J192&gt;0,"SALDO",IF(J192&lt;0,"PIUTANG",IF(J192=0,"LUNAS")))</f>
        <v>PIUTANG</v>
      </c>
      <c r="J192" s="13">
        <f>J191-J190</f>
        <v>-712164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91:H191"/>
    <mergeCell ref="G192:H192"/>
    <mergeCell ref="G186:H186"/>
    <mergeCell ref="G187:H187"/>
    <mergeCell ref="G188:H188"/>
    <mergeCell ref="G189:H189"/>
    <mergeCell ref="G190:H190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109"/>
  <sheetViews>
    <sheetView workbookViewId="0">
      <pane ySplit="7" topLeftCell="A1088" activePane="bottomLeft" state="frozen"/>
      <selection pane="bottomLeft" activeCell="G1095" sqref="G1095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192</v>
      </c>
      <c r="D1" s="218"/>
      <c r="E1" s="22"/>
      <c r="F1" s="72" t="s">
        <v>193</v>
      </c>
      <c r="G1" s="72"/>
      <c r="H1" s="72" t="s">
        <v>194</v>
      </c>
      <c r="I1" s="42" t="s">
        <v>27</v>
      </c>
      <c r="J1" s="218"/>
      <c r="L1" s="219">
        <f>SUM(D1085:D1091)</f>
        <v>11387165</v>
      </c>
      <c r="M1" s="219">
        <f>SUM(D1082:D1084)</f>
        <v>2983488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195</v>
      </c>
      <c r="G2" s="72"/>
      <c r="H2" s="72" t="s">
        <v>194</v>
      </c>
      <c r="I2" s="220">
        <f>J1109*-1</f>
        <v>4058950</v>
      </c>
      <c r="J2" s="218"/>
      <c r="L2" s="219">
        <f>SUM(G1085:G1091)</f>
        <v>84088</v>
      </c>
      <c r="M2" s="219">
        <f>SUM(G1082:G1084)</f>
        <v>0</v>
      </c>
    </row>
    <row r="3" spans="1:18" x14ac:dyDescent="0.25">
      <c r="A3" s="218" t="s">
        <v>115</v>
      </c>
      <c r="B3" s="218"/>
      <c r="C3" s="221" t="s">
        <v>196</v>
      </c>
      <c r="D3" s="218"/>
      <c r="E3" s="22"/>
      <c r="F3" s="319" t="s">
        <v>117</v>
      </c>
      <c r="G3" s="319"/>
      <c r="H3" s="319" t="s">
        <v>194</v>
      </c>
      <c r="I3" s="278" t="s">
        <v>197</v>
      </c>
      <c r="J3" s="218"/>
      <c r="L3" s="219">
        <f>L1-L2</f>
        <v>11303077</v>
      </c>
      <c r="M3" s="219">
        <f>M1-M2</f>
        <v>2983488</v>
      </c>
      <c r="N3" s="219">
        <f>L3+M3</f>
        <v>14286565</v>
      </c>
    </row>
    <row r="4" spans="1:18" x14ac:dyDescent="0.25">
      <c r="L4" s="233"/>
    </row>
    <row r="5" spans="1:18" ht="19.5" x14ac:dyDescent="0.25">
      <c r="A5" s="380"/>
      <c r="B5" s="380"/>
      <c r="C5" s="380"/>
      <c r="D5" s="380"/>
      <c r="E5" s="380"/>
      <c r="F5" s="380"/>
      <c r="G5" s="380"/>
      <c r="H5" s="380"/>
      <c r="I5" s="380"/>
      <c r="J5" s="380"/>
    </row>
    <row r="6" spans="1:18" x14ac:dyDescent="0.25">
      <c r="A6" s="381" t="s">
        <v>2</v>
      </c>
      <c r="B6" s="382" t="s">
        <v>3</v>
      </c>
      <c r="C6" s="382"/>
      <c r="D6" s="382"/>
      <c r="E6" s="382"/>
      <c r="F6" s="382"/>
      <c r="G6" s="382"/>
      <c r="H6" s="390" t="s">
        <v>4</v>
      </c>
      <c r="I6" s="392" t="s">
        <v>5</v>
      </c>
      <c r="J6" s="394" t="s">
        <v>6</v>
      </c>
    </row>
    <row r="7" spans="1:18" x14ac:dyDescent="0.25">
      <c r="A7" s="381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91"/>
      <c r="I7" s="393"/>
      <c r="J7" s="395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98">
        <v>43347</v>
      </c>
      <c r="B1092" s="99">
        <v>180173965</v>
      </c>
      <c r="C1092" s="100">
        <v>14</v>
      </c>
      <c r="D1092" s="34">
        <v>1665475</v>
      </c>
      <c r="E1092" s="99">
        <v>180045122</v>
      </c>
      <c r="F1092" s="100">
        <v>4</v>
      </c>
      <c r="G1092" s="34">
        <v>328475</v>
      </c>
      <c r="H1092" s="102"/>
      <c r="I1092" s="102"/>
      <c r="J1092" s="34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98">
        <v>43347</v>
      </c>
      <c r="B1093" s="99">
        <v>180173976</v>
      </c>
      <c r="C1093" s="100">
        <v>8</v>
      </c>
      <c r="D1093" s="34">
        <v>880250</v>
      </c>
      <c r="E1093" s="99">
        <v>180045123</v>
      </c>
      <c r="F1093" s="100">
        <v>2</v>
      </c>
      <c r="G1093" s="34">
        <v>236338</v>
      </c>
      <c r="H1093" s="102"/>
      <c r="I1093" s="102"/>
      <c r="J1093" s="34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98">
        <v>43347</v>
      </c>
      <c r="B1094" s="99">
        <v>180173988</v>
      </c>
      <c r="C1094" s="100">
        <v>4</v>
      </c>
      <c r="D1094" s="34">
        <v>532875</v>
      </c>
      <c r="E1094" s="99">
        <v>180045129</v>
      </c>
      <c r="F1094" s="100">
        <v>1</v>
      </c>
      <c r="G1094" s="34">
        <v>121888</v>
      </c>
      <c r="H1094" s="102"/>
      <c r="I1094" s="102"/>
      <c r="J1094" s="34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98">
        <v>43347</v>
      </c>
      <c r="B1095" s="99">
        <v>180174003</v>
      </c>
      <c r="C1095" s="100">
        <v>6</v>
      </c>
      <c r="D1095" s="34">
        <v>706475</v>
      </c>
      <c r="E1095" s="99"/>
      <c r="F1095" s="100"/>
      <c r="G1095" s="34"/>
      <c r="H1095" s="102"/>
      <c r="I1095" s="102"/>
      <c r="J1095" s="34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98">
        <v>43347</v>
      </c>
      <c r="B1096" s="99">
        <v>180174027</v>
      </c>
      <c r="C1096" s="100">
        <v>5</v>
      </c>
      <c r="D1096" s="34">
        <v>585288</v>
      </c>
      <c r="E1096" s="99"/>
      <c r="F1096" s="100"/>
      <c r="G1096" s="34"/>
      <c r="H1096" s="102"/>
      <c r="I1096" s="102"/>
      <c r="J1096" s="34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98">
        <v>43347</v>
      </c>
      <c r="B1097" s="99">
        <v>180174031</v>
      </c>
      <c r="C1097" s="100">
        <v>1</v>
      </c>
      <c r="D1097" s="34">
        <v>88025</v>
      </c>
      <c r="E1097" s="99"/>
      <c r="F1097" s="100"/>
      <c r="G1097" s="34"/>
      <c r="H1097" s="102"/>
      <c r="I1097" s="102"/>
      <c r="J1097" s="34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98">
        <v>43347</v>
      </c>
      <c r="B1098" s="99">
        <v>180174044</v>
      </c>
      <c r="C1098" s="100">
        <v>1</v>
      </c>
      <c r="D1098" s="34">
        <v>131425</v>
      </c>
      <c r="E1098" s="99"/>
      <c r="F1098" s="100"/>
      <c r="G1098" s="34"/>
      <c r="H1098" s="102"/>
      <c r="I1098" s="102"/>
      <c r="J1098" s="34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98">
        <v>43347</v>
      </c>
      <c r="B1099" s="99">
        <v>180174045</v>
      </c>
      <c r="C1099" s="100">
        <v>1</v>
      </c>
      <c r="D1099" s="34">
        <v>155838</v>
      </c>
      <c r="E1099" s="99"/>
      <c r="F1099" s="100"/>
      <c r="G1099" s="34"/>
      <c r="H1099" s="102"/>
      <c r="I1099" s="102"/>
      <c r="J1099" s="34"/>
      <c r="K1099" s="138"/>
      <c r="L1099" s="138"/>
      <c r="M1099" s="138"/>
      <c r="N1099" s="138"/>
      <c r="O1099" s="138"/>
      <c r="P1099" s="138"/>
      <c r="Q1099" s="138"/>
      <c r="R1099" s="138"/>
    </row>
    <row r="1100" spans="1:18" x14ac:dyDescent="0.25">
      <c r="A1100" s="235"/>
      <c r="B1100" s="234"/>
      <c r="C1100" s="240"/>
      <c r="D1100" s="236"/>
      <c r="E1100" s="234"/>
      <c r="F1100" s="240"/>
      <c r="G1100" s="236"/>
      <c r="H1100" s="239"/>
      <c r="I1100" s="239"/>
      <c r="J1100" s="236"/>
    </row>
    <row r="1101" spans="1:18" s="218" customFormat="1" x14ac:dyDescent="0.25">
      <c r="A1101" s="226"/>
      <c r="B1101" s="223" t="s">
        <v>11</v>
      </c>
      <c r="C1101" s="232">
        <f>SUM(C8:C1100)</f>
        <v>11777</v>
      </c>
      <c r="D1101" s="224">
        <f>SUM(D8:D1100)</f>
        <v>1276811128</v>
      </c>
      <c r="E1101" s="223" t="s">
        <v>11</v>
      </c>
      <c r="F1101" s="232">
        <f>SUM(F8:F1100)</f>
        <v>1168</v>
      </c>
      <c r="G1101" s="224">
        <f>SUM(G8:G1100)</f>
        <v>127445986</v>
      </c>
      <c r="H1101" s="232">
        <f>SUM(H8:H1100)</f>
        <v>0</v>
      </c>
      <c r="I1101" s="232">
        <f>SUM(I8:I1100)</f>
        <v>1145306192</v>
      </c>
      <c r="J1101" s="224"/>
      <c r="K1101" s="220"/>
      <c r="L1101" s="220"/>
      <c r="M1101" s="220"/>
      <c r="N1101" s="220"/>
      <c r="O1101" s="220"/>
      <c r="P1101" s="220"/>
      <c r="Q1101" s="220"/>
      <c r="R1101" s="220"/>
    </row>
    <row r="1102" spans="1:18" s="218" customFormat="1" x14ac:dyDescent="0.25">
      <c r="A1102" s="226"/>
      <c r="B1102" s="223"/>
      <c r="C1102" s="232"/>
      <c r="D1102" s="224"/>
      <c r="E1102" s="223"/>
      <c r="F1102" s="232"/>
      <c r="G1102" s="224"/>
      <c r="H1102" s="232"/>
      <c r="I1102" s="232"/>
      <c r="J1102" s="224"/>
      <c r="K1102" s="220"/>
      <c r="M1102" s="220"/>
      <c r="N1102" s="220"/>
      <c r="O1102" s="220"/>
      <c r="P1102" s="220"/>
      <c r="Q1102" s="220"/>
      <c r="R1102" s="220"/>
    </row>
    <row r="1103" spans="1:18" x14ac:dyDescent="0.25">
      <c r="A1103" s="225"/>
      <c r="B1103" s="226"/>
      <c r="C1103" s="240"/>
      <c r="D1103" s="236"/>
      <c r="E1103" s="223"/>
      <c r="F1103" s="240"/>
      <c r="G1103" s="388" t="s">
        <v>12</v>
      </c>
      <c r="H1103" s="389"/>
      <c r="I1103" s="236"/>
      <c r="J1103" s="227">
        <f>SUM(D8:D1100)</f>
        <v>1276811128</v>
      </c>
      <c r="P1103" s="220"/>
      <c r="Q1103" s="220"/>
      <c r="R1103" s="233"/>
    </row>
    <row r="1104" spans="1:18" x14ac:dyDescent="0.25">
      <c r="A1104" s="235"/>
      <c r="B1104" s="234"/>
      <c r="C1104" s="240"/>
      <c r="D1104" s="236"/>
      <c r="E1104" s="234"/>
      <c r="F1104" s="240"/>
      <c r="G1104" s="388" t="s">
        <v>13</v>
      </c>
      <c r="H1104" s="389"/>
      <c r="I1104" s="237"/>
      <c r="J1104" s="227">
        <f>SUM(G8:G1100)</f>
        <v>127445986</v>
      </c>
      <c r="R1104" s="233"/>
    </row>
    <row r="1105" spans="1:18" x14ac:dyDescent="0.25">
      <c r="A1105" s="228"/>
      <c r="B1105" s="237"/>
      <c r="C1105" s="240"/>
      <c r="D1105" s="236"/>
      <c r="E1105" s="234"/>
      <c r="F1105" s="240"/>
      <c r="G1105" s="388" t="s">
        <v>14</v>
      </c>
      <c r="H1105" s="389"/>
      <c r="I1105" s="229"/>
      <c r="J1105" s="229">
        <f>J1103-J1104</f>
        <v>1149365142</v>
      </c>
      <c r="L1105" s="220"/>
      <c r="R1105" s="233"/>
    </row>
    <row r="1106" spans="1:18" x14ac:dyDescent="0.25">
      <c r="A1106" s="235"/>
      <c r="B1106" s="230"/>
      <c r="C1106" s="240"/>
      <c r="D1106" s="231"/>
      <c r="E1106" s="234"/>
      <c r="F1106" s="240"/>
      <c r="G1106" s="388" t="s">
        <v>15</v>
      </c>
      <c r="H1106" s="389"/>
      <c r="I1106" s="237"/>
      <c r="J1106" s="227">
        <f>SUM(H8:H1100)</f>
        <v>0</v>
      </c>
      <c r="R1106" s="233"/>
    </row>
    <row r="1107" spans="1:18" x14ac:dyDescent="0.25">
      <c r="A1107" s="235"/>
      <c r="B1107" s="230"/>
      <c r="C1107" s="240"/>
      <c r="D1107" s="231"/>
      <c r="E1107" s="234"/>
      <c r="F1107" s="240"/>
      <c r="G1107" s="388" t="s">
        <v>16</v>
      </c>
      <c r="H1107" s="389"/>
      <c r="I1107" s="237"/>
      <c r="J1107" s="227">
        <f>J1105+J1106</f>
        <v>1149365142</v>
      </c>
      <c r="R1107" s="233"/>
    </row>
    <row r="1108" spans="1:18" x14ac:dyDescent="0.25">
      <c r="A1108" s="235"/>
      <c r="B1108" s="230"/>
      <c r="C1108" s="240"/>
      <c r="D1108" s="231"/>
      <c r="E1108" s="234"/>
      <c r="F1108" s="240"/>
      <c r="G1108" s="388" t="s">
        <v>5</v>
      </c>
      <c r="H1108" s="389"/>
      <c r="I1108" s="237"/>
      <c r="J1108" s="227">
        <f>SUM(I8:I1100)</f>
        <v>1145306192</v>
      </c>
      <c r="R1108" s="233"/>
    </row>
    <row r="1109" spans="1:18" x14ac:dyDescent="0.25">
      <c r="A1109" s="235"/>
      <c r="B1109" s="230"/>
      <c r="C1109" s="240"/>
      <c r="D1109" s="231"/>
      <c r="E1109" s="234"/>
      <c r="F1109" s="240"/>
      <c r="G1109" s="388" t="s">
        <v>32</v>
      </c>
      <c r="H1109" s="389"/>
      <c r="I1109" s="234" t="str">
        <f>IF(J1109&gt;0,"SALDO",IF(J1109&lt;0,"PIUTANG",IF(J1109=0,"LUNAS")))</f>
        <v>PIUTANG</v>
      </c>
      <c r="J1109" s="227">
        <f>J1108-J1107</f>
        <v>-4058950</v>
      </c>
      <c r="R1109" s="233"/>
    </row>
  </sheetData>
  <mergeCells count="13">
    <mergeCell ref="A5:J5"/>
    <mergeCell ref="A6:A7"/>
    <mergeCell ref="B6:G6"/>
    <mergeCell ref="H6:H7"/>
    <mergeCell ref="I6:I7"/>
    <mergeCell ref="J6:J7"/>
    <mergeCell ref="G1109:H1109"/>
    <mergeCell ref="G1103:H1103"/>
    <mergeCell ref="G1104:H1104"/>
    <mergeCell ref="G1105:H1105"/>
    <mergeCell ref="G1106:H1106"/>
    <mergeCell ref="G1107:H1107"/>
    <mergeCell ref="G1108:H1108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74"/>
  <sheetViews>
    <sheetView zoomScaleNormal="100" workbookViewId="0">
      <pane ySplit="6" topLeftCell="A651" activePane="bottomLeft" state="frozen"/>
      <selection pane="bottomLeft" activeCell="G662" sqref="G662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396" t="s">
        <v>22</v>
      </c>
      <c r="G1" s="396"/>
      <c r="H1" s="396"/>
      <c r="I1" s="326" t="s">
        <v>27</v>
      </c>
      <c r="J1" s="324"/>
      <c r="L1" s="327">
        <f>SUM(D619:D619)</f>
        <v>1155875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96" t="s">
        <v>21</v>
      </c>
      <c r="G2" s="396"/>
      <c r="H2" s="396"/>
      <c r="I2" s="326">
        <f>J673*-1</f>
        <v>-769208</v>
      </c>
      <c r="J2" s="324"/>
      <c r="L2" s="327">
        <f>SUM(G619:G619)</f>
        <v>118038</v>
      </c>
      <c r="O2" s="233" t="s">
        <v>200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397"/>
      <c r="B4" s="398"/>
      <c r="C4" s="398"/>
      <c r="D4" s="398"/>
      <c r="E4" s="398"/>
      <c r="F4" s="398"/>
      <c r="G4" s="398"/>
      <c r="H4" s="398"/>
      <c r="I4" s="398"/>
      <c r="J4" s="399"/>
      <c r="O4" s="219">
        <v>1924738</v>
      </c>
    </row>
    <row r="5" spans="1:16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409" t="s">
        <v>6</v>
      </c>
    </row>
    <row r="6" spans="1:16" x14ac:dyDescent="0.25">
      <c r="A6" s="40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06"/>
      <c r="I6" s="408"/>
      <c r="J6" s="410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14</v>
      </c>
      <c r="G660" s="342">
        <v>1339013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9">
        <v>43347</v>
      </c>
      <c r="B661" s="340">
        <v>180173967</v>
      </c>
      <c r="C661" s="341">
        <v>2</v>
      </c>
      <c r="D661" s="342">
        <v>173688</v>
      </c>
      <c r="E661" s="343">
        <v>180045120</v>
      </c>
      <c r="F661" s="341">
        <v>5</v>
      </c>
      <c r="G661" s="342">
        <v>517300</v>
      </c>
      <c r="H661" s="343"/>
      <c r="I661" s="344"/>
      <c r="J661" s="364"/>
      <c r="K661" s="328"/>
      <c r="L661" s="328"/>
      <c r="M661" s="328"/>
      <c r="N661" s="328"/>
      <c r="O661" s="366"/>
      <c r="P661" s="366"/>
    </row>
    <row r="662" spans="1:16" x14ac:dyDescent="0.25">
      <c r="A662" s="339">
        <v>43347</v>
      </c>
      <c r="B662" s="340">
        <v>180173991</v>
      </c>
      <c r="C662" s="341">
        <v>4</v>
      </c>
      <c r="D662" s="342">
        <v>356475</v>
      </c>
      <c r="E662" s="343"/>
      <c r="F662" s="341"/>
      <c r="G662" s="342"/>
      <c r="H662" s="343"/>
      <c r="I662" s="344"/>
      <c r="J662" s="364"/>
      <c r="K662" s="328"/>
      <c r="L662" s="328"/>
      <c r="M662" s="328"/>
      <c r="N662" s="328"/>
      <c r="O662" s="366"/>
      <c r="P662" s="366"/>
    </row>
    <row r="663" spans="1:16" x14ac:dyDescent="0.25">
      <c r="A663" s="339">
        <v>43347</v>
      </c>
      <c r="B663" s="340">
        <v>180173403</v>
      </c>
      <c r="C663" s="341">
        <v>6</v>
      </c>
      <c r="D663" s="342">
        <v>625363</v>
      </c>
      <c r="E663" s="343"/>
      <c r="F663" s="341"/>
      <c r="G663" s="342"/>
      <c r="H663" s="343"/>
      <c r="I663" s="344"/>
      <c r="J663" s="364"/>
      <c r="K663" s="328"/>
      <c r="L663" s="328"/>
      <c r="M663" s="328"/>
      <c r="N663" s="328"/>
      <c r="O663" s="366"/>
      <c r="P663" s="366"/>
    </row>
    <row r="664" spans="1:16" x14ac:dyDescent="0.25">
      <c r="A664" s="345"/>
      <c r="B664" s="346"/>
      <c r="C664" s="347"/>
      <c r="D664" s="342"/>
      <c r="E664" s="348"/>
      <c r="F664" s="347"/>
      <c r="G664" s="349"/>
      <c r="H664" s="348"/>
      <c r="I664" s="350"/>
      <c r="J664" s="349"/>
      <c r="K664" s="328"/>
      <c r="L664" s="328"/>
      <c r="M664" s="328"/>
      <c r="N664" s="328"/>
      <c r="O664" s="366"/>
      <c r="P664" s="366"/>
    </row>
    <row r="665" spans="1:16" x14ac:dyDescent="0.25">
      <c r="A665" s="345"/>
      <c r="B665" s="351" t="s">
        <v>11</v>
      </c>
      <c r="C665" s="352">
        <f>SUM(C7:C664)</f>
        <v>4645</v>
      </c>
      <c r="D665" s="353">
        <f>SUM(D7:D664)</f>
        <v>460400317</v>
      </c>
      <c r="E665" s="351" t="s">
        <v>11</v>
      </c>
      <c r="F665" s="352">
        <f>SUM(F7:F664)</f>
        <v>1195</v>
      </c>
      <c r="G665" s="353">
        <f>SUM(G7:G664)</f>
        <v>122440106</v>
      </c>
      <c r="H665" s="353">
        <f>SUM(H7:H664)</f>
        <v>0</v>
      </c>
      <c r="I665" s="352">
        <f>SUM(I7:I664)</f>
        <v>338729419</v>
      </c>
      <c r="J665" s="354"/>
      <c r="K665" s="328"/>
      <c r="L665" s="328"/>
      <c r="M665" s="328"/>
      <c r="N665" s="328"/>
      <c r="O665" s="366"/>
      <c r="P665" s="366"/>
    </row>
    <row r="666" spans="1:16" x14ac:dyDescent="0.25">
      <c r="A666" s="345"/>
      <c r="B666" s="351"/>
      <c r="C666" s="352"/>
      <c r="D666" s="353"/>
      <c r="E666" s="351"/>
      <c r="F666" s="352"/>
      <c r="G666" s="354"/>
      <c r="H666" s="346"/>
      <c r="I666" s="347"/>
      <c r="J666" s="354"/>
      <c r="K666" s="328"/>
      <c r="L666" s="328"/>
      <c r="M666" s="328"/>
      <c r="N666" s="328"/>
      <c r="O666" s="366"/>
      <c r="P666" s="366"/>
    </row>
    <row r="667" spans="1:16" x14ac:dyDescent="0.25">
      <c r="A667" s="345"/>
      <c r="B667" s="355"/>
      <c r="C667" s="347"/>
      <c r="D667" s="349"/>
      <c r="E667" s="351"/>
      <c r="F667" s="347"/>
      <c r="G667" s="411" t="s">
        <v>12</v>
      </c>
      <c r="H667" s="411"/>
      <c r="I667" s="350"/>
      <c r="J667" s="356">
        <f>SUM(D7:D664)</f>
        <v>460400317</v>
      </c>
      <c r="K667" s="328"/>
      <c r="L667" s="328"/>
      <c r="M667" s="328"/>
      <c r="N667" s="328"/>
      <c r="O667" s="366"/>
      <c r="P667" s="366"/>
    </row>
    <row r="668" spans="1:16" x14ac:dyDescent="0.25">
      <c r="A668" s="357"/>
      <c r="B668" s="346"/>
      <c r="C668" s="347"/>
      <c r="D668" s="349"/>
      <c r="E668" s="348"/>
      <c r="F668" s="347"/>
      <c r="G668" s="411" t="s">
        <v>13</v>
      </c>
      <c r="H668" s="411"/>
      <c r="I668" s="350"/>
      <c r="J668" s="356">
        <f>SUM(G7:G664)</f>
        <v>122440106</v>
      </c>
      <c r="K668" s="328"/>
      <c r="L668" s="328"/>
      <c r="M668" s="328"/>
      <c r="N668" s="328"/>
      <c r="O668" s="366"/>
      <c r="P668" s="366"/>
    </row>
    <row r="669" spans="1:16" x14ac:dyDescent="0.25">
      <c r="A669" s="345"/>
      <c r="B669" s="348"/>
      <c r="C669" s="347"/>
      <c r="D669" s="349"/>
      <c r="E669" s="348"/>
      <c r="F669" s="347"/>
      <c r="G669" s="411" t="s">
        <v>14</v>
      </c>
      <c r="H669" s="411"/>
      <c r="I669" s="358"/>
      <c r="J669" s="359">
        <f>J667-J668</f>
        <v>337960211</v>
      </c>
      <c r="K669" s="328"/>
      <c r="L669" s="328"/>
      <c r="M669" s="328"/>
      <c r="N669" s="328"/>
      <c r="O669" s="366"/>
      <c r="P669" s="366"/>
    </row>
    <row r="670" spans="1:16" x14ac:dyDescent="0.25">
      <c r="A670" s="360"/>
      <c r="B670" s="361"/>
      <c r="C670" s="347"/>
      <c r="D670" s="362"/>
      <c r="E670" s="348"/>
      <c r="F670" s="347"/>
      <c r="G670" s="411" t="s">
        <v>15</v>
      </c>
      <c r="H670" s="411"/>
      <c r="I670" s="350"/>
      <c r="J670" s="356">
        <f>SUM(H7:H664)</f>
        <v>0</v>
      </c>
      <c r="K670" s="328"/>
      <c r="L670" s="328"/>
      <c r="M670" s="328"/>
      <c r="N670" s="328"/>
      <c r="O670" s="366"/>
      <c r="P670" s="366"/>
    </row>
    <row r="671" spans="1:16" x14ac:dyDescent="0.25">
      <c r="A671" s="345"/>
      <c r="B671" s="361"/>
      <c r="C671" s="347"/>
      <c r="D671" s="362"/>
      <c r="E671" s="348"/>
      <c r="F671" s="347"/>
      <c r="G671" s="411" t="s">
        <v>16</v>
      </c>
      <c r="H671" s="411"/>
      <c r="I671" s="350"/>
      <c r="J671" s="356">
        <f>J669+J670</f>
        <v>337960211</v>
      </c>
      <c r="K671" s="328"/>
      <c r="L671" s="328"/>
      <c r="M671" s="328"/>
      <c r="N671" s="328"/>
      <c r="O671" s="366"/>
      <c r="P671" s="366"/>
    </row>
    <row r="672" spans="1:16" x14ac:dyDescent="0.25">
      <c r="A672" s="345"/>
      <c r="B672" s="361"/>
      <c r="C672" s="347"/>
      <c r="D672" s="362"/>
      <c r="E672" s="348"/>
      <c r="F672" s="347"/>
      <c r="G672" s="411" t="s">
        <v>5</v>
      </c>
      <c r="H672" s="411"/>
      <c r="I672" s="350"/>
      <c r="J672" s="356">
        <f>SUM(I7:I664)</f>
        <v>338729419</v>
      </c>
      <c r="K672" s="328"/>
      <c r="L672" s="328"/>
      <c r="M672" s="328"/>
      <c r="N672" s="328"/>
      <c r="O672" s="366"/>
      <c r="P672" s="366"/>
    </row>
    <row r="673" spans="1:16" x14ac:dyDescent="0.25">
      <c r="A673" s="345"/>
      <c r="B673" s="361"/>
      <c r="C673" s="347"/>
      <c r="D673" s="362"/>
      <c r="E673" s="348"/>
      <c r="F673" s="347"/>
      <c r="G673" s="411" t="s">
        <v>32</v>
      </c>
      <c r="H673" s="411"/>
      <c r="I673" s="347" t="str">
        <f>IF(J673&gt;0,"SALDO",IF(J673&lt;0,"PIUTANG",IF(J673=0,"LUNAS")))</f>
        <v>SALDO</v>
      </c>
      <c r="J673" s="356">
        <f>J672-J671</f>
        <v>769208</v>
      </c>
      <c r="K673" s="328"/>
      <c r="L673" s="328"/>
      <c r="M673" s="328"/>
      <c r="N673" s="328"/>
      <c r="O673" s="366"/>
      <c r="P673" s="366"/>
    </row>
    <row r="674" spans="1:16" x14ac:dyDescent="0.25">
      <c r="A674" s="345"/>
      <c r="K674" s="328"/>
      <c r="L674" s="328"/>
      <c r="M674" s="328"/>
      <c r="N674" s="328"/>
      <c r="O674" s="366"/>
      <c r="P674" s="366"/>
    </row>
  </sheetData>
  <mergeCells count="15">
    <mergeCell ref="G673:H673"/>
    <mergeCell ref="G667:H667"/>
    <mergeCell ref="G668:H668"/>
    <mergeCell ref="G669:H669"/>
    <mergeCell ref="G670:H670"/>
    <mergeCell ref="G671:H671"/>
    <mergeCell ref="G672:H67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4"/>
  <sheetViews>
    <sheetView zoomScaleNormal="100" workbookViewId="0">
      <pane ySplit="6" topLeftCell="A7" activePane="bottomLeft" state="frozen"/>
      <selection pane="bottomLeft" activeCell="D7" sqref="D7:D2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96" t="s">
        <v>22</v>
      </c>
      <c r="G1" s="396"/>
      <c r="H1" s="396"/>
      <c r="I1" s="326" t="s">
        <v>27</v>
      </c>
      <c r="J1" s="324"/>
      <c r="L1" s="327">
        <f>SUM(D7:D36)</f>
        <v>8780632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96" t="s">
        <v>21</v>
      </c>
      <c r="G2" s="396"/>
      <c r="H2" s="396"/>
      <c r="I2" s="326">
        <f>J653*-1</f>
        <v>8301044</v>
      </c>
      <c r="J2" s="324"/>
      <c r="L2" s="327">
        <f>SUM(G7:G37)</f>
        <v>479588</v>
      </c>
      <c r="O2" s="233" t="s">
        <v>200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397"/>
      <c r="B4" s="398"/>
      <c r="C4" s="398"/>
      <c r="D4" s="398"/>
      <c r="E4" s="398"/>
      <c r="F4" s="398"/>
      <c r="G4" s="398"/>
      <c r="H4" s="398"/>
      <c r="I4" s="398"/>
      <c r="J4" s="399"/>
    </row>
    <row r="5" spans="1:16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409" t="s">
        <v>6</v>
      </c>
    </row>
    <row r="6" spans="1:16" x14ac:dyDescent="0.25">
      <c r="A6" s="40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06"/>
      <c r="I6" s="408"/>
      <c r="J6" s="410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12" t="s">
        <v>12</v>
      </c>
      <c r="H647" s="412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11" t="s">
        <v>13</v>
      </c>
      <c r="H648" s="411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11" t="s">
        <v>14</v>
      </c>
      <c r="H649" s="411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11" t="s">
        <v>15</v>
      </c>
      <c r="H650" s="411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11" t="s">
        <v>16</v>
      </c>
      <c r="H651" s="411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11" t="s">
        <v>5</v>
      </c>
      <c r="H652" s="411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11" t="s">
        <v>32</v>
      </c>
      <c r="H653" s="411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3" sqref="G33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96" t="s">
        <v>22</v>
      </c>
      <c r="G1" s="396"/>
      <c r="H1" s="396"/>
      <c r="I1" s="326" t="s">
        <v>27</v>
      </c>
      <c r="J1" s="324"/>
      <c r="L1" s="327">
        <f>SUM(D627:D627)</f>
        <v>0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96" t="s">
        <v>21</v>
      </c>
      <c r="G2" s="396"/>
      <c r="H2" s="396"/>
      <c r="I2" s="326">
        <f>J653*-1</f>
        <v>5124736</v>
      </c>
      <c r="J2" s="324"/>
      <c r="L2" s="327">
        <f>SUM(G627:G627)</f>
        <v>0</v>
      </c>
      <c r="O2" s="233" t="s">
        <v>200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397"/>
      <c r="B4" s="398"/>
      <c r="C4" s="398"/>
      <c r="D4" s="398"/>
      <c r="E4" s="398"/>
      <c r="F4" s="398"/>
      <c r="G4" s="398"/>
      <c r="H4" s="398"/>
      <c r="I4" s="398"/>
      <c r="J4" s="399"/>
    </row>
    <row r="5" spans="1:16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409" t="s">
        <v>6</v>
      </c>
    </row>
    <row r="6" spans="1:16" x14ac:dyDescent="0.25">
      <c r="A6" s="40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06"/>
      <c r="I6" s="408"/>
      <c r="J6" s="410"/>
    </row>
    <row r="7" spans="1:16" x14ac:dyDescent="0.25">
      <c r="A7" s="339">
        <v>43325</v>
      </c>
      <c r="B7" s="340">
        <v>18000001</v>
      </c>
      <c r="C7" s="341">
        <v>4</v>
      </c>
      <c r="D7" s="342">
        <v>233595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43325</v>
      </c>
      <c r="B8" s="340">
        <v>18000002</v>
      </c>
      <c r="C8" s="341">
        <v>3</v>
      </c>
      <c r="D8" s="342">
        <v>192960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43326</v>
      </c>
      <c r="B9" s="340">
        <v>18000003</v>
      </c>
      <c r="C9" s="341">
        <v>7</v>
      </c>
      <c r="D9" s="342">
        <v>382365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43327</v>
      </c>
      <c r="B10" s="340">
        <v>18000004</v>
      </c>
      <c r="C10" s="341">
        <v>2</v>
      </c>
      <c r="D10" s="342">
        <v>108720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43328</v>
      </c>
      <c r="B11" s="340">
        <v>18000005</v>
      </c>
      <c r="C11" s="341">
        <v>8</v>
      </c>
      <c r="D11" s="342">
        <v>563715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43328</v>
      </c>
      <c r="B12" s="340">
        <v>18000006</v>
      </c>
      <c r="C12" s="341">
        <v>1</v>
      </c>
      <c r="D12" s="342">
        <v>25920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43330</v>
      </c>
      <c r="B13" s="340">
        <v>18000007</v>
      </c>
      <c r="C13" s="341">
        <v>7</v>
      </c>
      <c r="D13" s="342">
        <v>452250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43332</v>
      </c>
      <c r="B14" s="340">
        <v>18000008</v>
      </c>
      <c r="C14" s="341">
        <v>3</v>
      </c>
      <c r="D14" s="342">
        <v>203085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43332</v>
      </c>
      <c r="B15" s="340">
        <v>18000009</v>
      </c>
      <c r="C15" s="341">
        <v>1</v>
      </c>
      <c r="D15" s="342">
        <v>65835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43332</v>
      </c>
      <c r="B16" s="340">
        <v>18000010</v>
      </c>
      <c r="C16" s="341">
        <v>3</v>
      </c>
      <c r="D16" s="342">
        <v>171720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43333</v>
      </c>
      <c r="B17" s="340">
        <v>18000011</v>
      </c>
      <c r="C17" s="341">
        <v>13</v>
      </c>
      <c r="D17" s="342">
        <v>855180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43333</v>
      </c>
      <c r="B18" s="340">
        <v>18000012</v>
      </c>
      <c r="C18" s="341">
        <v>1</v>
      </c>
      <c r="D18" s="342">
        <v>27270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43333</v>
      </c>
      <c r="B19" s="340">
        <v>18000013</v>
      </c>
      <c r="C19" s="341">
        <v>1</v>
      </c>
      <c r="D19" s="342">
        <v>70200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43333</v>
      </c>
      <c r="B20" s="340">
        <v>18000014</v>
      </c>
      <c r="C20" s="341">
        <v>1</v>
      </c>
      <c r="D20" s="342">
        <v>70200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43333</v>
      </c>
      <c r="B21" s="340">
        <v>18000015</v>
      </c>
      <c r="C21" s="341">
        <v>2</v>
      </c>
      <c r="D21" s="342">
        <v>151200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43333</v>
      </c>
      <c r="B22" s="340">
        <v>18000016</v>
      </c>
      <c r="C22" s="341">
        <v>1</v>
      </c>
      <c r="D22" s="342">
        <v>41895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43333</v>
      </c>
      <c r="B23" s="340">
        <v>18000017</v>
      </c>
      <c r="C23" s="341">
        <v>4</v>
      </c>
      <c r="D23" s="342">
        <v>234045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43333</v>
      </c>
      <c r="B24" s="340">
        <v>18000018</v>
      </c>
      <c r="C24" s="341">
        <v>1</v>
      </c>
      <c r="D24" s="342">
        <v>76500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18000019</v>
      </c>
      <c r="C25" s="341">
        <v>3</v>
      </c>
      <c r="D25" s="342">
        <v>154980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18000020</v>
      </c>
      <c r="C26" s="341">
        <v>1</v>
      </c>
      <c r="D26" s="342">
        <v>75600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18000021</v>
      </c>
      <c r="C27" s="341">
        <v>1</v>
      </c>
      <c r="D27" s="342">
        <v>65565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18000022</v>
      </c>
      <c r="C28" s="341">
        <v>2</v>
      </c>
      <c r="D28" s="342">
        <v>79920</v>
      </c>
      <c r="E28" s="378" t="s">
        <v>206</v>
      </c>
      <c r="F28" s="341">
        <v>1</v>
      </c>
      <c r="G28" s="342">
        <v>65835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18000024</v>
      </c>
      <c r="C29" s="341">
        <v>1</v>
      </c>
      <c r="D29" s="342">
        <v>53550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18000025</v>
      </c>
      <c r="C30" s="341">
        <v>6</v>
      </c>
      <c r="D30" s="342">
        <v>401625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18000026</v>
      </c>
      <c r="C31" s="341">
        <v>1</v>
      </c>
      <c r="D31" s="342">
        <v>60705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18000027</v>
      </c>
      <c r="C32" s="341">
        <v>4</v>
      </c>
      <c r="D32" s="342">
        <v>235665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18000028</v>
      </c>
      <c r="C33" s="341">
        <v>1</v>
      </c>
      <c r="D33" s="342">
        <v>41895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18000029</v>
      </c>
      <c r="C34" s="341">
        <v>2</v>
      </c>
      <c r="D34" s="342">
        <v>138420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18000030</v>
      </c>
      <c r="C35" s="341">
        <v>3</v>
      </c>
      <c r="D35" s="342">
        <v>125056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18000031</v>
      </c>
      <c r="C36" s="341">
        <v>1</v>
      </c>
      <c r="D36" s="342">
        <v>64485</v>
      </c>
      <c r="E36" s="378" t="s">
        <v>207</v>
      </c>
      <c r="F36" s="341">
        <v>1</v>
      </c>
      <c r="G36" s="342">
        <v>53550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>
        <v>43344</v>
      </c>
      <c r="B37" s="340"/>
      <c r="C37" s="341"/>
      <c r="D37" s="342"/>
      <c r="E37" s="378" t="s">
        <v>208</v>
      </c>
      <c r="F37" s="341">
        <v>1</v>
      </c>
      <c r="G37" s="342">
        <v>58500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>
        <v>43344</v>
      </c>
      <c r="B38" s="340"/>
      <c r="C38" s="341"/>
      <c r="D38" s="342"/>
      <c r="E38" s="378" t="s">
        <v>209</v>
      </c>
      <c r="F38" s="341">
        <v>2</v>
      </c>
      <c r="G38" s="342">
        <v>121500</v>
      </c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5424121</v>
      </c>
      <c r="E645" s="368" t="s">
        <v>11</v>
      </c>
      <c r="F645" s="369">
        <f>SUM(F7:F644)</f>
        <v>5</v>
      </c>
      <c r="G645" s="370">
        <f>SUM(G7:G644)</f>
        <v>299385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12" t="s">
        <v>12</v>
      </c>
      <c r="H647" s="412"/>
      <c r="I647" s="344"/>
      <c r="J647" s="373">
        <f>SUM(D7:D644)</f>
        <v>5424121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11" t="s">
        <v>13</v>
      </c>
      <c r="H648" s="411"/>
      <c r="I648" s="350"/>
      <c r="J648" s="356">
        <f>SUM(G7:G644)</f>
        <v>299385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11" t="s">
        <v>14</v>
      </c>
      <c r="H649" s="411"/>
      <c r="I649" s="358"/>
      <c r="J649" s="359">
        <f>J647-J648</f>
        <v>5124736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11" t="s">
        <v>15</v>
      </c>
      <c r="H650" s="411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11" t="s">
        <v>16</v>
      </c>
      <c r="H651" s="411"/>
      <c r="I651" s="350"/>
      <c r="J651" s="356">
        <f>J649+J650</f>
        <v>5124736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11" t="s">
        <v>5</v>
      </c>
      <c r="H652" s="411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11" t="s">
        <v>32</v>
      </c>
      <c r="H653" s="411"/>
      <c r="I653" s="347" t="str">
        <f>IF(J653&gt;0,"SALDO",IF(J653&lt;0,"PIUTANG",IF(J653=0,"LUNAS")))</f>
        <v>PIUTANG</v>
      </c>
      <c r="J653" s="356">
        <f>J652-J651</f>
        <v>-5124736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72"/>
  <sheetViews>
    <sheetView workbookViewId="0">
      <pane ySplit="7" topLeftCell="A141" activePane="bottomLeft" state="frozen"/>
      <selection pane="bottomLeft" activeCell="M155" sqref="M1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170</v>
      </c>
      <c r="D1" s="20"/>
      <c r="E1" s="20"/>
      <c r="F1" s="379" t="s">
        <v>22</v>
      </c>
      <c r="G1" s="379"/>
      <c r="H1" s="379"/>
      <c r="I1" s="38" t="s">
        <v>88</v>
      </c>
      <c r="J1" s="20"/>
      <c r="L1" s="37">
        <f>SUM(D149:D154)</f>
        <v>4964315</v>
      </c>
      <c r="M1" s="37">
        <v>4964313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79" t="s">
        <v>21</v>
      </c>
      <c r="G2" s="379"/>
      <c r="H2" s="379"/>
      <c r="I2" s="220">
        <f>J166*-1</f>
        <v>0</v>
      </c>
      <c r="J2" s="20"/>
      <c r="L2" s="219">
        <f>SUM(H149:H154)</f>
        <v>194000</v>
      </c>
      <c r="M2" s="219">
        <v>128000</v>
      </c>
      <c r="N2" s="219">
        <f>L2-M2</f>
        <v>66000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5158315</v>
      </c>
    </row>
    <row r="5" spans="1:16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6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</row>
    <row r="7" spans="1:16" x14ac:dyDescent="0.25">
      <c r="A7" s="416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21"/>
      <c r="I7" s="423"/>
      <c r="J7" s="395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98">
        <v>43318</v>
      </c>
      <c r="B134" s="99">
        <v>180171656</v>
      </c>
      <c r="C134" s="100">
        <v>1</v>
      </c>
      <c r="D134" s="34">
        <v>141838</v>
      </c>
      <c r="E134" s="101"/>
      <c r="F134" s="99"/>
      <c r="G134" s="34"/>
      <c r="H134" s="102">
        <v>41000</v>
      </c>
      <c r="I134" s="102"/>
      <c r="J134" s="34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98">
        <v>43318</v>
      </c>
      <c r="B135" s="99">
        <v>180171657</v>
      </c>
      <c r="C135" s="100">
        <v>1</v>
      </c>
      <c r="D135" s="34">
        <v>141838</v>
      </c>
      <c r="E135" s="101"/>
      <c r="F135" s="99"/>
      <c r="G135" s="34"/>
      <c r="H135" s="102">
        <v>11000</v>
      </c>
      <c r="I135" s="102"/>
      <c r="J135" s="34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98">
        <v>43319</v>
      </c>
      <c r="B136" s="99">
        <v>180171704</v>
      </c>
      <c r="C136" s="100">
        <v>1</v>
      </c>
      <c r="D136" s="34">
        <v>141838</v>
      </c>
      <c r="E136" s="101"/>
      <c r="F136" s="99"/>
      <c r="G136" s="34"/>
      <c r="H136" s="102">
        <v>14000</v>
      </c>
      <c r="I136" s="102"/>
      <c r="J136" s="34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98">
        <v>43319</v>
      </c>
      <c r="B137" s="99">
        <v>180171705</v>
      </c>
      <c r="C137" s="100">
        <v>1</v>
      </c>
      <c r="D137" s="34">
        <v>141838</v>
      </c>
      <c r="E137" s="101"/>
      <c r="F137" s="99"/>
      <c r="G137" s="34"/>
      <c r="H137" s="102">
        <v>18000</v>
      </c>
      <c r="I137" s="102"/>
      <c r="J137" s="34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98">
        <v>43319</v>
      </c>
      <c r="B138" s="99">
        <v>180171706</v>
      </c>
      <c r="C138" s="100">
        <v>1</v>
      </c>
      <c r="D138" s="34">
        <v>141838</v>
      </c>
      <c r="E138" s="101"/>
      <c r="F138" s="99"/>
      <c r="G138" s="34"/>
      <c r="H138" s="102">
        <v>47000</v>
      </c>
      <c r="I138" s="102"/>
      <c r="J138" s="34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98">
        <v>43320</v>
      </c>
      <c r="B139" s="99">
        <v>180171810</v>
      </c>
      <c r="C139" s="100">
        <v>1</v>
      </c>
      <c r="D139" s="34">
        <v>141838</v>
      </c>
      <c r="E139" s="101"/>
      <c r="F139" s="99"/>
      <c r="G139" s="34"/>
      <c r="H139" s="102">
        <v>55000</v>
      </c>
      <c r="I139" s="102"/>
      <c r="J139" s="34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98">
        <v>43320</v>
      </c>
      <c r="B140" s="99">
        <v>180171811</v>
      </c>
      <c r="C140" s="100">
        <v>1</v>
      </c>
      <c r="D140" s="34">
        <v>141838</v>
      </c>
      <c r="E140" s="101"/>
      <c r="F140" s="99"/>
      <c r="G140" s="34"/>
      <c r="H140" s="102">
        <v>14000</v>
      </c>
      <c r="I140" s="102"/>
      <c r="J140" s="34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98">
        <v>43322</v>
      </c>
      <c r="B141" s="99">
        <v>180171999</v>
      </c>
      <c r="C141" s="100">
        <v>1</v>
      </c>
      <c r="D141" s="34">
        <v>141838</v>
      </c>
      <c r="E141" s="101"/>
      <c r="F141" s="99"/>
      <c r="G141" s="34"/>
      <c r="H141" s="102">
        <v>7000</v>
      </c>
      <c r="I141" s="102"/>
      <c r="J141" s="34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98">
        <v>43322</v>
      </c>
      <c r="B142" s="99">
        <v>180172000</v>
      </c>
      <c r="C142" s="100">
        <v>1</v>
      </c>
      <c r="D142" s="34">
        <v>141838</v>
      </c>
      <c r="E142" s="101"/>
      <c r="F142" s="99"/>
      <c r="G142" s="34"/>
      <c r="H142" s="102">
        <v>9000</v>
      </c>
      <c r="I142" s="102"/>
      <c r="J142" s="34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98">
        <v>43322</v>
      </c>
      <c r="B143" s="99">
        <v>180172002</v>
      </c>
      <c r="C143" s="100">
        <v>1</v>
      </c>
      <c r="D143" s="34">
        <v>141838</v>
      </c>
      <c r="E143" s="101"/>
      <c r="F143" s="99"/>
      <c r="G143" s="34"/>
      <c r="H143" s="102">
        <v>10000</v>
      </c>
      <c r="I143" s="102"/>
      <c r="J143" s="34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98">
        <v>43322</v>
      </c>
      <c r="B144" s="99">
        <v>180172029</v>
      </c>
      <c r="C144" s="100">
        <v>1</v>
      </c>
      <c r="D144" s="34">
        <v>141838</v>
      </c>
      <c r="E144" s="101"/>
      <c r="F144" s="99"/>
      <c r="G144" s="34"/>
      <c r="H144" s="102">
        <v>47000</v>
      </c>
      <c r="I144" s="102"/>
      <c r="J144" s="34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98">
        <v>43322</v>
      </c>
      <c r="B145" s="99">
        <v>180172030</v>
      </c>
      <c r="C145" s="100">
        <v>1</v>
      </c>
      <c r="D145" s="34">
        <v>141838</v>
      </c>
      <c r="E145" s="101"/>
      <c r="F145" s="99"/>
      <c r="G145" s="34"/>
      <c r="H145" s="102">
        <v>11000</v>
      </c>
      <c r="I145" s="102"/>
      <c r="J145" s="34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98">
        <v>43323</v>
      </c>
      <c r="B146" s="99">
        <v>180172089</v>
      </c>
      <c r="C146" s="100">
        <v>1</v>
      </c>
      <c r="D146" s="34">
        <v>141838</v>
      </c>
      <c r="E146" s="101"/>
      <c r="F146" s="99"/>
      <c r="G146" s="34"/>
      <c r="H146" s="102">
        <v>21000</v>
      </c>
      <c r="I146" s="102"/>
      <c r="J146" s="34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98">
        <v>43323</v>
      </c>
      <c r="B147" s="99">
        <v>180172116</v>
      </c>
      <c r="C147" s="100">
        <v>1</v>
      </c>
      <c r="D147" s="34">
        <v>141838</v>
      </c>
      <c r="E147" s="101"/>
      <c r="F147" s="99"/>
      <c r="G147" s="34"/>
      <c r="H147" s="102">
        <v>9000</v>
      </c>
      <c r="I147" s="102"/>
      <c r="J147" s="34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98">
        <v>43324</v>
      </c>
      <c r="B148" s="99">
        <v>180172213</v>
      </c>
      <c r="C148" s="100">
        <v>1</v>
      </c>
      <c r="D148" s="34">
        <v>141838</v>
      </c>
      <c r="E148" s="101"/>
      <c r="F148" s="99"/>
      <c r="G148" s="34"/>
      <c r="H148" s="102">
        <v>21000</v>
      </c>
      <c r="I148" s="102">
        <v>2462570</v>
      </c>
      <c r="J148" s="34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98">
        <v>43325</v>
      </c>
      <c r="B149" s="99">
        <v>180172287</v>
      </c>
      <c r="C149" s="100">
        <v>1</v>
      </c>
      <c r="D149" s="34">
        <v>141838</v>
      </c>
      <c r="E149" s="101"/>
      <c r="F149" s="99"/>
      <c r="G149" s="34"/>
      <c r="H149" s="102">
        <v>22000</v>
      </c>
      <c r="I149" s="102"/>
      <c r="J149" s="34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98">
        <v>43325</v>
      </c>
      <c r="B150" s="99">
        <v>180172288</v>
      </c>
      <c r="C150" s="100">
        <v>1</v>
      </c>
      <c r="D150" s="34">
        <v>141838</v>
      </c>
      <c r="E150" s="101"/>
      <c r="F150" s="99"/>
      <c r="G150" s="34"/>
      <c r="H150" s="102">
        <v>11000</v>
      </c>
      <c r="I150" s="102"/>
      <c r="J150" s="34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98">
        <v>43325</v>
      </c>
      <c r="B151" s="99">
        <v>180172329</v>
      </c>
      <c r="C151" s="100">
        <v>30</v>
      </c>
      <c r="D151" s="34">
        <v>4255125</v>
      </c>
      <c r="E151" s="101"/>
      <c r="F151" s="99"/>
      <c r="G151" s="34"/>
      <c r="H151" s="102">
        <v>66000</v>
      </c>
      <c r="I151" s="102"/>
      <c r="J151" s="34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98">
        <v>43327</v>
      </c>
      <c r="B152" s="99">
        <v>180172483</v>
      </c>
      <c r="C152" s="100">
        <v>1</v>
      </c>
      <c r="D152" s="34">
        <v>141838</v>
      </c>
      <c r="E152" s="101"/>
      <c r="F152" s="99"/>
      <c r="G152" s="34"/>
      <c r="H152" s="102">
        <v>20000</v>
      </c>
      <c r="I152" s="102"/>
      <c r="J152" s="34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98">
        <v>43327</v>
      </c>
      <c r="B153" s="99">
        <v>180172848</v>
      </c>
      <c r="C153" s="100">
        <v>1</v>
      </c>
      <c r="D153" s="34">
        <v>141838</v>
      </c>
      <c r="E153" s="101"/>
      <c r="F153" s="99"/>
      <c r="G153" s="34"/>
      <c r="H153" s="102">
        <v>33000</v>
      </c>
      <c r="I153" s="102"/>
      <c r="J153" s="34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98">
        <v>43330</v>
      </c>
      <c r="B154" s="99">
        <v>180172655</v>
      </c>
      <c r="C154" s="100">
        <v>1</v>
      </c>
      <c r="D154" s="34">
        <v>141838</v>
      </c>
      <c r="E154" s="101"/>
      <c r="F154" s="99"/>
      <c r="G154" s="34"/>
      <c r="H154" s="102">
        <v>42000</v>
      </c>
      <c r="I154" s="102">
        <v>5158315</v>
      </c>
      <c r="J154" s="34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35"/>
      <c r="B157" s="234"/>
      <c r="C157" s="240"/>
      <c r="D157" s="236"/>
      <c r="E157" s="237"/>
      <c r="F157" s="234"/>
      <c r="G157" s="236"/>
      <c r="H157" s="239"/>
      <c r="I157" s="239"/>
      <c r="J157" s="23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4"/>
      <c r="B158" s="8" t="s">
        <v>11</v>
      </c>
      <c r="C158" s="77">
        <f>SUM(C8:C157)</f>
        <v>660</v>
      </c>
      <c r="D158" s="9"/>
      <c r="E158" s="223" t="s">
        <v>11</v>
      </c>
      <c r="F158" s="223">
        <f>SUM(F8:F157)</f>
        <v>1</v>
      </c>
      <c r="G158" s="224">
        <f>SUM(G8:G157)</f>
        <v>98525</v>
      </c>
      <c r="H158" s="239"/>
      <c r="I158" s="239"/>
      <c r="J158" s="23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4"/>
      <c r="B159" s="8"/>
      <c r="C159" s="77"/>
      <c r="D159" s="9"/>
      <c r="E159" s="237"/>
      <c r="F159" s="234"/>
      <c r="G159" s="236"/>
      <c r="H159" s="239"/>
      <c r="I159" s="239"/>
      <c r="J159" s="236"/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10"/>
      <c r="B160" s="11"/>
      <c r="C160" s="40"/>
      <c r="D160" s="6"/>
      <c r="E160" s="8"/>
      <c r="F160" s="234"/>
      <c r="G160" s="385" t="s">
        <v>12</v>
      </c>
      <c r="H160" s="385"/>
      <c r="I160" s="39"/>
      <c r="J160" s="13">
        <f>SUM(D8:D157)</f>
        <v>55212040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4"/>
      <c r="B161" s="3"/>
      <c r="C161" s="40"/>
      <c r="D161" s="6"/>
      <c r="E161" s="8"/>
      <c r="F161" s="234"/>
      <c r="G161" s="385" t="s">
        <v>13</v>
      </c>
      <c r="H161" s="385"/>
      <c r="I161" s="39"/>
      <c r="J161" s="13">
        <f>SUM(G8:G157)</f>
        <v>98525</v>
      </c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14"/>
      <c r="B162" s="7"/>
      <c r="C162" s="40"/>
      <c r="D162" s="6"/>
      <c r="E162" s="7"/>
      <c r="F162" s="234"/>
      <c r="G162" s="385" t="s">
        <v>14</v>
      </c>
      <c r="H162" s="385"/>
      <c r="I162" s="41"/>
      <c r="J162" s="15">
        <f>J160-J161</f>
        <v>55113515</v>
      </c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4"/>
      <c r="B163" s="16"/>
      <c r="C163" s="40"/>
      <c r="D163" s="17"/>
      <c r="E163" s="7"/>
      <c r="F163" s="8"/>
      <c r="G163" s="385" t="s">
        <v>15</v>
      </c>
      <c r="H163" s="385"/>
      <c r="I163" s="39"/>
      <c r="J163" s="13">
        <f>SUM(H8:H159)</f>
        <v>3367500</v>
      </c>
      <c r="K163" s="219"/>
      <c r="L163" s="219"/>
      <c r="M163" s="219"/>
      <c r="N163" s="219"/>
      <c r="O163" s="219"/>
      <c r="P163" s="219"/>
    </row>
    <row r="164" spans="1:16" x14ac:dyDescent="0.25">
      <c r="A164" s="4"/>
      <c r="B164" s="16"/>
      <c r="C164" s="40"/>
      <c r="D164" s="17"/>
      <c r="E164" s="7"/>
      <c r="F164" s="8"/>
      <c r="G164" s="385" t="s">
        <v>16</v>
      </c>
      <c r="H164" s="385"/>
      <c r="I164" s="39"/>
      <c r="J164" s="13">
        <f>J162+J163</f>
        <v>58481015</v>
      </c>
    </row>
    <row r="165" spans="1:16" x14ac:dyDescent="0.25">
      <c r="A165" s="4"/>
      <c r="B165" s="16"/>
      <c r="C165" s="40"/>
      <c r="D165" s="17"/>
      <c r="E165" s="7"/>
      <c r="F165" s="3"/>
      <c r="G165" s="385" t="s">
        <v>5</v>
      </c>
      <c r="H165" s="385"/>
      <c r="I165" s="39"/>
      <c r="J165" s="13">
        <f>SUM(I8:I159)</f>
        <v>58481015</v>
      </c>
    </row>
    <row r="166" spans="1:16" x14ac:dyDescent="0.25">
      <c r="A166" s="4"/>
      <c r="B166" s="16"/>
      <c r="C166" s="40"/>
      <c r="D166" s="17"/>
      <c r="E166" s="7"/>
      <c r="F166" s="3"/>
      <c r="G166" s="385" t="s">
        <v>32</v>
      </c>
      <c r="H166" s="385"/>
      <c r="I166" s="40" t="str">
        <f>IF(J166&gt;0,"SALDO",IF(J166&lt;0,"PIUTANG",IF(J166=0,"LUNAS")))</f>
        <v>LUNAS</v>
      </c>
      <c r="J166" s="13">
        <f>J165-J164</f>
        <v>0</v>
      </c>
    </row>
    <row r="167" spans="1:16" x14ac:dyDescent="0.25">
      <c r="F167" s="37"/>
      <c r="G167" s="37"/>
      <c r="J167" s="37"/>
    </row>
    <row r="168" spans="1:16" x14ac:dyDescent="0.25">
      <c r="C168" s="37"/>
      <c r="D168" s="37"/>
      <c r="F168" s="37"/>
      <c r="G168" s="37"/>
      <c r="J168" s="37"/>
      <c r="L168"/>
      <c r="M168"/>
      <c r="N168"/>
      <c r="O168"/>
      <c r="P168"/>
    </row>
    <row r="169" spans="1:16" x14ac:dyDescent="0.25">
      <c r="C169" s="37"/>
      <c r="D169" s="37"/>
      <c r="F169" s="37"/>
      <c r="G169" s="37"/>
      <c r="J169" s="37"/>
      <c r="L169"/>
      <c r="M169"/>
      <c r="N169"/>
      <c r="O169"/>
      <c r="P169"/>
    </row>
    <row r="170" spans="1:16" x14ac:dyDescent="0.25">
      <c r="C170" s="37"/>
      <c r="D170" s="37"/>
      <c r="F170" s="37"/>
      <c r="G170" s="37"/>
      <c r="J170" s="37"/>
      <c r="L170"/>
      <c r="M170"/>
      <c r="N170"/>
      <c r="O170"/>
      <c r="P170"/>
    </row>
    <row r="171" spans="1:16" x14ac:dyDescent="0.25">
      <c r="C171" s="37"/>
      <c r="D171" s="37"/>
      <c r="F171" s="37"/>
      <c r="G171" s="37"/>
      <c r="J171" s="37"/>
      <c r="L171"/>
      <c r="M171"/>
      <c r="N171"/>
      <c r="O171"/>
      <c r="P171"/>
    </row>
    <row r="172" spans="1:16" x14ac:dyDescent="0.25">
      <c r="C172" s="37"/>
      <c r="D172" s="37"/>
      <c r="L172"/>
      <c r="M172"/>
      <c r="N172"/>
      <c r="O172"/>
      <c r="P172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6:H166"/>
    <mergeCell ref="G160:H160"/>
    <mergeCell ref="G161:H161"/>
    <mergeCell ref="G162:H162"/>
    <mergeCell ref="G163:H163"/>
    <mergeCell ref="G164:H164"/>
    <mergeCell ref="G165:H165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35"/>
  <sheetViews>
    <sheetView zoomScale="85" zoomScaleNormal="85" workbookViewId="0">
      <pane ySplit="7" topLeftCell="A204" activePane="bottomLeft" state="frozen"/>
      <selection pane="bottomLeft" activeCell="D219" sqref="D21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189</v>
      </c>
      <c r="D1" s="218"/>
      <c r="E1" s="218"/>
      <c r="F1" s="379" t="s">
        <v>22</v>
      </c>
      <c r="G1" s="379"/>
      <c r="H1" s="379"/>
      <c r="I1" s="220"/>
      <c r="J1" s="218"/>
      <c r="M1" s="219">
        <f>SUM(D170:D194)</f>
        <v>7053033</v>
      </c>
      <c r="N1" s="219">
        <v>7053025</v>
      </c>
      <c r="O1" s="219">
        <f>N1-M1</f>
        <v>-8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379" t="s">
        <v>21</v>
      </c>
      <c r="G2" s="379"/>
      <c r="H2" s="379"/>
      <c r="I2" s="220">
        <f>J229*-1</f>
        <v>3569646</v>
      </c>
      <c r="J2" s="218"/>
      <c r="M2" s="219">
        <f>SUM(G170:G194)</f>
        <v>6175225</v>
      </c>
      <c r="N2" s="219">
        <v>6175225</v>
      </c>
      <c r="O2" s="219">
        <f>N2-M2</f>
        <v>0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877808</v>
      </c>
      <c r="N3" s="219">
        <f>N1-N2</f>
        <v>877800</v>
      </c>
    </row>
    <row r="5" spans="1:15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5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</row>
    <row r="7" spans="1:15" x14ac:dyDescent="0.25">
      <c r="A7" s="416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21"/>
      <c r="I7" s="423"/>
      <c r="J7" s="395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377">
        <v>43333</v>
      </c>
      <c r="B198" s="290">
        <v>180172939</v>
      </c>
      <c r="C198" s="291">
        <v>1</v>
      </c>
      <c r="D198" s="292">
        <v>93538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43333</v>
      </c>
      <c r="B199" s="242">
        <v>180172940</v>
      </c>
      <c r="C199" s="247">
        <v>2</v>
      </c>
      <c r="D199" s="246">
        <v>194863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180173041</v>
      </c>
      <c r="C200" s="247">
        <v>3</v>
      </c>
      <c r="D200" s="246">
        <v>222338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43335</v>
      </c>
      <c r="B201" s="242">
        <v>180173088</v>
      </c>
      <c r="C201" s="247">
        <v>2</v>
      </c>
      <c r="D201" s="246">
        <v>271950</v>
      </c>
      <c r="E201" s="244"/>
      <c r="F201" s="242"/>
      <c r="G201" s="246"/>
      <c r="H201" s="245"/>
      <c r="I201" s="245"/>
      <c r="J201" s="246"/>
    </row>
    <row r="202" spans="1:10" x14ac:dyDescent="0.25">
      <c r="A202" s="241">
        <v>43336</v>
      </c>
      <c r="B202" s="242">
        <v>180173157</v>
      </c>
      <c r="C202" s="247">
        <v>1</v>
      </c>
      <c r="D202" s="246">
        <v>69825</v>
      </c>
      <c r="E202" s="244"/>
      <c r="F202" s="242"/>
      <c r="G202" s="246"/>
      <c r="H202" s="245"/>
      <c r="I202" s="245">
        <v>1486452</v>
      </c>
      <c r="J202" s="246" t="s">
        <v>17</v>
      </c>
    </row>
    <row r="203" spans="1:10" x14ac:dyDescent="0.25">
      <c r="A203" s="241">
        <v>43337</v>
      </c>
      <c r="B203" s="242">
        <v>180173198</v>
      </c>
      <c r="C203" s="247">
        <v>2</v>
      </c>
      <c r="D203" s="246">
        <v>180688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43337</v>
      </c>
      <c r="B204" s="242">
        <v>180173222</v>
      </c>
      <c r="C204" s="247">
        <v>2</v>
      </c>
      <c r="D204" s="246">
        <v>246575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43339</v>
      </c>
      <c r="B205" s="242">
        <v>180173328</v>
      </c>
      <c r="C205" s="247">
        <v>3</v>
      </c>
      <c r="D205" s="246">
        <v>394450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43340</v>
      </c>
      <c r="B206" s="242">
        <v>180173408</v>
      </c>
      <c r="C206" s="247">
        <v>2</v>
      </c>
      <c r="D206" s="246">
        <v>237825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180173522</v>
      </c>
      <c r="C207" s="247">
        <v>4</v>
      </c>
      <c r="D207" s="246">
        <v>419475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43341</v>
      </c>
      <c r="B208" s="242">
        <v>180173564</v>
      </c>
      <c r="C208" s="247">
        <v>8</v>
      </c>
      <c r="D208" s="246">
        <v>758450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180173599</v>
      </c>
      <c r="C209" s="247">
        <v>4</v>
      </c>
      <c r="D209" s="246">
        <v>322000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43342</v>
      </c>
      <c r="B210" s="242">
        <v>180173642</v>
      </c>
      <c r="C210" s="247">
        <v>2</v>
      </c>
      <c r="D210" s="246">
        <v>182963</v>
      </c>
      <c r="E210" s="244"/>
      <c r="F210" s="242"/>
      <c r="G210" s="246"/>
      <c r="H210" s="245"/>
      <c r="I210" s="245"/>
      <c r="J210" s="246"/>
    </row>
    <row r="211" spans="1:10" x14ac:dyDescent="0.25">
      <c r="A211" s="377">
        <v>43342</v>
      </c>
      <c r="B211" s="290">
        <v>180173643</v>
      </c>
      <c r="C211" s="291">
        <v>1</v>
      </c>
      <c r="D211" s="292">
        <v>116550</v>
      </c>
      <c r="E211" s="244"/>
      <c r="F211" s="242"/>
      <c r="G211" s="246"/>
      <c r="H211" s="245"/>
      <c r="I211" s="245"/>
      <c r="J211" s="246"/>
    </row>
    <row r="212" spans="1:10" x14ac:dyDescent="0.25">
      <c r="A212" s="241">
        <v>43343</v>
      </c>
      <c r="B212" s="242">
        <v>180173674</v>
      </c>
      <c r="C212" s="247">
        <v>2</v>
      </c>
      <c r="D212" s="246">
        <v>207200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43343</v>
      </c>
      <c r="B213" s="242">
        <v>180173717</v>
      </c>
      <c r="C213" s="247">
        <v>3</v>
      </c>
      <c r="D213" s="246">
        <v>306513</v>
      </c>
      <c r="E213" s="244"/>
      <c r="F213" s="242"/>
      <c r="G213" s="246"/>
      <c r="H213" s="245"/>
      <c r="I213" s="245">
        <v>3256139</v>
      </c>
      <c r="J213" s="246" t="s">
        <v>17</v>
      </c>
    </row>
    <row r="214" spans="1:10" x14ac:dyDescent="0.25">
      <c r="A214" s="98">
        <v>43344</v>
      </c>
      <c r="B214" s="99">
        <v>180173765</v>
      </c>
      <c r="C214" s="100">
        <v>6</v>
      </c>
      <c r="D214" s="34">
        <v>426475</v>
      </c>
      <c r="E214" s="101"/>
      <c r="F214" s="99"/>
      <c r="G214" s="34"/>
      <c r="H214" s="102"/>
      <c r="I214" s="102"/>
      <c r="J214" s="34"/>
    </row>
    <row r="215" spans="1:10" x14ac:dyDescent="0.25">
      <c r="A215" s="98">
        <v>43344</v>
      </c>
      <c r="B215" s="99">
        <v>180173804</v>
      </c>
      <c r="C215" s="100">
        <v>10</v>
      </c>
      <c r="D215" s="34">
        <v>910613</v>
      </c>
      <c r="E215" s="101"/>
      <c r="F215" s="99"/>
      <c r="G215" s="34"/>
      <c r="H215" s="102"/>
      <c r="I215" s="102"/>
      <c r="J215" s="34"/>
    </row>
    <row r="216" spans="1:10" x14ac:dyDescent="0.25">
      <c r="A216" s="98">
        <v>43346</v>
      </c>
      <c r="B216" s="99">
        <v>180173897</v>
      </c>
      <c r="C216" s="100">
        <v>11</v>
      </c>
      <c r="D216" s="34">
        <v>1200063</v>
      </c>
      <c r="E216" s="101"/>
      <c r="F216" s="99"/>
      <c r="G216" s="34"/>
      <c r="H216" s="102"/>
      <c r="I216" s="102"/>
      <c r="J216" s="34"/>
    </row>
    <row r="217" spans="1:10" x14ac:dyDescent="0.25">
      <c r="A217" s="98">
        <v>43346</v>
      </c>
      <c r="B217" s="99">
        <v>180173952</v>
      </c>
      <c r="C217" s="100">
        <v>2</v>
      </c>
      <c r="D217" s="34">
        <v>145250</v>
      </c>
      <c r="E217" s="101"/>
      <c r="F217" s="99"/>
      <c r="G217" s="34"/>
      <c r="H217" s="102"/>
      <c r="I217" s="102"/>
      <c r="J217" s="34"/>
    </row>
    <row r="218" spans="1:10" x14ac:dyDescent="0.25">
      <c r="A218" s="98">
        <v>43347</v>
      </c>
      <c r="B218" s="99">
        <v>180173982</v>
      </c>
      <c r="C218" s="100">
        <v>8</v>
      </c>
      <c r="D218" s="34">
        <v>677163</v>
      </c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235"/>
      <c r="B220" s="234"/>
      <c r="C220" s="240"/>
      <c r="D220" s="236"/>
      <c r="E220" s="237"/>
      <c r="F220" s="234"/>
      <c r="G220" s="236"/>
      <c r="H220" s="239"/>
      <c r="I220" s="239"/>
      <c r="J220" s="236"/>
    </row>
    <row r="221" spans="1:10" x14ac:dyDescent="0.25">
      <c r="A221" s="235"/>
      <c r="B221" s="223" t="s">
        <v>11</v>
      </c>
      <c r="C221" s="232">
        <f>SUM(C8:C220)</f>
        <v>1444</v>
      </c>
      <c r="D221" s="224"/>
      <c r="E221" s="223" t="s">
        <v>11</v>
      </c>
      <c r="F221" s="223">
        <f>SUM(F8:F220)</f>
        <v>215</v>
      </c>
      <c r="G221" s="224">
        <f>SUM(G8:G220)</f>
        <v>23221977</v>
      </c>
      <c r="H221" s="239"/>
      <c r="I221" s="239"/>
      <c r="J221" s="236"/>
    </row>
    <row r="222" spans="1:10" x14ac:dyDescent="0.25">
      <c r="A222" s="235"/>
      <c r="B222" s="223"/>
      <c r="C222" s="232"/>
      <c r="D222" s="224"/>
      <c r="E222" s="237"/>
      <c r="F222" s="234"/>
      <c r="G222" s="236"/>
      <c r="H222" s="239"/>
      <c r="I222" s="239"/>
      <c r="J222" s="236"/>
    </row>
    <row r="223" spans="1:10" x14ac:dyDescent="0.25">
      <c r="A223" s="225"/>
      <c r="B223" s="226"/>
      <c r="C223" s="240"/>
      <c r="D223" s="236"/>
      <c r="E223" s="223"/>
      <c r="F223" s="234"/>
      <c r="G223" s="385" t="s">
        <v>12</v>
      </c>
      <c r="H223" s="385"/>
      <c r="I223" s="239"/>
      <c r="J223" s="227">
        <f>SUM(D8:D220)</f>
        <v>139479523</v>
      </c>
    </row>
    <row r="224" spans="1:10" x14ac:dyDescent="0.25">
      <c r="A224" s="235"/>
      <c r="B224" s="234"/>
      <c r="C224" s="240"/>
      <c r="D224" s="236"/>
      <c r="E224" s="223"/>
      <c r="F224" s="234"/>
      <c r="G224" s="385" t="s">
        <v>13</v>
      </c>
      <c r="H224" s="385"/>
      <c r="I224" s="239"/>
      <c r="J224" s="227">
        <f>SUM(G8:G220)</f>
        <v>23221977</v>
      </c>
    </row>
    <row r="225" spans="1:16" x14ac:dyDescent="0.25">
      <c r="A225" s="228"/>
      <c r="B225" s="237"/>
      <c r="C225" s="240"/>
      <c r="D225" s="236"/>
      <c r="E225" s="237"/>
      <c r="F225" s="234"/>
      <c r="G225" s="385" t="s">
        <v>14</v>
      </c>
      <c r="H225" s="385"/>
      <c r="I225" s="41"/>
      <c r="J225" s="229">
        <f>J223-J224</f>
        <v>116257546</v>
      </c>
    </row>
    <row r="226" spans="1:16" x14ac:dyDescent="0.25">
      <c r="A226" s="235"/>
      <c r="B226" s="230"/>
      <c r="C226" s="240"/>
      <c r="D226" s="231"/>
      <c r="E226" s="237"/>
      <c r="F226" s="223"/>
      <c r="G226" s="385" t="s">
        <v>15</v>
      </c>
      <c r="H226" s="385"/>
      <c r="I226" s="239"/>
      <c r="J226" s="227">
        <f>SUM(H8:H222)</f>
        <v>375000</v>
      </c>
    </row>
    <row r="227" spans="1:16" x14ac:dyDescent="0.25">
      <c r="A227" s="235"/>
      <c r="B227" s="230"/>
      <c r="C227" s="240"/>
      <c r="D227" s="231"/>
      <c r="E227" s="237"/>
      <c r="F227" s="223"/>
      <c r="G227" s="385" t="s">
        <v>16</v>
      </c>
      <c r="H227" s="385"/>
      <c r="I227" s="239"/>
      <c r="J227" s="227">
        <f>J225+J226</f>
        <v>116632546</v>
      </c>
    </row>
    <row r="228" spans="1:16" x14ac:dyDescent="0.25">
      <c r="A228" s="235"/>
      <c r="B228" s="230"/>
      <c r="C228" s="240"/>
      <c r="D228" s="231"/>
      <c r="E228" s="237"/>
      <c r="F228" s="234"/>
      <c r="G228" s="385" t="s">
        <v>5</v>
      </c>
      <c r="H228" s="385"/>
      <c r="I228" s="239"/>
      <c r="J228" s="227">
        <f>SUM(I8:I222)</f>
        <v>113062900</v>
      </c>
    </row>
    <row r="229" spans="1:16" x14ac:dyDescent="0.25">
      <c r="A229" s="235"/>
      <c r="B229" s="230"/>
      <c r="C229" s="240"/>
      <c r="D229" s="231"/>
      <c r="E229" s="237"/>
      <c r="F229" s="234"/>
      <c r="G229" s="385" t="s">
        <v>32</v>
      </c>
      <c r="H229" s="385"/>
      <c r="I229" s="240" t="str">
        <f>IF(J229&gt;0,"SALDO",IF(J229&lt;0,"PIUTANG",IF(J229=0,"LUNAS")))</f>
        <v>PIUTANG</v>
      </c>
      <c r="J229" s="227">
        <f>J228-J227</f>
        <v>-3569646</v>
      </c>
    </row>
    <row r="230" spans="1:16" x14ac:dyDescent="0.25">
      <c r="F230" s="219"/>
      <c r="G230" s="219"/>
      <c r="J230" s="219"/>
    </row>
    <row r="231" spans="1:16" x14ac:dyDescent="0.25">
      <c r="C231" s="219"/>
      <c r="D231" s="219"/>
      <c r="F231" s="219"/>
      <c r="G231" s="219"/>
      <c r="J231" s="219"/>
      <c r="L231" s="233"/>
      <c r="M231" s="233"/>
      <c r="N231" s="233"/>
      <c r="O231" s="233"/>
      <c r="P231" s="233"/>
    </row>
    <row r="232" spans="1:16" x14ac:dyDescent="0.25">
      <c r="C232" s="219"/>
      <c r="D232" s="219"/>
      <c r="F232" s="219"/>
      <c r="G232" s="219"/>
      <c r="J232" s="219"/>
      <c r="L232" s="233"/>
      <c r="M232" s="233"/>
      <c r="N232" s="233"/>
      <c r="O232" s="233"/>
      <c r="P232" s="233"/>
    </row>
    <row r="233" spans="1:16" x14ac:dyDescent="0.25">
      <c r="C233" s="219"/>
      <c r="D233" s="219"/>
      <c r="F233" s="219"/>
      <c r="G233" s="219"/>
      <c r="J233" s="219"/>
      <c r="L233" s="233"/>
      <c r="M233" s="233"/>
      <c r="N233" s="233"/>
      <c r="O233" s="233"/>
      <c r="P233" s="233"/>
    </row>
    <row r="234" spans="1:16" x14ac:dyDescent="0.25">
      <c r="C234" s="219"/>
      <c r="D234" s="219"/>
      <c r="F234" s="219"/>
      <c r="G234" s="219"/>
      <c r="J234" s="219"/>
      <c r="L234" s="233"/>
      <c r="M234" s="233"/>
      <c r="N234" s="233"/>
      <c r="O234" s="233"/>
      <c r="P234" s="233"/>
    </row>
    <row r="235" spans="1:16" x14ac:dyDescent="0.25">
      <c r="C235" s="219"/>
      <c r="D235" s="219"/>
      <c r="L235" s="233"/>
      <c r="M235" s="233"/>
      <c r="N235" s="233"/>
      <c r="O235" s="233"/>
      <c r="P235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29:H229"/>
    <mergeCell ref="G223:H223"/>
    <mergeCell ref="G224:H224"/>
    <mergeCell ref="G225:H225"/>
    <mergeCell ref="G226:H226"/>
    <mergeCell ref="G227:H227"/>
    <mergeCell ref="G228:H22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"/>
  <sheetViews>
    <sheetView workbookViewId="0">
      <pane ySplit="7" topLeftCell="A23" activePane="bottomLeft" state="frozen"/>
      <selection pane="bottomLeft" activeCell="O41" sqref="O41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203</v>
      </c>
      <c r="D1" s="218"/>
      <c r="E1" s="218"/>
      <c r="F1" s="379" t="s">
        <v>22</v>
      </c>
      <c r="G1" s="379"/>
      <c r="H1" s="379"/>
      <c r="I1" s="220" t="s">
        <v>191</v>
      </c>
      <c r="J1" s="218"/>
      <c r="L1" s="238">
        <f>SUM(D13:D18)</f>
        <v>1845988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379" t="s">
        <v>21</v>
      </c>
      <c r="G2" s="379"/>
      <c r="H2" s="379"/>
      <c r="I2" s="220">
        <f>J41*-1</f>
        <v>961101</v>
      </c>
      <c r="J2" s="218"/>
      <c r="L2" s="238">
        <f>SUM(G13:G18)</f>
        <v>0</v>
      </c>
      <c r="M2" s="238"/>
    </row>
    <row r="3" spans="1:13" x14ac:dyDescent="0.25">
      <c r="A3" s="218" t="s">
        <v>115</v>
      </c>
      <c r="B3" s="218"/>
      <c r="C3" s="28" t="s">
        <v>204</v>
      </c>
      <c r="D3" s="218"/>
      <c r="E3" s="218"/>
      <c r="F3" s="374"/>
      <c r="G3" s="374"/>
      <c r="H3" s="374"/>
      <c r="I3" s="220"/>
      <c r="J3" s="218"/>
      <c r="L3" s="238">
        <f>L1-L2</f>
        <v>1845988</v>
      </c>
      <c r="M3" s="238"/>
    </row>
    <row r="4" spans="1:13" x14ac:dyDescent="0.25">
      <c r="L4" s="238"/>
    </row>
    <row r="5" spans="1:13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  <c r="L5" s="238"/>
    </row>
    <row r="6" spans="1:13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3" x14ac:dyDescent="0.25">
      <c r="A7" s="416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391"/>
      <c r="I7" s="423"/>
      <c r="J7" s="395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98">
        <v>43344</v>
      </c>
      <c r="B26" s="99">
        <v>180173769</v>
      </c>
      <c r="C26" s="253">
        <v>1</v>
      </c>
      <c r="D26" s="34">
        <v>46638</v>
      </c>
      <c r="E26" s="101"/>
      <c r="F26" s="99"/>
      <c r="G26" s="34"/>
      <c r="H26" s="101"/>
      <c r="I26" s="102"/>
      <c r="J26" s="34"/>
      <c r="L26" s="238"/>
    </row>
    <row r="27" spans="1:12" x14ac:dyDescent="0.25">
      <c r="A27" s="98">
        <v>43346</v>
      </c>
      <c r="B27" s="99">
        <v>180173891</v>
      </c>
      <c r="C27" s="253">
        <v>4</v>
      </c>
      <c r="D27" s="34">
        <v>451413</v>
      </c>
      <c r="E27" s="101"/>
      <c r="F27" s="99"/>
      <c r="G27" s="34"/>
      <c r="H27" s="101"/>
      <c r="I27" s="102"/>
      <c r="J27" s="34"/>
      <c r="L27" s="238"/>
    </row>
    <row r="28" spans="1:12" x14ac:dyDescent="0.25">
      <c r="A28" s="98">
        <v>43346</v>
      </c>
      <c r="B28" s="99">
        <v>180173946</v>
      </c>
      <c r="C28" s="253">
        <v>1</v>
      </c>
      <c r="D28" s="34">
        <v>120575</v>
      </c>
      <c r="E28" s="101"/>
      <c r="F28" s="99"/>
      <c r="G28" s="34"/>
      <c r="H28" s="101"/>
      <c r="I28" s="102"/>
      <c r="J28" s="34"/>
      <c r="L28" s="238"/>
    </row>
    <row r="29" spans="1:12" x14ac:dyDescent="0.25">
      <c r="A29" s="98">
        <v>43347</v>
      </c>
      <c r="B29" s="99">
        <v>180173981</v>
      </c>
      <c r="C29" s="253">
        <v>3</v>
      </c>
      <c r="D29" s="34">
        <v>386225</v>
      </c>
      <c r="E29" s="101">
        <v>180045132</v>
      </c>
      <c r="F29" s="99">
        <v>1</v>
      </c>
      <c r="G29" s="34">
        <v>100013</v>
      </c>
      <c r="H29" s="101"/>
      <c r="I29" s="102"/>
      <c r="J29" s="34"/>
      <c r="L29" s="238"/>
    </row>
    <row r="30" spans="1:12" x14ac:dyDescent="0.25">
      <c r="A30" s="98">
        <v>43347</v>
      </c>
      <c r="B30" s="99">
        <v>180174036</v>
      </c>
      <c r="C30" s="253">
        <v>1</v>
      </c>
      <c r="D30" s="34">
        <v>56263</v>
      </c>
      <c r="E30" s="101"/>
      <c r="F30" s="99"/>
      <c r="G30" s="34"/>
      <c r="H30" s="101"/>
      <c r="I30" s="102"/>
      <c r="J30" s="34"/>
      <c r="L30" s="238"/>
    </row>
    <row r="31" spans="1:12" x14ac:dyDescent="0.25">
      <c r="A31" s="98"/>
      <c r="B31" s="99"/>
      <c r="C31" s="253"/>
      <c r="D31" s="34"/>
      <c r="E31" s="101"/>
      <c r="F31" s="99"/>
      <c r="G31" s="34"/>
      <c r="H31" s="101"/>
      <c r="I31" s="102"/>
      <c r="J31" s="34"/>
      <c r="L31" s="238"/>
    </row>
    <row r="32" spans="1:12" x14ac:dyDescent="0.25">
      <c r="A32" s="235"/>
      <c r="B32" s="234"/>
      <c r="C32" s="26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7">
        <f>SUM(C8:C32)</f>
        <v>56</v>
      </c>
      <c r="D33" s="224"/>
      <c r="E33" s="223" t="s">
        <v>11</v>
      </c>
      <c r="F33" s="223">
        <f>SUM(F8:F32)</f>
        <v>2</v>
      </c>
      <c r="G33" s="5"/>
      <c r="H33" s="234"/>
      <c r="I33" s="240"/>
      <c r="J33" s="5"/>
    </row>
    <row r="34" spans="1:10" x14ac:dyDescent="0.25">
      <c r="A34" s="235"/>
      <c r="B34" s="223"/>
      <c r="C34" s="27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6"/>
      <c r="D35" s="236"/>
      <c r="E35" s="223"/>
      <c r="F35" s="234"/>
      <c r="G35" s="385" t="s">
        <v>12</v>
      </c>
      <c r="H35" s="385"/>
      <c r="I35" s="239"/>
      <c r="J35" s="227">
        <f>SUM(D8:D32)</f>
        <v>6011692</v>
      </c>
    </row>
    <row r="36" spans="1:10" x14ac:dyDescent="0.25">
      <c r="A36" s="235"/>
      <c r="B36" s="234"/>
      <c r="C36" s="26"/>
      <c r="D36" s="236"/>
      <c r="E36" s="237"/>
      <c r="F36" s="234"/>
      <c r="G36" s="385" t="s">
        <v>13</v>
      </c>
      <c r="H36" s="385"/>
      <c r="I36" s="239"/>
      <c r="J36" s="227">
        <f>SUM(G8:G32)</f>
        <v>294263</v>
      </c>
    </row>
    <row r="37" spans="1:10" x14ac:dyDescent="0.25">
      <c r="A37" s="228"/>
      <c r="B37" s="237"/>
      <c r="C37" s="26"/>
      <c r="D37" s="236"/>
      <c r="E37" s="237"/>
      <c r="F37" s="234"/>
      <c r="G37" s="385" t="s">
        <v>14</v>
      </c>
      <c r="H37" s="385"/>
      <c r="I37" s="41"/>
      <c r="J37" s="229">
        <f>J35-J36</f>
        <v>5717429</v>
      </c>
    </row>
    <row r="38" spans="1:10" x14ac:dyDescent="0.25">
      <c r="A38" s="235"/>
      <c r="B38" s="230"/>
      <c r="C38" s="26"/>
      <c r="D38" s="231"/>
      <c r="E38" s="237"/>
      <c r="F38" s="234"/>
      <c r="G38" s="385" t="s">
        <v>15</v>
      </c>
      <c r="H38" s="385"/>
      <c r="I38" s="239"/>
      <c r="J38" s="227">
        <f>SUM(H8:H33)</f>
        <v>0</v>
      </c>
    </row>
    <row r="39" spans="1:10" x14ac:dyDescent="0.25">
      <c r="A39" s="235"/>
      <c r="B39" s="230"/>
      <c r="C39" s="26"/>
      <c r="D39" s="231"/>
      <c r="E39" s="237"/>
      <c r="F39" s="234"/>
      <c r="G39" s="385" t="s">
        <v>16</v>
      </c>
      <c r="H39" s="385"/>
      <c r="I39" s="239"/>
      <c r="J39" s="227">
        <f>J37+J38</f>
        <v>5717429</v>
      </c>
    </row>
    <row r="40" spans="1:10" x14ac:dyDescent="0.25">
      <c r="A40" s="235"/>
      <c r="B40" s="230"/>
      <c r="C40" s="26"/>
      <c r="D40" s="231"/>
      <c r="E40" s="237"/>
      <c r="F40" s="234"/>
      <c r="G40" s="385" t="s">
        <v>5</v>
      </c>
      <c r="H40" s="385"/>
      <c r="I40" s="239"/>
      <c r="J40" s="227">
        <f>SUM(I8:I33)</f>
        <v>4756328</v>
      </c>
    </row>
    <row r="41" spans="1:10" x14ac:dyDescent="0.25">
      <c r="A41" s="235"/>
      <c r="B41" s="230"/>
      <c r="C41" s="26"/>
      <c r="D41" s="231"/>
      <c r="E41" s="237"/>
      <c r="F41" s="234"/>
      <c r="G41" s="385" t="s">
        <v>32</v>
      </c>
      <c r="H41" s="385"/>
      <c r="I41" s="240" t="str">
        <f>IF(J41&gt;0,"SALDO",IF(J41&lt;0,"PIUTANG",IF(J41=0,"LUNAS")))</f>
        <v>PIUTANG</v>
      </c>
      <c r="J41" s="227">
        <f>J40-J39</f>
        <v>-961101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5"/>
  <sheetViews>
    <sheetView workbookViewId="0">
      <pane ySplit="7" topLeftCell="A57" activePane="bottomLeft" state="frozen"/>
      <selection pane="bottomLeft" activeCell="M59" sqref="M59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79" t="s">
        <v>22</v>
      </c>
      <c r="G1" s="379"/>
      <c r="H1" s="379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79" t="s">
        <v>21</v>
      </c>
      <c r="G2" s="379"/>
      <c r="H2" s="379"/>
      <c r="I2" s="38">
        <f>J75*-1</f>
        <v>-629387</v>
      </c>
      <c r="J2" s="20"/>
      <c r="L2" s="37">
        <f>SUM(G53:G66)</f>
        <v>2394613</v>
      </c>
      <c r="M2" s="107"/>
    </row>
    <row r="3" spans="1:17" s="233" customFormat="1" x14ac:dyDescent="0.25">
      <c r="A3" s="218" t="s">
        <v>115</v>
      </c>
      <c r="B3" s="218"/>
      <c r="C3" s="221" t="s">
        <v>179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-1096200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  <c r="M5" s="37"/>
    </row>
    <row r="6" spans="1:17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  <c r="M6" s="37"/>
    </row>
    <row r="7" spans="1:17" x14ac:dyDescent="0.25">
      <c r="A7" s="416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21"/>
      <c r="I7" s="423"/>
      <c r="J7" s="395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98">
        <v>43342</v>
      </c>
      <c r="B63" s="99">
        <v>180173614</v>
      </c>
      <c r="C63" s="100">
        <v>1</v>
      </c>
      <c r="D63" s="34">
        <v>156013</v>
      </c>
      <c r="E63" s="101"/>
      <c r="F63" s="99"/>
      <c r="G63" s="34"/>
      <c r="H63" s="102"/>
      <c r="I63" s="102"/>
      <c r="J63" s="34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98">
        <v>43346</v>
      </c>
      <c r="B64" s="99"/>
      <c r="C64" s="100"/>
      <c r="D64" s="34"/>
      <c r="E64" s="101">
        <v>180045104</v>
      </c>
      <c r="F64" s="99">
        <v>6</v>
      </c>
      <c r="G64" s="34">
        <v>785400</v>
      </c>
      <c r="H64" s="102"/>
      <c r="I64" s="102"/>
      <c r="J64" s="34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  <c r="K65" s="138"/>
      <c r="L65" s="138"/>
      <c r="M65" s="138"/>
      <c r="N65" s="138"/>
      <c r="O65" s="138"/>
      <c r="P65" s="138"/>
      <c r="Q65" s="138"/>
    </row>
    <row r="66" spans="1:17" x14ac:dyDescent="0.25">
      <c r="A66" s="4"/>
      <c r="B66" s="3"/>
      <c r="C66" s="40"/>
      <c r="D66" s="6"/>
      <c r="E66" s="7"/>
      <c r="F66" s="3"/>
      <c r="G66" s="6"/>
      <c r="H66" s="39"/>
      <c r="I66" s="39"/>
      <c r="J66" s="6"/>
      <c r="M66" s="37"/>
    </row>
    <row r="67" spans="1:17" x14ac:dyDescent="0.25">
      <c r="A67" s="4"/>
      <c r="B67" s="8" t="s">
        <v>11</v>
      </c>
      <c r="C67" s="77">
        <f>SUM(C8:C66)</f>
        <v>358</v>
      </c>
      <c r="D67" s="9"/>
      <c r="E67" s="8" t="s">
        <v>11</v>
      </c>
      <c r="F67" s="8">
        <f>SUM(F8:F66)</f>
        <v>106</v>
      </c>
      <c r="G67" s="5"/>
      <c r="H67" s="40"/>
      <c r="I67" s="40"/>
      <c r="J67" s="5"/>
      <c r="M67" s="37"/>
    </row>
    <row r="68" spans="1:17" x14ac:dyDescent="0.25">
      <c r="A68" s="4"/>
      <c r="B68" s="8"/>
      <c r="C68" s="77"/>
      <c r="D68" s="9"/>
      <c r="E68" s="8"/>
      <c r="F68" s="8"/>
      <c r="G68" s="32"/>
      <c r="H68" s="52"/>
      <c r="I68" s="40"/>
      <c r="J68" s="5"/>
      <c r="M68" s="37"/>
    </row>
    <row r="69" spans="1:17" x14ac:dyDescent="0.25">
      <c r="A69" s="10"/>
      <c r="B69" s="11"/>
      <c r="C69" s="40"/>
      <c r="D69" s="6"/>
      <c r="E69" s="8"/>
      <c r="F69" s="3"/>
      <c r="G69" s="385" t="s">
        <v>12</v>
      </c>
      <c r="H69" s="385"/>
      <c r="I69" s="39"/>
      <c r="J69" s="13">
        <f>SUM(D8:D66)</f>
        <v>40108000</v>
      </c>
      <c r="M69" s="37"/>
    </row>
    <row r="70" spans="1:17" x14ac:dyDescent="0.25">
      <c r="A70" s="4"/>
      <c r="B70" s="3"/>
      <c r="C70" s="40"/>
      <c r="D70" s="6"/>
      <c r="E70" s="7"/>
      <c r="F70" s="3"/>
      <c r="G70" s="385" t="s">
        <v>13</v>
      </c>
      <c r="H70" s="385"/>
      <c r="I70" s="39"/>
      <c r="J70" s="13">
        <f>SUM(G8:G66)</f>
        <v>12626772</v>
      </c>
      <c r="M70" s="37"/>
    </row>
    <row r="71" spans="1:17" x14ac:dyDescent="0.25">
      <c r="A71" s="14"/>
      <c r="B71" s="7"/>
      <c r="C71" s="40"/>
      <c r="D71" s="6"/>
      <c r="E71" s="7"/>
      <c r="F71" s="3"/>
      <c r="G71" s="385" t="s">
        <v>14</v>
      </c>
      <c r="H71" s="385"/>
      <c r="I71" s="41"/>
      <c r="J71" s="15">
        <f>J69-J70</f>
        <v>27481228</v>
      </c>
      <c r="M71" s="37"/>
    </row>
    <row r="72" spans="1:17" x14ac:dyDescent="0.25">
      <c r="A72" s="4"/>
      <c r="B72" s="16"/>
      <c r="C72" s="40"/>
      <c r="D72" s="17"/>
      <c r="E72" s="7"/>
      <c r="F72" s="3"/>
      <c r="G72" s="385" t="s">
        <v>15</v>
      </c>
      <c r="H72" s="385"/>
      <c r="I72" s="39"/>
      <c r="J72" s="13">
        <f>SUM(H8:H67)</f>
        <v>0</v>
      </c>
      <c r="M72" s="37"/>
    </row>
    <row r="73" spans="1:17" x14ac:dyDescent="0.25">
      <c r="A73" s="4"/>
      <c r="B73" s="16"/>
      <c r="C73" s="40"/>
      <c r="D73" s="17"/>
      <c r="E73" s="7"/>
      <c r="F73" s="3"/>
      <c r="G73" s="385" t="s">
        <v>16</v>
      </c>
      <c r="H73" s="385"/>
      <c r="I73" s="39"/>
      <c r="J73" s="13">
        <f>J71+J72</f>
        <v>27481228</v>
      </c>
      <c r="M73" s="37"/>
    </row>
    <row r="74" spans="1:17" x14ac:dyDescent="0.25">
      <c r="A74" s="4"/>
      <c r="B74" s="16"/>
      <c r="C74" s="40"/>
      <c r="D74" s="17"/>
      <c r="E74" s="7"/>
      <c r="F74" s="3"/>
      <c r="G74" s="385" t="s">
        <v>5</v>
      </c>
      <c r="H74" s="385"/>
      <c r="I74" s="39"/>
      <c r="J74" s="13">
        <f>SUM(I8:I67)</f>
        <v>28110615</v>
      </c>
      <c r="M74" s="37"/>
    </row>
    <row r="75" spans="1:17" x14ac:dyDescent="0.25">
      <c r="A75" s="4"/>
      <c r="B75" s="16"/>
      <c r="C75" s="40"/>
      <c r="D75" s="17"/>
      <c r="E75" s="7"/>
      <c r="F75" s="3"/>
      <c r="G75" s="385" t="s">
        <v>32</v>
      </c>
      <c r="H75" s="385"/>
      <c r="I75" s="40" t="str">
        <f>IF(J75&gt;0,"SALDO",IF(J75&lt;0,"PIUTANG",IF(J75=0,"LUNAS")))</f>
        <v>SALDO</v>
      </c>
      <c r="J75" s="13">
        <f>J74-J73</f>
        <v>629387</v>
      </c>
      <c r="M75" s="37"/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9" activePane="bottomLeft" state="frozen"/>
      <selection pane="bottomLeft" activeCell="B23" sqref="B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379" t="s">
        <v>22</v>
      </c>
      <c r="G1" s="379"/>
      <c r="H1" s="379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379" t="s">
        <v>21</v>
      </c>
      <c r="G2" s="379"/>
      <c r="H2" s="379"/>
      <c r="I2" s="38">
        <f>J34*-1</f>
        <v>-1124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  <c r="L5" s="18"/>
    </row>
    <row r="6" spans="1:13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3" x14ac:dyDescent="0.25">
      <c r="A7" s="416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91"/>
      <c r="I7" s="423"/>
      <c r="J7" s="395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183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558</v>
      </c>
      <c r="D26" s="9"/>
      <c r="E26" s="8" t="s">
        <v>11</v>
      </c>
      <c r="F26" s="8">
        <f>SUM(F8:F25)</f>
        <v>97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385" t="s">
        <v>12</v>
      </c>
      <c r="H28" s="385"/>
      <c r="I28" s="39"/>
      <c r="J28" s="13">
        <f>SUM(D8:D25)</f>
        <v>58422179</v>
      </c>
    </row>
    <row r="29" spans="1:12" x14ac:dyDescent="0.25">
      <c r="A29" s="4"/>
      <c r="B29" s="3"/>
      <c r="C29" s="26"/>
      <c r="D29" s="6"/>
      <c r="E29" s="7"/>
      <c r="F29" s="3"/>
      <c r="G29" s="385" t="s">
        <v>13</v>
      </c>
      <c r="H29" s="385"/>
      <c r="I29" s="39"/>
      <c r="J29" s="13">
        <f>SUM(G8:G25)</f>
        <v>10494303</v>
      </c>
    </row>
    <row r="30" spans="1:12" x14ac:dyDescent="0.25">
      <c r="A30" s="14"/>
      <c r="B30" s="7"/>
      <c r="C30" s="26"/>
      <c r="D30" s="6"/>
      <c r="E30" s="7"/>
      <c r="F30" s="3"/>
      <c r="G30" s="385" t="s">
        <v>14</v>
      </c>
      <c r="H30" s="385"/>
      <c r="I30" s="41"/>
      <c r="J30" s="15">
        <f>J28-J29</f>
        <v>47927876</v>
      </c>
    </row>
    <row r="31" spans="1:12" x14ac:dyDescent="0.25">
      <c r="A31" s="4"/>
      <c r="B31" s="16"/>
      <c r="C31" s="26"/>
      <c r="D31" s="17"/>
      <c r="E31" s="7"/>
      <c r="F31" s="3"/>
      <c r="G31" s="385" t="s">
        <v>15</v>
      </c>
      <c r="H31" s="385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385" t="s">
        <v>16</v>
      </c>
      <c r="H32" s="385"/>
      <c r="I32" s="39"/>
      <c r="J32" s="13">
        <f>J30+J31</f>
        <v>47927876</v>
      </c>
    </row>
    <row r="33" spans="1:10" x14ac:dyDescent="0.25">
      <c r="A33" s="4"/>
      <c r="B33" s="16"/>
      <c r="C33" s="26"/>
      <c r="D33" s="17"/>
      <c r="E33" s="7"/>
      <c r="F33" s="3"/>
      <c r="G33" s="385" t="s">
        <v>5</v>
      </c>
      <c r="H33" s="385"/>
      <c r="I33" s="39"/>
      <c r="J33" s="13">
        <f>SUM(I8:I26)</f>
        <v>47929000</v>
      </c>
    </row>
    <row r="34" spans="1:10" x14ac:dyDescent="0.25">
      <c r="A34" s="4"/>
      <c r="B34" s="16"/>
      <c r="C34" s="26"/>
      <c r="D34" s="17"/>
      <c r="E34" s="7"/>
      <c r="F34" s="3"/>
      <c r="G34" s="385" t="s">
        <v>32</v>
      </c>
      <c r="H34" s="385"/>
      <c r="I34" s="40" t="str">
        <f>IF(J34&gt;0,"SALDO",IF(J34&lt;0,"PIUTANG",IF(J34=0,"LUNAS")))</f>
        <v>SALDO</v>
      </c>
      <c r="J34" s="13">
        <f>J33-J32</f>
        <v>1124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:H34"/>
    <mergeCell ref="G28:H28"/>
    <mergeCell ref="G29:H29"/>
    <mergeCell ref="G30:H30"/>
    <mergeCell ref="G31:H31"/>
    <mergeCell ref="G32:H32"/>
    <mergeCell ref="G33:H33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56"/>
  <sheetViews>
    <sheetView workbookViewId="0">
      <pane ySplit="7" topLeftCell="A26" activePane="bottomLeft" state="frozen"/>
      <selection pane="bottomLeft" activeCell="G38" sqref="G3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184</v>
      </c>
      <c r="D1" s="218"/>
      <c r="E1" s="218"/>
      <c r="F1" s="379" t="s">
        <v>22</v>
      </c>
      <c r="G1" s="379"/>
      <c r="H1" s="379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79" t="s">
        <v>21</v>
      </c>
      <c r="G2" s="379"/>
      <c r="H2" s="379"/>
      <c r="I2" s="220">
        <f>J50*-1</f>
        <v>7097400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</row>
    <row r="7" spans="1:10" x14ac:dyDescent="0.25">
      <c r="A7" s="416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21"/>
      <c r="I7" s="423"/>
      <c r="J7" s="395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98">
        <v>43335</v>
      </c>
      <c r="B35" s="99">
        <v>180173008</v>
      </c>
      <c r="C35" s="100">
        <v>42</v>
      </c>
      <c r="D35" s="34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98">
        <v>43336</v>
      </c>
      <c r="B36" s="99"/>
      <c r="C36" s="100"/>
      <c r="D36" s="34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98">
        <v>43341</v>
      </c>
      <c r="B37" s="99"/>
      <c r="C37" s="100"/>
      <c r="D37" s="34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98">
        <v>43347</v>
      </c>
      <c r="B38" s="99">
        <v>180173964</v>
      </c>
      <c r="C38" s="100">
        <v>50</v>
      </c>
      <c r="D38" s="34">
        <v>4695775</v>
      </c>
      <c r="E38" s="101">
        <v>180045118</v>
      </c>
      <c r="F38" s="99">
        <v>15</v>
      </c>
      <c r="G38" s="34">
        <v>1647538</v>
      </c>
      <c r="H38" s="102"/>
      <c r="I38" s="102"/>
      <c r="J38" s="34"/>
    </row>
    <row r="39" spans="1:10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</row>
    <row r="40" spans="1:10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</row>
    <row r="41" spans="1:10" x14ac:dyDescent="0.25">
      <c r="A41" s="235"/>
      <c r="B41" s="234"/>
      <c r="C41" s="240"/>
      <c r="D41" s="236"/>
      <c r="E41" s="237"/>
      <c r="F41" s="234"/>
      <c r="G41" s="236"/>
      <c r="H41" s="239"/>
      <c r="I41" s="239"/>
      <c r="J41" s="236"/>
    </row>
    <row r="42" spans="1:10" x14ac:dyDescent="0.25">
      <c r="A42" s="235"/>
      <c r="B42" s="223" t="s">
        <v>11</v>
      </c>
      <c r="C42" s="232">
        <f>SUM(C8:C41)</f>
        <v>761</v>
      </c>
      <c r="D42" s="224"/>
      <c r="E42" s="223" t="s">
        <v>11</v>
      </c>
      <c r="F42" s="223">
        <f>SUM(F8:F41)</f>
        <v>120</v>
      </c>
      <c r="G42" s="224">
        <f>SUM(G8:G41)</f>
        <v>12604552</v>
      </c>
      <c r="H42" s="239"/>
      <c r="I42" s="239"/>
      <c r="J42" s="236"/>
    </row>
    <row r="43" spans="1:10" x14ac:dyDescent="0.25">
      <c r="A43" s="235"/>
      <c r="B43" s="223"/>
      <c r="C43" s="232"/>
      <c r="D43" s="224"/>
      <c r="E43" s="237"/>
      <c r="F43" s="234"/>
      <c r="G43" s="236"/>
      <c r="H43" s="239"/>
      <c r="I43" s="239"/>
      <c r="J43" s="236"/>
    </row>
    <row r="44" spans="1:10" x14ac:dyDescent="0.25">
      <c r="A44" s="225"/>
      <c r="B44" s="226"/>
      <c r="C44" s="240"/>
      <c r="D44" s="236"/>
      <c r="E44" s="223"/>
      <c r="F44" s="234"/>
      <c r="G44" s="385" t="s">
        <v>12</v>
      </c>
      <c r="H44" s="385"/>
      <c r="I44" s="239"/>
      <c r="J44" s="227">
        <f>SUM(D8:D41)</f>
        <v>78959128</v>
      </c>
    </row>
    <row r="45" spans="1:10" x14ac:dyDescent="0.25">
      <c r="A45" s="235"/>
      <c r="B45" s="234"/>
      <c r="C45" s="240"/>
      <c r="D45" s="236"/>
      <c r="E45" s="223"/>
      <c r="F45" s="234"/>
      <c r="G45" s="385" t="s">
        <v>13</v>
      </c>
      <c r="H45" s="385"/>
      <c r="I45" s="239"/>
      <c r="J45" s="227">
        <f>SUM(G8:G41)</f>
        <v>12604552</v>
      </c>
    </row>
    <row r="46" spans="1:10" x14ac:dyDescent="0.25">
      <c r="A46" s="228"/>
      <c r="B46" s="237"/>
      <c r="C46" s="240"/>
      <c r="D46" s="236"/>
      <c r="E46" s="237"/>
      <c r="F46" s="234"/>
      <c r="G46" s="385" t="s">
        <v>14</v>
      </c>
      <c r="H46" s="385"/>
      <c r="I46" s="41"/>
      <c r="J46" s="229">
        <f>J44-J45</f>
        <v>66354576</v>
      </c>
    </row>
    <row r="47" spans="1:10" x14ac:dyDescent="0.25">
      <c r="A47" s="235"/>
      <c r="B47" s="230"/>
      <c r="C47" s="240"/>
      <c r="D47" s="231"/>
      <c r="E47" s="237"/>
      <c r="F47" s="223"/>
      <c r="G47" s="385" t="s">
        <v>15</v>
      </c>
      <c r="H47" s="385"/>
      <c r="I47" s="239"/>
      <c r="J47" s="227">
        <f>SUM(H8:H43)</f>
        <v>0</v>
      </c>
    </row>
    <row r="48" spans="1:10" x14ac:dyDescent="0.25">
      <c r="A48" s="235"/>
      <c r="B48" s="230"/>
      <c r="C48" s="240"/>
      <c r="D48" s="231"/>
      <c r="E48" s="237"/>
      <c r="F48" s="223"/>
      <c r="G48" s="385" t="s">
        <v>16</v>
      </c>
      <c r="H48" s="385"/>
      <c r="I48" s="239"/>
      <c r="J48" s="227">
        <f>J46+J47</f>
        <v>66354576</v>
      </c>
    </row>
    <row r="49" spans="1:16" x14ac:dyDescent="0.25">
      <c r="A49" s="235"/>
      <c r="B49" s="230"/>
      <c r="C49" s="240"/>
      <c r="D49" s="231"/>
      <c r="E49" s="237"/>
      <c r="F49" s="234"/>
      <c r="G49" s="385" t="s">
        <v>5</v>
      </c>
      <c r="H49" s="385"/>
      <c r="I49" s="239"/>
      <c r="J49" s="227">
        <f>SUM(I8:I43)</f>
        <v>59257176</v>
      </c>
    </row>
    <row r="50" spans="1:16" x14ac:dyDescent="0.25">
      <c r="A50" s="235"/>
      <c r="B50" s="230"/>
      <c r="C50" s="240"/>
      <c r="D50" s="231"/>
      <c r="E50" s="237"/>
      <c r="F50" s="234"/>
      <c r="G50" s="385" t="s">
        <v>32</v>
      </c>
      <c r="H50" s="385"/>
      <c r="I50" s="240" t="str">
        <f>IF(J50&gt;0,"SALDO",IF(J50&lt;0,"PIUTANG",IF(J50=0,"LUNAS")))</f>
        <v>PIUTANG</v>
      </c>
      <c r="J50" s="227">
        <f>J49-J48</f>
        <v>-7097400</v>
      </c>
    </row>
    <row r="51" spans="1:16" x14ac:dyDescent="0.25">
      <c r="F51" s="219"/>
      <c r="G51" s="219"/>
      <c r="J51" s="219"/>
    </row>
    <row r="52" spans="1:16" x14ac:dyDescent="0.25">
      <c r="C52" s="219"/>
      <c r="D52" s="219"/>
      <c r="F52" s="219"/>
      <c r="G52" s="219"/>
      <c r="J52" s="219"/>
      <c r="M52" s="233"/>
      <c r="N52" s="233"/>
      <c r="O52" s="233"/>
      <c r="P52" s="233"/>
    </row>
    <row r="53" spans="1:16" x14ac:dyDescent="0.25">
      <c r="C53" s="219"/>
      <c r="D53" s="219"/>
      <c r="F53" s="219"/>
      <c r="G53" s="219"/>
      <c r="J53" s="219"/>
      <c r="L53" s="238"/>
      <c r="M53" s="233"/>
      <c r="N53" s="233"/>
      <c r="O53" s="233"/>
      <c r="P53" s="233"/>
    </row>
    <row r="54" spans="1:16" x14ac:dyDescent="0.25">
      <c r="C54" s="219"/>
      <c r="D54" s="219"/>
      <c r="F54" s="219"/>
      <c r="G54" s="219"/>
      <c r="J54" s="219"/>
      <c r="L54" s="238"/>
      <c r="M54" s="233"/>
      <c r="N54" s="233"/>
      <c r="O54" s="233"/>
      <c r="P54" s="233"/>
    </row>
    <row r="55" spans="1:16" x14ac:dyDescent="0.25">
      <c r="C55" s="219"/>
      <c r="D55" s="219"/>
      <c r="F55" s="219"/>
      <c r="G55" s="219"/>
      <c r="J55" s="219"/>
      <c r="L55" s="233"/>
      <c r="M55" s="233"/>
      <c r="N55" s="233"/>
      <c r="O55" s="233"/>
      <c r="P55" s="233"/>
    </row>
    <row r="56" spans="1:16" x14ac:dyDescent="0.25">
      <c r="C56" s="219"/>
      <c r="D56" s="219"/>
      <c r="L56" s="233"/>
      <c r="M56" s="233"/>
      <c r="N56" s="233"/>
      <c r="O56" s="233"/>
      <c r="P56" s="233"/>
    </row>
  </sheetData>
  <mergeCells count="15">
    <mergeCell ref="G50:H50"/>
    <mergeCell ref="G44:H44"/>
    <mergeCell ref="G45:H45"/>
    <mergeCell ref="G46:H46"/>
    <mergeCell ref="G47:H47"/>
    <mergeCell ref="G48:H48"/>
    <mergeCell ref="G49:H49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1" activePane="bottomLeft" state="frozen"/>
      <selection pane="bottomLeft" activeCell="B22" sqref="B2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187</v>
      </c>
      <c r="D1" s="218"/>
      <c r="E1" s="218"/>
      <c r="F1" s="379" t="s">
        <v>22</v>
      </c>
      <c r="G1" s="379"/>
      <c r="H1" s="379"/>
      <c r="I1" s="220"/>
      <c r="J1" s="218"/>
      <c r="L1" s="219">
        <f>SUM(D21:D22)</f>
        <v>929338</v>
      </c>
      <c r="M1" s="219">
        <f>D21-I2</f>
        <v>2523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379" t="s">
        <v>21</v>
      </c>
      <c r="G2" s="379"/>
      <c r="H2" s="379"/>
      <c r="I2" s="220">
        <f>J33*-1</f>
        <v>306177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3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</row>
    <row r="7" spans="1:13" x14ac:dyDescent="0.25">
      <c r="A7" s="416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21"/>
      <c r="I7" s="423"/>
      <c r="J7" s="395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/>
      <c r="J21" s="246"/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85" t="s">
        <v>12</v>
      </c>
      <c r="H27" s="385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385" t="s">
        <v>13</v>
      </c>
      <c r="H28" s="385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85" t="s">
        <v>14</v>
      </c>
      <c r="H29" s="385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385" t="s">
        <v>15</v>
      </c>
      <c r="H30" s="385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85" t="s">
        <v>16</v>
      </c>
      <c r="H31" s="385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385" t="s">
        <v>5</v>
      </c>
      <c r="H32" s="385"/>
      <c r="I32" s="239"/>
      <c r="J32" s="227">
        <f>SUM(I8:I26)</f>
        <v>32307000</v>
      </c>
    </row>
    <row r="33" spans="1:16" x14ac:dyDescent="0.25">
      <c r="A33" s="235"/>
      <c r="B33" s="230"/>
      <c r="C33" s="240"/>
      <c r="D33" s="231"/>
      <c r="E33" s="237"/>
      <c r="F33" s="234"/>
      <c r="G33" s="385" t="s">
        <v>32</v>
      </c>
      <c r="H33" s="385"/>
      <c r="I33" s="240" t="str">
        <f>IF(J33&gt;0,"SALDO",IF(J33&lt;0,"PIUTANG",IF(J33=0,"LUNAS")))</f>
        <v>PIUTANG</v>
      </c>
      <c r="J33" s="227">
        <f>J32-J31</f>
        <v>-306177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79" t="s">
        <v>22</v>
      </c>
      <c r="G1" s="379"/>
      <c r="H1" s="379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79" t="s">
        <v>21</v>
      </c>
      <c r="G2" s="379"/>
      <c r="H2" s="379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180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5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</row>
    <row r="7" spans="1:15" x14ac:dyDescent="0.25">
      <c r="A7" s="416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21"/>
      <c r="I7" s="423"/>
      <c r="J7" s="395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172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173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174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85" t="s">
        <v>12</v>
      </c>
      <c r="H46" s="385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85" t="s">
        <v>13</v>
      </c>
      <c r="H47" s="385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85" t="s">
        <v>14</v>
      </c>
      <c r="H48" s="385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85" t="s">
        <v>15</v>
      </c>
      <c r="H49" s="385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85" t="s">
        <v>16</v>
      </c>
      <c r="H50" s="385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85" t="s">
        <v>5</v>
      </c>
      <c r="H51" s="385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85" t="s">
        <v>32</v>
      </c>
      <c r="H52" s="385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79" t="s">
        <v>22</v>
      </c>
      <c r="G1" s="379"/>
      <c r="H1" s="379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79" t="s">
        <v>21</v>
      </c>
      <c r="G2" s="379"/>
      <c r="H2" s="379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6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</row>
    <row r="7" spans="1:16" x14ac:dyDescent="0.25">
      <c r="A7" s="416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21"/>
      <c r="I7" s="423"/>
      <c r="J7" s="395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150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85" t="s">
        <v>12</v>
      </c>
      <c r="H69" s="385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85" t="s">
        <v>13</v>
      </c>
      <c r="H70" s="385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85" t="s">
        <v>14</v>
      </c>
      <c r="H71" s="385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85" t="s">
        <v>15</v>
      </c>
      <c r="H72" s="385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85" t="s">
        <v>16</v>
      </c>
      <c r="H73" s="385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85" t="s">
        <v>5</v>
      </c>
      <c r="H74" s="385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85" t="s">
        <v>32</v>
      </c>
      <c r="H75" s="385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24" t="s">
        <v>21</v>
      </c>
      <c r="H1" s="424"/>
      <c r="I1" s="424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24" t="s">
        <v>108</v>
      </c>
      <c r="H2" s="424"/>
      <c r="I2" s="42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24" t="s">
        <v>109</v>
      </c>
      <c r="H3" s="424"/>
      <c r="I3" s="424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3" x14ac:dyDescent="0.25">
      <c r="A7" s="416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91"/>
      <c r="I7" s="423"/>
      <c r="J7" s="395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164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85" t="s">
        <v>12</v>
      </c>
      <c r="H44" s="385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85" t="s">
        <v>13</v>
      </c>
      <c r="H45" s="385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85" t="s">
        <v>14</v>
      </c>
      <c r="H46" s="385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85" t="s">
        <v>15</v>
      </c>
      <c r="H47" s="385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85" t="s">
        <v>16</v>
      </c>
      <c r="H48" s="385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85" t="s">
        <v>5</v>
      </c>
      <c r="H49" s="385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85" t="s">
        <v>32</v>
      </c>
      <c r="H50" s="385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379" t="s">
        <v>22</v>
      </c>
      <c r="G1" s="379"/>
      <c r="H1" s="379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379" t="s">
        <v>21</v>
      </c>
      <c r="G2" s="379"/>
      <c r="H2" s="379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181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0" x14ac:dyDescent="0.25">
      <c r="A7" s="416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91"/>
      <c r="I7" s="423"/>
      <c r="J7" s="395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175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176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85" t="s">
        <v>12</v>
      </c>
      <c r="H49" s="385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85" t="s">
        <v>13</v>
      </c>
      <c r="H50" s="385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85" t="s">
        <v>14</v>
      </c>
      <c r="H51" s="385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85" t="s">
        <v>15</v>
      </c>
      <c r="H52" s="385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85" t="s">
        <v>16</v>
      </c>
      <c r="H53" s="385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85" t="s">
        <v>5</v>
      </c>
      <c r="H54" s="385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85" t="s">
        <v>32</v>
      </c>
      <c r="H55" s="385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4" activePane="bottomLeft" state="frozen"/>
      <selection pane="bottomLeft" activeCell="B21" sqref="B21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25" t="s">
        <v>49</v>
      </c>
      <c r="B1" s="425"/>
      <c r="C1" s="425"/>
    </row>
    <row r="2" spans="1:5" ht="15" customHeight="1" x14ac:dyDescent="0.25">
      <c r="A2" s="425"/>
      <c r="B2" s="425"/>
      <c r="C2" s="42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43346</v>
      </c>
      <c r="C5" s="281">
        <f>'Taufik ST'!I2</f>
        <v>1771963</v>
      </c>
      <c r="E5" s="289" t="s">
        <v>152</v>
      </c>
    </row>
    <row r="6" spans="1:5" s="267" customFormat="1" ht="18.75" customHeight="1" x14ac:dyDescent="0.25">
      <c r="A6" s="185" t="s">
        <v>64</v>
      </c>
      <c r="B6" s="184">
        <f>'Indra Fashion'!A176</f>
        <v>43339</v>
      </c>
      <c r="C6" s="281">
        <f>'Indra Fashion'!I2</f>
        <v>712164</v>
      </c>
      <c r="E6" s="289" t="s">
        <v>153</v>
      </c>
    </row>
    <row r="7" spans="1:5" s="267" customFormat="1" ht="18.75" customHeight="1" x14ac:dyDescent="0.25">
      <c r="A7" s="185" t="s">
        <v>65</v>
      </c>
      <c r="B7" s="184" t="s">
        <v>40</v>
      </c>
      <c r="C7" s="281">
        <v>0</v>
      </c>
      <c r="E7" s="289" t="s">
        <v>151</v>
      </c>
    </row>
    <row r="8" spans="1:5" s="267" customFormat="1" ht="18.75" customHeight="1" x14ac:dyDescent="0.25">
      <c r="A8" s="185" t="s">
        <v>51</v>
      </c>
      <c r="B8" s="184">
        <v>43347</v>
      </c>
      <c r="C8" s="281">
        <f>Bandros!I2</f>
        <v>4058950</v>
      </c>
      <c r="E8" s="289" t="s">
        <v>154</v>
      </c>
    </row>
    <row r="9" spans="1:5" s="267" customFormat="1" ht="18.75" customHeight="1" x14ac:dyDescent="0.25">
      <c r="A9" s="185" t="s">
        <v>185</v>
      </c>
      <c r="B9" s="184">
        <f>Bentang!A35</f>
        <v>43335</v>
      </c>
      <c r="C9" s="281">
        <f>Bentang!I2</f>
        <v>7097400</v>
      </c>
      <c r="E9" s="289" t="s">
        <v>186</v>
      </c>
    </row>
    <row r="10" spans="1:5" s="267" customFormat="1" ht="18.75" customHeight="1" x14ac:dyDescent="0.25">
      <c r="A10" s="185" t="s">
        <v>188</v>
      </c>
      <c r="B10" s="184">
        <v>43310</v>
      </c>
      <c r="C10" s="281">
        <f>Azalea!I2</f>
        <v>306177</v>
      </c>
      <c r="E10" s="289" t="s">
        <v>191</v>
      </c>
    </row>
    <row r="11" spans="1:5" s="267" customFormat="1" ht="18.75" customHeight="1" x14ac:dyDescent="0.25">
      <c r="A11" s="185" t="s">
        <v>190</v>
      </c>
      <c r="B11" s="184">
        <f>ESP!A203</f>
        <v>43337</v>
      </c>
      <c r="C11" s="281">
        <f>ESP!I2</f>
        <v>3569646</v>
      </c>
      <c r="E11" s="289"/>
    </row>
    <row r="12" spans="1:5" s="267" customFormat="1" ht="18.75" customHeight="1" x14ac:dyDescent="0.25">
      <c r="A12" s="185" t="s">
        <v>205</v>
      </c>
      <c r="B12" s="184">
        <v>43333</v>
      </c>
      <c r="C12" s="281">
        <f>Yuan!I2</f>
        <v>961101</v>
      </c>
      <c r="E12" s="289" t="s">
        <v>191</v>
      </c>
    </row>
    <row r="13" spans="1:5" s="267" customFormat="1" ht="18.75" customHeight="1" x14ac:dyDescent="0.25">
      <c r="A13" s="185" t="s">
        <v>52</v>
      </c>
      <c r="B13" s="184" t="s">
        <v>40</v>
      </c>
      <c r="C13" s="281">
        <v>0</v>
      </c>
      <c r="E13" s="289" t="s">
        <v>156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157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157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155</v>
      </c>
    </row>
    <row r="17" spans="1:5" s="267" customFormat="1" ht="18.75" customHeight="1" x14ac:dyDescent="0.25">
      <c r="A17" s="185" t="s">
        <v>146</v>
      </c>
      <c r="B17" s="184" t="s">
        <v>40</v>
      </c>
      <c r="C17" s="281">
        <v>0</v>
      </c>
      <c r="E17" s="289" t="s">
        <v>158</v>
      </c>
    </row>
    <row r="18" spans="1:5" s="267" customFormat="1" ht="18.75" customHeight="1" x14ac:dyDescent="0.25">
      <c r="A18" s="185" t="s">
        <v>74</v>
      </c>
      <c r="B18" s="184">
        <f>Bambang!A43</f>
        <v>42876</v>
      </c>
      <c r="C18" s="281">
        <f>Bambang!I2</f>
        <v>258363.5</v>
      </c>
      <c r="E18" s="289" t="s">
        <v>159</v>
      </c>
    </row>
    <row r="19" spans="1:5" s="267" customFormat="1" ht="18.75" customHeight="1" x14ac:dyDescent="0.25">
      <c r="A19" s="185" t="s">
        <v>75</v>
      </c>
      <c r="B19" s="184" t="s">
        <v>40</v>
      </c>
      <c r="C19" s="281">
        <v>0</v>
      </c>
      <c r="E19" s="289" t="s">
        <v>157</v>
      </c>
    </row>
    <row r="20" spans="1:5" s="267" customFormat="1" ht="18.75" customHeight="1" x14ac:dyDescent="0.25">
      <c r="A20" s="185" t="s">
        <v>87</v>
      </c>
      <c r="B20" s="184" t="s">
        <v>40</v>
      </c>
      <c r="C20" s="281">
        <f>Anip!I2</f>
        <v>0</v>
      </c>
      <c r="E20" s="289" t="s">
        <v>160</v>
      </c>
    </row>
    <row r="21" spans="1:5" s="267" customFormat="1" ht="18.75" customHeight="1" x14ac:dyDescent="0.25">
      <c r="A21" s="185" t="s">
        <v>202</v>
      </c>
      <c r="B21" s="184">
        <v>43314</v>
      </c>
      <c r="C21" s="281">
        <f>'Sale (2)'!I2</f>
        <v>5124736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28" t="s">
        <v>11</v>
      </c>
      <c r="B23" s="429"/>
      <c r="C23" s="426">
        <f>SUM(C5:C22)</f>
        <v>33476289.5</v>
      </c>
    </row>
    <row r="24" spans="1:5" s="267" customFormat="1" ht="15" customHeight="1" x14ac:dyDescent="0.25">
      <c r="A24" s="430"/>
      <c r="B24" s="431"/>
      <c r="C24" s="427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379" t="s">
        <v>22</v>
      </c>
      <c r="G1" s="379"/>
      <c r="H1" s="379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79" t="s">
        <v>21</v>
      </c>
      <c r="G2" s="379"/>
      <c r="H2" s="379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167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2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2" x14ac:dyDescent="0.25">
      <c r="A7" s="416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91"/>
      <c r="I7" s="423"/>
      <c r="J7" s="395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85" t="s">
        <v>12</v>
      </c>
      <c r="H120" s="385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85" t="s">
        <v>13</v>
      </c>
      <c r="H121" s="385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85" t="s">
        <v>14</v>
      </c>
      <c r="H122" s="385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85" t="s">
        <v>15</v>
      </c>
      <c r="H123" s="385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85" t="s">
        <v>16</v>
      </c>
      <c r="H124" s="385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85" t="s">
        <v>5</v>
      </c>
      <c r="H125" s="385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85" t="s">
        <v>32</v>
      </c>
      <c r="H126" s="385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33" t="s">
        <v>22</v>
      </c>
      <c r="G1" s="433"/>
      <c r="H1" s="433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33" t="s">
        <v>21</v>
      </c>
      <c r="G2" s="433"/>
      <c r="H2" s="433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178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34"/>
      <c r="B5" s="434"/>
      <c r="C5" s="434"/>
      <c r="D5" s="434"/>
      <c r="E5" s="434"/>
      <c r="F5" s="434"/>
      <c r="G5" s="434"/>
      <c r="H5" s="434"/>
      <c r="I5" s="434"/>
      <c r="J5" s="434"/>
    </row>
    <row r="6" spans="1:13" x14ac:dyDescent="0.25">
      <c r="A6" s="435" t="s">
        <v>2</v>
      </c>
      <c r="B6" s="436" t="s">
        <v>3</v>
      </c>
      <c r="C6" s="436"/>
      <c r="D6" s="436"/>
      <c r="E6" s="436"/>
      <c r="F6" s="436"/>
      <c r="G6" s="436"/>
      <c r="H6" s="437" t="s">
        <v>4</v>
      </c>
      <c r="I6" s="439" t="s">
        <v>5</v>
      </c>
      <c r="J6" s="440" t="s">
        <v>6</v>
      </c>
    </row>
    <row r="7" spans="1:13" x14ac:dyDescent="0.25">
      <c r="A7" s="435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38"/>
      <c r="I7" s="439"/>
      <c r="J7" s="440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149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32" t="s">
        <v>12</v>
      </c>
      <c r="H89" s="43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32" t="s">
        <v>13</v>
      </c>
      <c r="H90" s="43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32" t="s">
        <v>14</v>
      </c>
      <c r="H91" s="43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32" t="s">
        <v>15</v>
      </c>
      <c r="H92" s="43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32" t="s">
        <v>16</v>
      </c>
      <c r="H93" s="43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32" t="s">
        <v>5</v>
      </c>
      <c r="H94" s="43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32" t="s">
        <v>32</v>
      </c>
      <c r="H95" s="43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165</v>
      </c>
      <c r="D1" s="20"/>
      <c r="E1" s="20"/>
      <c r="F1" s="379" t="s">
        <v>22</v>
      </c>
      <c r="G1" s="379"/>
      <c r="H1" s="379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79" t="s">
        <v>21</v>
      </c>
      <c r="G2" s="379"/>
      <c r="H2" s="37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13"/>
      <c r="B4" s="413"/>
      <c r="C4" s="413"/>
      <c r="D4" s="413"/>
      <c r="E4" s="413"/>
      <c r="F4" s="413"/>
      <c r="G4" s="413"/>
      <c r="H4" s="413"/>
      <c r="I4" s="413"/>
      <c r="J4" s="414"/>
    </row>
    <row r="5" spans="1:15" x14ac:dyDescent="0.25">
      <c r="A5" s="415" t="s">
        <v>2</v>
      </c>
      <c r="B5" s="417" t="s">
        <v>3</v>
      </c>
      <c r="C5" s="418"/>
      <c r="D5" s="418"/>
      <c r="E5" s="418"/>
      <c r="F5" s="418"/>
      <c r="G5" s="419"/>
      <c r="H5" s="420" t="s">
        <v>4</v>
      </c>
      <c r="I5" s="422" t="s">
        <v>5</v>
      </c>
      <c r="J5" s="394" t="s">
        <v>6</v>
      </c>
    </row>
    <row r="6" spans="1:15" x14ac:dyDescent="0.25">
      <c r="A6" s="416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21"/>
      <c r="I6" s="423"/>
      <c r="J6" s="395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166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171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85" t="s">
        <v>12</v>
      </c>
      <c r="H121" s="385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85" t="s">
        <v>13</v>
      </c>
      <c r="H122" s="385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85" t="s">
        <v>14</v>
      </c>
      <c r="H123" s="385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85" t="s">
        <v>15</v>
      </c>
      <c r="H124" s="385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85" t="s">
        <v>16</v>
      </c>
      <c r="H125" s="385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85" t="s">
        <v>5</v>
      </c>
      <c r="H126" s="385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85" t="s">
        <v>32</v>
      </c>
      <c r="H127" s="385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79" t="s">
        <v>22</v>
      </c>
      <c r="G1" s="379"/>
      <c r="H1" s="379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79" t="s">
        <v>21</v>
      </c>
      <c r="G2" s="379"/>
      <c r="H2" s="379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80"/>
      <c r="B4" s="380"/>
      <c r="C4" s="380"/>
      <c r="D4" s="380"/>
      <c r="E4" s="380"/>
      <c r="F4" s="380"/>
      <c r="G4" s="380"/>
      <c r="H4" s="380"/>
      <c r="I4" s="380"/>
      <c r="J4" s="380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81" t="s">
        <v>2</v>
      </c>
      <c r="B5" s="382" t="s">
        <v>3</v>
      </c>
      <c r="C5" s="382"/>
      <c r="D5" s="382"/>
      <c r="E5" s="382"/>
      <c r="F5" s="382"/>
      <c r="G5" s="382"/>
      <c r="H5" s="382" t="s">
        <v>4</v>
      </c>
      <c r="I5" s="441" t="s">
        <v>5</v>
      </c>
      <c r="J5" s="384" t="s">
        <v>6</v>
      </c>
      <c r="L5" s="37"/>
      <c r="M5" s="37"/>
      <c r="N5" s="37"/>
      <c r="O5" s="37"/>
      <c r="P5" s="37"/>
      <c r="Q5" s="37"/>
    </row>
    <row r="6" spans="1:17" x14ac:dyDescent="0.25">
      <c r="A6" s="38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82"/>
      <c r="I6" s="441"/>
      <c r="J6" s="384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85" t="s">
        <v>12</v>
      </c>
      <c r="H31" s="385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85" t="s">
        <v>13</v>
      </c>
      <c r="H32" s="385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85" t="s">
        <v>14</v>
      </c>
      <c r="H33" s="385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85" t="s">
        <v>15</v>
      </c>
      <c r="H34" s="385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85" t="s">
        <v>16</v>
      </c>
      <c r="H35" s="385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85" t="s">
        <v>5</v>
      </c>
      <c r="H36" s="385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85" t="s">
        <v>32</v>
      </c>
      <c r="H37" s="385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79" t="s">
        <v>22</v>
      </c>
      <c r="G1" s="379"/>
      <c r="H1" s="37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79" t="s">
        <v>21</v>
      </c>
      <c r="G2" s="379"/>
      <c r="H2" s="379"/>
      <c r="I2" s="38">
        <f>J59*-1</f>
        <v>-34807202</v>
      </c>
      <c r="J2" s="20"/>
    </row>
    <row r="4" spans="1:10" ht="19.5" x14ac:dyDescent="0.25">
      <c r="A4" s="413"/>
      <c r="B4" s="413"/>
      <c r="C4" s="413"/>
      <c r="D4" s="413"/>
      <c r="E4" s="413"/>
      <c r="F4" s="413"/>
      <c r="G4" s="413"/>
      <c r="H4" s="413"/>
      <c r="I4" s="413"/>
      <c r="J4" s="414"/>
    </row>
    <row r="5" spans="1:10" x14ac:dyDescent="0.25">
      <c r="A5" s="415" t="s">
        <v>2</v>
      </c>
      <c r="B5" s="417" t="s">
        <v>3</v>
      </c>
      <c r="C5" s="418"/>
      <c r="D5" s="418"/>
      <c r="E5" s="418"/>
      <c r="F5" s="418"/>
      <c r="G5" s="419"/>
      <c r="H5" s="420" t="s">
        <v>4</v>
      </c>
      <c r="I5" s="422" t="s">
        <v>5</v>
      </c>
      <c r="J5" s="394" t="s">
        <v>6</v>
      </c>
    </row>
    <row r="6" spans="1:10" x14ac:dyDescent="0.25">
      <c r="A6" s="416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21"/>
      <c r="I6" s="423"/>
      <c r="J6" s="395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42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43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42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43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42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43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42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43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42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43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42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43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42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43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42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43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42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43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42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43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85" t="s">
        <v>12</v>
      </c>
      <c r="H53" s="385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85" t="s">
        <v>13</v>
      </c>
      <c r="H54" s="385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85" t="s">
        <v>14</v>
      </c>
      <c r="H55" s="385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85" t="s">
        <v>15</v>
      </c>
      <c r="H56" s="385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85" t="s">
        <v>16</v>
      </c>
      <c r="H57" s="385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85" t="s">
        <v>5</v>
      </c>
      <c r="H58" s="385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85" t="s">
        <v>32</v>
      </c>
      <c r="H59" s="385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379" t="s">
        <v>22</v>
      </c>
      <c r="G1" s="379"/>
      <c r="H1" s="379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379" t="s">
        <v>21</v>
      </c>
      <c r="G2" s="379"/>
      <c r="H2" s="379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  <c r="L5" s="238"/>
    </row>
    <row r="6" spans="1:12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  <c r="L6" s="238"/>
    </row>
    <row r="7" spans="1:12" x14ac:dyDescent="0.25">
      <c r="A7" s="416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21"/>
      <c r="I7" s="423"/>
      <c r="J7" s="395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85" t="s">
        <v>12</v>
      </c>
      <c r="H53" s="385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85" t="s">
        <v>13</v>
      </c>
      <c r="H54" s="385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85" t="s">
        <v>14</v>
      </c>
      <c r="H55" s="385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85" t="s">
        <v>15</v>
      </c>
      <c r="H56" s="385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85" t="s">
        <v>16</v>
      </c>
      <c r="H57" s="385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85" t="s">
        <v>5</v>
      </c>
      <c r="H58" s="385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85" t="s">
        <v>32</v>
      </c>
      <c r="H59" s="385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161</v>
      </c>
      <c r="D1" s="218"/>
      <c r="E1" s="218"/>
      <c r="F1" s="379" t="s">
        <v>22</v>
      </c>
      <c r="G1" s="379"/>
      <c r="H1" s="37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79" t="s">
        <v>21</v>
      </c>
      <c r="G2" s="379"/>
      <c r="H2" s="37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80"/>
      <c r="B5" s="380"/>
      <c r="C5" s="380"/>
      <c r="D5" s="380"/>
      <c r="E5" s="380"/>
      <c r="F5" s="380"/>
      <c r="G5" s="380"/>
      <c r="H5" s="380"/>
      <c r="I5" s="380"/>
      <c r="J5" s="38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1" t="s">
        <v>2</v>
      </c>
      <c r="B6" s="382" t="s">
        <v>3</v>
      </c>
      <c r="C6" s="382"/>
      <c r="D6" s="382"/>
      <c r="E6" s="382"/>
      <c r="F6" s="382"/>
      <c r="G6" s="382"/>
      <c r="H6" s="382" t="s">
        <v>4</v>
      </c>
      <c r="I6" s="441" t="s">
        <v>5</v>
      </c>
      <c r="J6" s="384" t="s">
        <v>6</v>
      </c>
      <c r="L6" s="219"/>
      <c r="M6" s="219"/>
      <c r="N6" s="219"/>
      <c r="O6" s="219"/>
      <c r="P6" s="219"/>
      <c r="Q6" s="219"/>
    </row>
    <row r="7" spans="1:17" x14ac:dyDescent="0.25">
      <c r="A7" s="381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82"/>
      <c r="I7" s="441"/>
      <c r="J7" s="384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162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85" t="s">
        <v>12</v>
      </c>
      <c r="H32" s="385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85" t="s">
        <v>13</v>
      </c>
      <c r="H33" s="385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85" t="s">
        <v>14</v>
      </c>
      <c r="H34" s="385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85" t="s">
        <v>15</v>
      </c>
      <c r="H35" s="38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85" t="s">
        <v>16</v>
      </c>
      <c r="H36" s="385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85" t="s">
        <v>5</v>
      </c>
      <c r="H37" s="385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85" t="s">
        <v>32</v>
      </c>
      <c r="H38" s="385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79" t="s">
        <v>22</v>
      </c>
      <c r="G1" s="379"/>
      <c r="H1" s="379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79" t="s">
        <v>21</v>
      </c>
      <c r="G2" s="379"/>
      <c r="H2" s="379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80" t="s">
        <v>62</v>
      </c>
      <c r="B5" s="380"/>
      <c r="C5" s="380"/>
      <c r="D5" s="380"/>
      <c r="E5" s="380"/>
      <c r="F5" s="380"/>
      <c r="G5" s="380"/>
      <c r="H5" s="380"/>
      <c r="I5" s="380"/>
      <c r="J5" s="380"/>
    </row>
    <row r="6" spans="1:19" x14ac:dyDescent="0.25">
      <c r="A6" s="386" t="s">
        <v>2</v>
      </c>
      <c r="B6" s="382" t="s">
        <v>3</v>
      </c>
      <c r="C6" s="382"/>
      <c r="D6" s="382"/>
      <c r="E6" s="382"/>
      <c r="F6" s="382"/>
      <c r="G6" s="382"/>
      <c r="H6" s="382" t="s">
        <v>4</v>
      </c>
      <c r="I6" s="383" t="s">
        <v>5</v>
      </c>
      <c r="J6" s="384" t="s">
        <v>6</v>
      </c>
    </row>
    <row r="7" spans="1:19" x14ac:dyDescent="0.25">
      <c r="A7" s="386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2"/>
      <c r="I7" s="383"/>
      <c r="J7" s="384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85" t="s">
        <v>12</v>
      </c>
      <c r="H32" s="385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85" t="s">
        <v>13</v>
      </c>
      <c r="H33" s="385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85" t="s">
        <v>14</v>
      </c>
      <c r="H34" s="385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85" t="s">
        <v>15</v>
      </c>
      <c r="H35" s="385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85" t="s">
        <v>16</v>
      </c>
      <c r="H36" s="385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85" t="s">
        <v>5</v>
      </c>
      <c r="H37" s="385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85" t="s">
        <v>32</v>
      </c>
      <c r="H38" s="385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379" t="s">
        <v>22</v>
      </c>
      <c r="G1" s="379"/>
      <c r="H1" s="379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379" t="s">
        <v>21</v>
      </c>
      <c r="G2" s="379"/>
      <c r="H2" s="379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3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3" x14ac:dyDescent="0.25">
      <c r="A7" s="416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91"/>
      <c r="I7" s="423"/>
      <c r="J7" s="395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162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162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162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162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162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162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162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162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162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162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162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162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162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168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168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168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169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85" t="s">
        <v>12</v>
      </c>
      <c r="H73" s="385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85" t="s">
        <v>13</v>
      </c>
      <c r="H74" s="385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85" t="s">
        <v>14</v>
      </c>
      <c r="H75" s="385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85" t="s">
        <v>15</v>
      </c>
      <c r="H76" s="385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85" t="s">
        <v>16</v>
      </c>
      <c r="H77" s="385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85" t="s">
        <v>5</v>
      </c>
      <c r="H78" s="385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85" t="s">
        <v>32</v>
      </c>
      <c r="H79" s="385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379" t="s">
        <v>119</v>
      </c>
      <c r="G2" s="379"/>
      <c r="H2" s="379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380"/>
      <c r="B5" s="380"/>
      <c r="C5" s="380"/>
      <c r="D5" s="380"/>
      <c r="E5" s="380"/>
      <c r="F5" s="380"/>
      <c r="G5" s="380"/>
      <c r="H5" s="380"/>
      <c r="I5" s="380"/>
      <c r="J5" s="380"/>
      <c r="L5" s="18"/>
      <c r="N5" s="18"/>
      <c r="O5" s="37"/>
    </row>
    <row r="6" spans="1:15" x14ac:dyDescent="0.25">
      <c r="A6" s="381" t="s">
        <v>2</v>
      </c>
      <c r="B6" s="382" t="s">
        <v>3</v>
      </c>
      <c r="C6" s="382"/>
      <c r="D6" s="382"/>
      <c r="E6" s="382"/>
      <c r="F6" s="382"/>
      <c r="G6" s="382"/>
      <c r="H6" s="444" t="s">
        <v>4</v>
      </c>
      <c r="I6" s="446" t="s">
        <v>5</v>
      </c>
      <c r="J6" s="447" t="s">
        <v>6</v>
      </c>
      <c r="L6" s="18"/>
      <c r="N6" s="18"/>
      <c r="O6" s="37"/>
    </row>
    <row r="7" spans="1:15" x14ac:dyDescent="0.25">
      <c r="A7" s="38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45"/>
      <c r="I7" s="446"/>
      <c r="J7" s="447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48" t="s">
        <v>12</v>
      </c>
      <c r="H19" s="448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48" t="s">
        <v>13</v>
      </c>
      <c r="H20" s="448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48" t="s">
        <v>14</v>
      </c>
      <c r="H21" s="448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48" t="s">
        <v>15</v>
      </c>
      <c r="H22" s="448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48" t="s">
        <v>16</v>
      </c>
      <c r="H23" s="448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48" t="s">
        <v>5</v>
      </c>
      <c r="H24" s="448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48" t="s">
        <v>32</v>
      </c>
      <c r="H25" s="448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79" t="s">
        <v>22</v>
      </c>
      <c r="G1" s="379"/>
      <c r="H1" s="379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79" t="s">
        <v>21</v>
      </c>
      <c r="G2" s="379"/>
      <c r="H2" s="379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5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</row>
    <row r="7" spans="1:15" x14ac:dyDescent="0.25">
      <c r="A7" s="416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21"/>
      <c r="I7" s="423"/>
      <c r="J7" s="395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163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85" t="s">
        <v>12</v>
      </c>
      <c r="H53" s="385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85" t="s">
        <v>13</v>
      </c>
      <c r="H54" s="385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85" t="s">
        <v>14</v>
      </c>
      <c r="H55" s="385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85" t="s">
        <v>15</v>
      </c>
      <c r="H56" s="385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85" t="s">
        <v>16</v>
      </c>
      <c r="H57" s="385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85" t="s">
        <v>5</v>
      </c>
      <c r="H58" s="385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85" t="s">
        <v>32</v>
      </c>
      <c r="H59" s="385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379" t="s">
        <v>22</v>
      </c>
      <c r="G1" s="379"/>
      <c r="H1" s="37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79" t="s">
        <v>21</v>
      </c>
      <c r="G2" s="379"/>
      <c r="H2" s="379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0" x14ac:dyDescent="0.25">
      <c r="A7" s="416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91"/>
      <c r="I7" s="423"/>
      <c r="J7" s="395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85" t="s">
        <v>12</v>
      </c>
      <c r="H35" s="385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85" t="s">
        <v>13</v>
      </c>
      <c r="H36" s="385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85" t="s">
        <v>14</v>
      </c>
      <c r="H37" s="385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85" t="s">
        <v>15</v>
      </c>
      <c r="H38" s="385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85" t="s">
        <v>16</v>
      </c>
      <c r="H39" s="385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85" t="s">
        <v>5</v>
      </c>
      <c r="H40" s="385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85" t="s">
        <v>32</v>
      </c>
      <c r="H41" s="385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379" t="s">
        <v>22</v>
      </c>
      <c r="G1" s="379"/>
      <c r="H1" s="379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379" t="s">
        <v>21</v>
      </c>
      <c r="G2" s="379"/>
      <c r="H2" s="379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0" x14ac:dyDescent="0.25">
      <c r="A7" s="416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91"/>
      <c r="I7" s="423"/>
      <c r="J7" s="395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85" t="s">
        <v>12</v>
      </c>
      <c r="H35" s="385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85" t="s">
        <v>13</v>
      </c>
      <c r="H36" s="385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85" t="s">
        <v>14</v>
      </c>
      <c r="H37" s="385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85" t="s">
        <v>15</v>
      </c>
      <c r="H38" s="385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85" t="s">
        <v>16</v>
      </c>
      <c r="H39" s="385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85" t="s">
        <v>5</v>
      </c>
      <c r="H40" s="385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85" t="s">
        <v>32</v>
      </c>
      <c r="H41" s="385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379" t="s">
        <v>22</v>
      </c>
      <c r="G1" s="379"/>
      <c r="H1" s="379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379" t="s">
        <v>21</v>
      </c>
      <c r="G2" s="379"/>
      <c r="H2" s="379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7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7" x14ac:dyDescent="0.25">
      <c r="A7" s="416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91"/>
      <c r="I7" s="423"/>
      <c r="J7" s="395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85" t="s">
        <v>12</v>
      </c>
      <c r="H35" s="385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85" t="s">
        <v>13</v>
      </c>
      <c r="H36" s="385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85" t="s">
        <v>14</v>
      </c>
      <c r="H37" s="385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85" t="s">
        <v>15</v>
      </c>
      <c r="H38" s="38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85" t="s">
        <v>16</v>
      </c>
      <c r="H39" s="385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85" t="s">
        <v>5</v>
      </c>
      <c r="H40" s="385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85" t="s">
        <v>32</v>
      </c>
      <c r="H41" s="385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379" t="s">
        <v>22</v>
      </c>
      <c r="G1" s="379"/>
      <c r="H1" s="379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379" t="s">
        <v>21</v>
      </c>
      <c r="G2" s="379"/>
      <c r="H2" s="379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0" x14ac:dyDescent="0.25">
      <c r="A7" s="416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91"/>
      <c r="I7" s="423"/>
      <c r="J7" s="395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85" t="s">
        <v>12</v>
      </c>
      <c r="H35" s="385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85" t="s">
        <v>13</v>
      </c>
      <c r="H36" s="385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85" t="s">
        <v>14</v>
      </c>
      <c r="H37" s="385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85" t="s">
        <v>15</v>
      </c>
      <c r="H38" s="385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85" t="s">
        <v>16</v>
      </c>
      <c r="H39" s="385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85" t="s">
        <v>5</v>
      </c>
      <c r="H40" s="385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85" t="s">
        <v>32</v>
      </c>
      <c r="H41" s="385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379" t="s">
        <v>22</v>
      </c>
      <c r="G1" s="379"/>
      <c r="H1" s="379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379" t="s">
        <v>21</v>
      </c>
      <c r="G2" s="379"/>
      <c r="H2" s="379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0" x14ac:dyDescent="0.25">
      <c r="A7" s="416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91"/>
      <c r="I7" s="423"/>
      <c r="J7" s="395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85" t="s">
        <v>12</v>
      </c>
      <c r="H35" s="385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85" t="s">
        <v>13</v>
      </c>
      <c r="H36" s="385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85" t="s">
        <v>14</v>
      </c>
      <c r="H37" s="385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85" t="s">
        <v>15</v>
      </c>
      <c r="H38" s="38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85" t="s">
        <v>16</v>
      </c>
      <c r="H39" s="385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85" t="s">
        <v>5</v>
      </c>
      <c r="H40" s="385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85" t="s">
        <v>32</v>
      </c>
      <c r="H41" s="385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379" t="s">
        <v>22</v>
      </c>
      <c r="G1" s="379"/>
      <c r="H1" s="379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79" t="s">
        <v>21</v>
      </c>
      <c r="G2" s="379"/>
      <c r="H2" s="379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6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6" x14ac:dyDescent="0.25">
      <c r="A7" s="416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91"/>
      <c r="I7" s="423"/>
      <c r="J7" s="395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149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85" t="s">
        <v>12</v>
      </c>
      <c r="H158" s="385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85" t="s">
        <v>13</v>
      </c>
      <c r="H159" s="385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85" t="s">
        <v>14</v>
      </c>
      <c r="H160" s="385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85" t="s">
        <v>15</v>
      </c>
      <c r="H161" s="385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85" t="s">
        <v>16</v>
      </c>
      <c r="H162" s="385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85" t="s">
        <v>5</v>
      </c>
      <c r="H163" s="385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85" t="s">
        <v>32</v>
      </c>
      <c r="H164" s="385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379" t="s">
        <v>22</v>
      </c>
      <c r="G1" s="379"/>
      <c r="H1" s="379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79" t="s">
        <v>21</v>
      </c>
      <c r="G2" s="379"/>
      <c r="H2" s="37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80"/>
      <c r="B5" s="380"/>
      <c r="C5" s="380"/>
      <c r="D5" s="380"/>
      <c r="E5" s="380"/>
      <c r="F5" s="380"/>
      <c r="G5" s="380"/>
      <c r="H5" s="380"/>
      <c r="I5" s="380"/>
      <c r="J5" s="38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1" t="s">
        <v>2</v>
      </c>
      <c r="B6" s="382" t="s">
        <v>3</v>
      </c>
      <c r="C6" s="382"/>
      <c r="D6" s="382"/>
      <c r="E6" s="382"/>
      <c r="F6" s="382"/>
      <c r="G6" s="382"/>
      <c r="H6" s="382" t="s">
        <v>4</v>
      </c>
      <c r="I6" s="441" t="s">
        <v>5</v>
      </c>
      <c r="J6" s="384" t="s">
        <v>6</v>
      </c>
      <c r="L6" s="219"/>
      <c r="M6" s="219"/>
      <c r="N6" s="219"/>
      <c r="O6" s="219"/>
      <c r="P6" s="219"/>
      <c r="Q6" s="219"/>
    </row>
    <row r="7" spans="1:17" x14ac:dyDescent="0.25">
      <c r="A7" s="381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82"/>
      <c r="I7" s="441"/>
      <c r="J7" s="384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147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85" t="s">
        <v>12</v>
      </c>
      <c r="H32" s="385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85" t="s">
        <v>13</v>
      </c>
      <c r="H33" s="385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85" t="s">
        <v>14</v>
      </c>
      <c r="H34" s="385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85" t="s">
        <v>15</v>
      </c>
      <c r="H35" s="38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85" t="s">
        <v>16</v>
      </c>
      <c r="H36" s="385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85" t="s">
        <v>5</v>
      </c>
      <c r="H37" s="385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85" t="s">
        <v>32</v>
      </c>
      <c r="H38" s="385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79" t="s">
        <v>22</v>
      </c>
      <c r="G1" s="379"/>
      <c r="H1" s="37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79" t="s">
        <v>21</v>
      </c>
      <c r="G2" s="379"/>
      <c r="H2" s="379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  <c r="L5" s="174"/>
      <c r="M5" s="18"/>
      <c r="O5" s="18"/>
    </row>
    <row r="6" spans="1:15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  <c r="L6" s="174"/>
    </row>
    <row r="7" spans="1:15" x14ac:dyDescent="0.25">
      <c r="A7" s="416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91"/>
      <c r="I7" s="423"/>
      <c r="J7" s="395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85" t="s">
        <v>12</v>
      </c>
      <c r="H57" s="385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85" t="s">
        <v>13</v>
      </c>
      <c r="H58" s="385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85" t="s">
        <v>14</v>
      </c>
      <c r="H59" s="385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85" t="s">
        <v>15</v>
      </c>
      <c r="H60" s="385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85" t="s">
        <v>16</v>
      </c>
      <c r="H61" s="385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85" t="s">
        <v>5</v>
      </c>
      <c r="H62" s="385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85" t="s">
        <v>32</v>
      </c>
      <c r="H63" s="385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79" t="s">
        <v>22</v>
      </c>
      <c r="G1" s="379"/>
      <c r="H1" s="379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79" t="s">
        <v>21</v>
      </c>
      <c r="G2" s="379"/>
      <c r="H2" s="379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1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</row>
    <row r="7" spans="1:11" x14ac:dyDescent="0.25">
      <c r="A7" s="416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21"/>
      <c r="I7" s="423"/>
      <c r="J7" s="395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85" t="s">
        <v>12</v>
      </c>
      <c r="H116" s="385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85" t="s">
        <v>13</v>
      </c>
      <c r="H117" s="385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85" t="s">
        <v>14</v>
      </c>
      <c r="H118" s="385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85" t="s">
        <v>15</v>
      </c>
      <c r="H119" s="385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85" t="s">
        <v>16</v>
      </c>
      <c r="H120" s="385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85" t="s">
        <v>5</v>
      </c>
      <c r="H121" s="385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85" t="s">
        <v>32</v>
      </c>
      <c r="H122" s="385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148</v>
      </c>
      <c r="D1" s="218"/>
      <c r="E1" s="218"/>
      <c r="F1" s="379" t="s">
        <v>22</v>
      </c>
      <c r="G1" s="379"/>
      <c r="H1" s="37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79" t="s">
        <v>21</v>
      </c>
      <c r="G2" s="379"/>
      <c r="H2" s="37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80"/>
      <c r="B5" s="380"/>
      <c r="C5" s="380"/>
      <c r="D5" s="380"/>
      <c r="E5" s="380"/>
      <c r="F5" s="380"/>
      <c r="G5" s="380"/>
      <c r="H5" s="380"/>
      <c r="I5" s="380"/>
      <c r="J5" s="38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1" t="s">
        <v>2</v>
      </c>
      <c r="B6" s="382" t="s">
        <v>3</v>
      </c>
      <c r="C6" s="382"/>
      <c r="D6" s="382"/>
      <c r="E6" s="382"/>
      <c r="F6" s="382"/>
      <c r="G6" s="382"/>
      <c r="H6" s="382" t="s">
        <v>4</v>
      </c>
      <c r="I6" s="441" t="s">
        <v>5</v>
      </c>
      <c r="J6" s="384" t="s">
        <v>6</v>
      </c>
      <c r="L6" s="219"/>
      <c r="M6" s="219"/>
      <c r="N6" s="219"/>
      <c r="O6" s="219"/>
      <c r="P6" s="219"/>
      <c r="Q6" s="219"/>
    </row>
    <row r="7" spans="1:17" x14ac:dyDescent="0.25">
      <c r="A7" s="381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82"/>
      <c r="I7" s="441"/>
      <c r="J7" s="384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85" t="s">
        <v>12</v>
      </c>
      <c r="H32" s="385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85" t="s">
        <v>13</v>
      </c>
      <c r="H33" s="385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85" t="s">
        <v>14</v>
      </c>
      <c r="H34" s="385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85" t="s">
        <v>15</v>
      </c>
      <c r="H35" s="38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85" t="s">
        <v>16</v>
      </c>
      <c r="H36" s="385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85" t="s">
        <v>5</v>
      </c>
      <c r="H37" s="385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85" t="s">
        <v>32</v>
      </c>
      <c r="H38" s="385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379" t="s">
        <v>22</v>
      </c>
      <c r="G1" s="379"/>
      <c r="H1" s="37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79" t="s">
        <v>21</v>
      </c>
      <c r="G2" s="379"/>
      <c r="H2" s="379"/>
      <c r="I2" s="21">
        <f>J72*-1</f>
        <v>0</v>
      </c>
    </row>
    <row r="4" spans="1:10" ht="19.5" x14ac:dyDescent="0.25">
      <c r="A4" s="380"/>
      <c r="B4" s="380"/>
      <c r="C4" s="380"/>
      <c r="D4" s="380"/>
      <c r="E4" s="380"/>
      <c r="F4" s="380"/>
      <c r="G4" s="380"/>
      <c r="H4" s="380"/>
      <c r="I4" s="380"/>
      <c r="J4" s="380"/>
    </row>
    <row r="5" spans="1:10" x14ac:dyDescent="0.25">
      <c r="A5" s="381" t="s">
        <v>2</v>
      </c>
      <c r="B5" s="382" t="s">
        <v>3</v>
      </c>
      <c r="C5" s="382"/>
      <c r="D5" s="382"/>
      <c r="E5" s="382"/>
      <c r="F5" s="382"/>
      <c r="G5" s="382"/>
      <c r="H5" s="449" t="s">
        <v>4</v>
      </c>
      <c r="I5" s="446" t="s">
        <v>5</v>
      </c>
      <c r="J5" s="447" t="s">
        <v>6</v>
      </c>
    </row>
    <row r="6" spans="1:10" x14ac:dyDescent="0.25">
      <c r="A6" s="38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50"/>
      <c r="I6" s="446"/>
      <c r="J6" s="447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48" t="s">
        <v>12</v>
      </c>
      <c r="H66" s="448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48" t="s">
        <v>13</v>
      </c>
      <c r="H67" s="448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48" t="s">
        <v>14</v>
      </c>
      <c r="H68" s="448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48" t="s">
        <v>15</v>
      </c>
      <c r="H69" s="448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48" t="s">
        <v>16</v>
      </c>
      <c r="H70" s="448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48" t="s">
        <v>5</v>
      </c>
      <c r="H71" s="448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48" t="s">
        <v>32</v>
      </c>
      <c r="H72" s="448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79" t="s">
        <v>22</v>
      </c>
      <c r="G1" s="379"/>
      <c r="H1" s="37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79" t="s">
        <v>21</v>
      </c>
      <c r="G2" s="379"/>
      <c r="H2" s="379"/>
      <c r="I2" s="38">
        <f>J40*-1</f>
        <v>0</v>
      </c>
      <c r="J2" s="20"/>
    </row>
    <row r="4" spans="1:15" ht="19.5" x14ac:dyDescent="0.25">
      <c r="A4" s="413"/>
      <c r="B4" s="413"/>
      <c r="C4" s="413"/>
      <c r="D4" s="413"/>
      <c r="E4" s="413"/>
      <c r="F4" s="413"/>
      <c r="G4" s="413"/>
      <c r="H4" s="413"/>
      <c r="I4" s="413"/>
      <c r="J4" s="414"/>
    </row>
    <row r="5" spans="1:15" x14ac:dyDescent="0.25">
      <c r="A5" s="415" t="s">
        <v>2</v>
      </c>
      <c r="B5" s="417" t="s">
        <v>3</v>
      </c>
      <c r="C5" s="418"/>
      <c r="D5" s="418"/>
      <c r="E5" s="418"/>
      <c r="F5" s="418"/>
      <c r="G5" s="419"/>
      <c r="H5" s="420" t="s">
        <v>4</v>
      </c>
      <c r="I5" s="422" t="s">
        <v>5</v>
      </c>
      <c r="J5" s="394" t="s">
        <v>6</v>
      </c>
    </row>
    <row r="6" spans="1:15" x14ac:dyDescent="0.25">
      <c r="A6" s="416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21"/>
      <c r="I6" s="423"/>
      <c r="J6" s="395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85" t="s">
        <v>12</v>
      </c>
      <c r="H34" s="385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85" t="s">
        <v>13</v>
      </c>
      <c r="H35" s="385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85" t="s">
        <v>14</v>
      </c>
      <c r="H36" s="385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85" t="s">
        <v>15</v>
      </c>
      <c r="H37" s="385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85" t="s">
        <v>16</v>
      </c>
      <c r="H38" s="385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85" t="s">
        <v>5</v>
      </c>
      <c r="H39" s="385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85" t="s">
        <v>32</v>
      </c>
      <c r="H40" s="385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79" t="s">
        <v>22</v>
      </c>
      <c r="G1" s="379"/>
      <c r="H1" s="37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79" t="s">
        <v>21</v>
      </c>
      <c r="G2" s="379"/>
      <c r="H2" s="379"/>
      <c r="I2" s="21">
        <f>J71*-1</f>
        <v>12110891</v>
      </c>
    </row>
    <row r="4" spans="1:10" ht="19.5" x14ac:dyDescent="0.25">
      <c r="A4" s="380"/>
      <c r="B4" s="380"/>
      <c r="C4" s="380"/>
      <c r="D4" s="380"/>
      <c r="E4" s="380"/>
      <c r="F4" s="380"/>
      <c r="G4" s="380"/>
      <c r="H4" s="380"/>
      <c r="I4" s="380"/>
      <c r="J4" s="380"/>
    </row>
    <row r="5" spans="1:10" x14ac:dyDescent="0.25">
      <c r="A5" s="381" t="s">
        <v>2</v>
      </c>
      <c r="B5" s="382" t="s">
        <v>3</v>
      </c>
      <c r="C5" s="382"/>
      <c r="D5" s="382"/>
      <c r="E5" s="382"/>
      <c r="F5" s="382"/>
      <c r="G5" s="382"/>
      <c r="H5" s="449" t="s">
        <v>4</v>
      </c>
      <c r="I5" s="446" t="s">
        <v>5</v>
      </c>
      <c r="J5" s="447" t="s">
        <v>6</v>
      </c>
    </row>
    <row r="6" spans="1:10" x14ac:dyDescent="0.25">
      <c r="A6" s="38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50"/>
      <c r="I6" s="446"/>
      <c r="J6" s="447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48" t="s">
        <v>12</v>
      </c>
      <c r="H65" s="448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48" t="s">
        <v>13</v>
      </c>
      <c r="H66" s="448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48" t="s">
        <v>14</v>
      </c>
      <c r="H67" s="448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48" t="s">
        <v>15</v>
      </c>
      <c r="H68" s="448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48" t="s">
        <v>16</v>
      </c>
      <c r="H69" s="448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48" t="s">
        <v>5</v>
      </c>
      <c r="H70" s="448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48" t="s">
        <v>32</v>
      </c>
      <c r="H71" s="448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18</vt:i4>
      </vt:variant>
    </vt:vector>
  </HeadingPairs>
  <TitlesOfParts>
    <vt:vector size="62" baseType="lpstr">
      <vt:lpstr>Taufik ST</vt:lpstr>
      <vt:lpstr>Indra Fashion</vt:lpstr>
      <vt:lpstr>Bandros</vt:lpstr>
      <vt:lpstr>Atlantis</vt:lpstr>
      <vt:lpstr>Sale</vt:lpstr>
      <vt:lpstr>Sale (2)</vt:lpstr>
      <vt:lpstr>Anip</vt:lpstr>
      <vt:lpstr>ESP</vt:lpstr>
      <vt:lpstr>Yuan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(2)'!Print_Area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2018-08-07T03:04:37Z</cp:lastPrinted>
  <dcterms:created xsi:type="dcterms:W3CDTF">2016-05-07T01:49:09Z</dcterms:created>
  <dcterms:modified xsi:type="dcterms:W3CDTF">2018-09-04T10:25:41Z</dcterms:modified>
</cp:coreProperties>
</file>