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0845" windowWidth="4095" windowHeight="117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Anip" sheetId="35" r:id="rId9"/>
    <sheet name="Yanyan" sheetId="12" r:id="rId10"/>
    <sheet name="Agus" sheetId="32" r:id="rId11"/>
    <sheet name="Bentang" sheetId="55" r:id="rId12"/>
    <sheet name="Azalea" sheetId="56" r:id="rId13"/>
    <sheet name="Imas" sheetId="18" r:id="rId14"/>
    <sheet name="Sofya" sheetId="16" r:id="rId15"/>
    <sheet name="Jarkasih" sheetId="19" r:id="rId16"/>
    <sheet name="Bambang" sheetId="30" r:id="rId17"/>
    <sheet name="Laporan" sheetId="15" r:id="rId18"/>
    <sheet name="Sale" sheetId="60" r:id="rId19"/>
    <sheet name="Ghaisan" sheetId="20" r:id="rId20"/>
    <sheet name="PM" sheetId="4" r:id="rId21"/>
    <sheet name="LATIF" sheetId="29" r:id="rId22"/>
    <sheet name="Sheet3" sheetId="5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6">Bambang!$M$41:$P$53</definedName>
    <definedName name="_xlnm.Print_Area" localSheetId="2">Bandros!$A$914:$J$921</definedName>
    <definedName name="_xlnm.Print_Area" localSheetId="11">Bentang!$A$1:$J$50</definedName>
    <definedName name="_xlnm.Print_Area" localSheetId="25">BOJES!$A$1:$J$38</definedName>
    <definedName name="_xlnm.Print_Area" localSheetId="19">Ghaisan!$A$1:$J$126</definedName>
    <definedName name="_xlnm.Print_Area" localSheetId="1">'Indra Fashion'!$A$1:$J$7</definedName>
    <definedName name="_xlnm.Print_Area" localSheetId="15">Jarkasih!$A$1:$J$50</definedName>
    <definedName name="_xlnm.Print_Area" localSheetId="17">Laporan!$A$1:$C$24</definedName>
    <definedName name="_xlnm.Print_Area" localSheetId="20">PM!$A$1:$J$95</definedName>
    <definedName name="_xlnm.Print_Area" localSheetId="18">Sale!$L$60:$M$75</definedName>
    <definedName name="_xlnm.Print_Area" localSheetId="4">'Sale Atlantis'!$L$61:$M$76</definedName>
    <definedName name="_xlnm.Print_Area" localSheetId="42">Sheet2!$A$4:$J$71</definedName>
    <definedName name="_xlnm.Print_Area" localSheetId="22">Sheet3!$A$1:$J$37</definedName>
    <definedName name="_xlnm.Print_Area" localSheetId="40">Sheet5!$A$4:$J$72</definedName>
    <definedName name="_xlnm.Print_Area" localSheetId="0">'Taufik ST'!$A$5:$J$387</definedName>
    <definedName name="_xlnm.Print_Area" localSheetId="28">Widya!$A$1:$J$25</definedName>
  </definedNames>
  <calcPr calcId="144525"/>
</workbook>
</file>

<file path=xl/calcChain.xml><?xml version="1.0" encoding="utf-8"?>
<calcChain xmlns="http://schemas.openxmlformats.org/spreadsheetml/2006/main">
  <c r="L2" i="58" l="1"/>
  <c r="L1" i="58"/>
  <c r="M2" i="58" l="1"/>
  <c r="M1" i="58"/>
  <c r="B11" i="15" l="1"/>
  <c r="L2" i="61" l="1"/>
  <c r="L1" i="61"/>
  <c r="B9" i="15"/>
  <c r="C9" i="15"/>
  <c r="L2" i="2" l="1"/>
  <c r="L1" i="2"/>
  <c r="L2" i="54"/>
  <c r="L1" i="54"/>
  <c r="L678" i="63" l="1"/>
  <c r="L677" i="63"/>
  <c r="J234" i="64"/>
  <c r="J232" i="64"/>
  <c r="J230" i="64"/>
  <c r="J229" i="64"/>
  <c r="G227" i="64"/>
  <c r="F227" i="64"/>
  <c r="C227" i="64"/>
  <c r="J231" i="64" l="1"/>
  <c r="J233" i="64" s="1"/>
  <c r="J235" i="64" s="1"/>
  <c r="I2" i="64" s="1"/>
  <c r="C21" i="15" s="1"/>
  <c r="L679" i="63"/>
  <c r="I235" i="64" l="1"/>
  <c r="J712" i="63" l="1"/>
  <c r="J710" i="63"/>
  <c r="J708" i="63"/>
  <c r="J707" i="63"/>
  <c r="I705" i="63"/>
  <c r="H705" i="63"/>
  <c r="G705" i="63"/>
  <c r="F705" i="63"/>
  <c r="D705" i="63"/>
  <c r="C705" i="63"/>
  <c r="L3" i="63"/>
  <c r="L2" i="63"/>
  <c r="L1" i="63"/>
  <c r="J709" i="63" l="1"/>
  <c r="J711" i="63" s="1"/>
  <c r="J713" i="63" s="1"/>
  <c r="I713" i="63" l="1"/>
  <c r="I2" i="63"/>
  <c r="C7" i="15" s="1"/>
  <c r="L2" i="56" l="1"/>
  <c r="L1" i="56"/>
  <c r="L3" i="56" s="1"/>
  <c r="O1" i="2"/>
  <c r="M3" i="54" l="1"/>
  <c r="J653" i="62"/>
  <c r="J651" i="62"/>
  <c r="J649" i="62"/>
  <c r="J648" i="62"/>
  <c r="I646" i="62"/>
  <c r="H646" i="62"/>
  <c r="G646" i="62"/>
  <c r="F646" i="62"/>
  <c r="D646" i="62"/>
  <c r="C646" i="62"/>
  <c r="L2" i="62"/>
  <c r="L1" i="62"/>
  <c r="L3" i="62" s="1"/>
  <c r="L2" i="60"/>
  <c r="L1" i="60"/>
  <c r="J650" i="62" l="1"/>
  <c r="J652" i="62" s="1"/>
  <c r="J654" i="62" s="1"/>
  <c r="I2" i="62" l="1"/>
  <c r="C20" i="15" s="1"/>
  <c r="I654" i="62"/>
  <c r="M3" i="2" l="1"/>
  <c r="L3" i="61" l="1"/>
  <c r="J63" i="61" l="1"/>
  <c r="J61" i="61"/>
  <c r="J59" i="61"/>
  <c r="J58" i="61"/>
  <c r="F56" i="61"/>
  <c r="C56" i="61"/>
  <c r="J60" i="61" l="1"/>
  <c r="J62" i="61" s="1"/>
  <c r="J64" i="61" s="1"/>
  <c r="I64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L2" i="35"/>
  <c r="L1" i="35"/>
  <c r="I2" i="60" l="1"/>
  <c r="N3" i="57" l="1"/>
  <c r="M2" i="57"/>
  <c r="O2" i="57" s="1"/>
  <c r="M1" i="57"/>
  <c r="M3" i="57" s="1"/>
  <c r="O1" i="57" l="1"/>
  <c r="L2" i="12" l="1"/>
  <c r="L1" i="12"/>
  <c r="J1223" i="58" l="1"/>
  <c r="J1221" i="58"/>
  <c r="J1219" i="58"/>
  <c r="J1218" i="58"/>
  <c r="I1216" i="58"/>
  <c r="H1216" i="58"/>
  <c r="G1216" i="58"/>
  <c r="F1216" i="58"/>
  <c r="D1216" i="58"/>
  <c r="C1216" i="58"/>
  <c r="L666" i="58"/>
  <c r="L665" i="58"/>
  <c r="M3" i="58"/>
  <c r="L3" i="58"/>
  <c r="N3" i="58" l="1"/>
  <c r="J1220" i="58"/>
  <c r="J1222" i="58" s="1"/>
  <c r="J1224" i="58" s="1"/>
  <c r="I1224" i="58" l="1"/>
  <c r="I2" i="58"/>
  <c r="C8" i="15" s="1"/>
  <c r="M66" i="57" l="1"/>
  <c r="M65" i="57"/>
  <c r="M67" i="57" l="1"/>
  <c r="L15" i="2"/>
  <c r="L16" i="2"/>
  <c r="L17" i="2"/>
  <c r="J252" i="57" l="1"/>
  <c r="J250" i="57"/>
  <c r="J248" i="57"/>
  <c r="J247" i="57"/>
  <c r="G245" i="57"/>
  <c r="F245" i="57"/>
  <c r="C245" i="57"/>
  <c r="J249" i="57" l="1"/>
  <c r="J251" i="57" s="1"/>
  <c r="J253" i="57" s="1"/>
  <c r="I253" i="57" s="1"/>
  <c r="I2" i="57" l="1"/>
  <c r="C11" i="15" s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J49" i="55"/>
  <c r="J47" i="55"/>
  <c r="J45" i="55"/>
  <c r="J44" i="55"/>
  <c r="G42" i="55"/>
  <c r="F42" i="55"/>
  <c r="C42" i="55"/>
  <c r="M1" i="56" l="1"/>
  <c r="J46" i="55"/>
  <c r="J48" i="55" s="1"/>
  <c r="J50" i="55" s="1"/>
  <c r="I50" i="55" s="1"/>
  <c r="I2" i="55" l="1"/>
  <c r="I42" i="30" l="1"/>
  <c r="I44" i="30"/>
  <c r="I37" i="18" l="1"/>
  <c r="I39" i="18"/>
  <c r="L3" i="12" l="1"/>
  <c r="B17" i="15" l="1"/>
  <c r="B14" i="15"/>
  <c r="J386" i="54" l="1"/>
  <c r="J384" i="54"/>
  <c r="J382" i="54"/>
  <c r="J381" i="54"/>
  <c r="I379" i="54"/>
  <c r="H379" i="54"/>
  <c r="G379" i="54"/>
  <c r="F379" i="54"/>
  <c r="D379" i="54"/>
  <c r="C379" i="54"/>
  <c r="J383" i="54" l="1"/>
  <c r="J385" i="54" s="1"/>
  <c r="J387" i="54" s="1"/>
  <c r="I2" i="54" s="1"/>
  <c r="C5" i="15" s="1"/>
  <c r="L3" i="54"/>
  <c r="N3" i="54" s="1"/>
  <c r="I387" i="54" l="1"/>
  <c r="J163" i="35" l="1"/>
  <c r="J167" i="35"/>
  <c r="J165" i="35"/>
  <c r="J162" i="35"/>
  <c r="G160" i="35"/>
  <c r="F160" i="35"/>
  <c r="J164" i="35" l="1"/>
  <c r="J166" i="35" s="1"/>
  <c r="J168" i="35" s="1"/>
  <c r="L3" i="2" l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160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04" i="2" l="1"/>
  <c r="I199" i="2"/>
  <c r="H199" i="2"/>
  <c r="G199" i="2"/>
  <c r="F199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8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3" i="32"/>
  <c r="J31" i="32"/>
  <c r="J29" i="32"/>
  <c r="F26" i="32"/>
  <c r="C26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78" i="12"/>
  <c r="J76" i="12"/>
  <c r="J74" i="12"/>
  <c r="J73" i="12"/>
  <c r="F71" i="12"/>
  <c r="C71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06" i="2"/>
  <c r="J202" i="2"/>
  <c r="J201" i="2"/>
  <c r="D199" i="2"/>
  <c r="C199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03" i="2"/>
  <c r="J205" i="2" s="1"/>
  <c r="J207" i="2" s="1"/>
  <c r="I207" i="2" s="1"/>
  <c r="J55" i="11"/>
  <c r="J57" i="11" s="1"/>
  <c r="J59" i="11" s="1"/>
  <c r="J59" i="34"/>
  <c r="I2" i="21"/>
  <c r="I59" i="21"/>
  <c r="J122" i="20"/>
  <c r="J124" i="20" s="1"/>
  <c r="J126" i="20" s="1"/>
  <c r="I2" i="20" s="1"/>
  <c r="J75" i="12"/>
  <c r="J77" i="12" s="1"/>
  <c r="J79" i="12" s="1"/>
  <c r="J25" i="25"/>
  <c r="I2" i="25" s="1"/>
  <c r="J77" i="33"/>
  <c r="J79" i="33" s="1"/>
  <c r="I2" i="33" s="1"/>
  <c r="J91" i="4"/>
  <c r="J93" i="4" s="1"/>
  <c r="J95" i="4" s="1"/>
  <c r="I2" i="4" s="1"/>
  <c r="J30" i="32"/>
  <c r="J32" i="32" s="1"/>
  <c r="J34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79" i="12"/>
  <c r="I126" i="20"/>
  <c r="I52" i="18"/>
  <c r="I95" i="4"/>
  <c r="I34" i="32"/>
  <c r="I2" i="32"/>
  <c r="I2" i="6"/>
  <c r="I2" i="17"/>
  <c r="I2" i="16"/>
  <c r="C15" i="15" s="1"/>
  <c r="I25" i="25"/>
  <c r="I168" i="35"/>
  <c r="I2" i="39"/>
  <c r="I164" i="39"/>
  <c r="J3" i="19" l="1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6056752.00
Pembayaran Taufik
TAUFIK HIDAYAT
0000
6,056,752.00
CR
273,962,840.11</t>
        </r>
      </text>
    </comment>
    <comment ref="J321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4192827.00
Pembayaran Taufik
TAUFIK HIDAYAT
0000
4,192,827.00
CR
335,260,684.11</t>
        </r>
      </text>
    </comment>
    <comment ref="J342" authorId="0">
      <text>
        <r>
          <rPr>
            <b/>
            <sz val="9"/>
            <color indexed="81"/>
            <rFont val="Tahoma"/>
            <family val="2"/>
          </rPr>
          <t>04/09/18  TRANSFER IBNK TAUFIK HIDAYAT TO ABDUL RAHMAN
  9.063.865,00  130.563.020,00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4" authorId="0">
      <text>
        <r>
          <rPr>
            <b/>
            <sz val="9"/>
            <color indexed="81"/>
            <rFont val="Tahoma"/>
            <charset val="1"/>
          </rPr>
          <t>12/09/2018  SA OB SA No Book
pembayaran taufik
DARI TAUFIK HIDAYAT
 0,00  4.971.929,00</t>
        </r>
      </text>
    </comment>
    <comment ref="J365" authorId="0">
      <text>
        <r>
          <rPr>
            <b/>
            <sz val="9"/>
            <color indexed="81"/>
            <rFont val="Tahoma"/>
            <family val="2"/>
          </rPr>
          <t>19/09/18  TRANSFER IBNK TAUFIK HIDAYAT TO ABDUL RAHMAN
  5.055.664,00  84.728.604,00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  <comment ref="J163" authorId="0">
      <text>
        <r>
          <rPr>
            <b/>
            <sz val="9"/>
            <color indexed="81"/>
            <rFont val="Tahoma"/>
            <family val="2"/>
          </rPr>
          <t>12/08/18  TRANSFER IBNK INDRA MASTOTI TO ABDUL RAHMAN BAYAR INFICLO FROM065001002566506 TO400301000897500IBN
  1.138.463,00  155.387.345,00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>19/08/18  TRANSFER IBNK INDRA MASTOTI TO ABDUL RAHMAN BAYAR INFICLO FROM065001002566506 TO400301000897500IBN
  597.976,00  162.309.973,00</t>
        </r>
      </text>
    </comment>
    <comment ref="J175" authorId="0">
      <text>
        <r>
          <rPr>
            <b/>
            <sz val="9"/>
            <color indexed="81"/>
            <rFont val="Tahoma"/>
            <charset val="1"/>
          </rPr>
          <t>01/09/18  TRANSFER IBNK INDRA MASTOTI TO ABDUL RAHMAN
  1.714.536,00  118.714.879,00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14/09/18  TRANSFER IBNK INDRA MASTOTI TO ABDUL RAHMAN
  1.253.702,00  80.287.464,00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  <comment ref="J963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3492390.00
Inficlo Bandros
TIKA KARTIKA SARI
0000
3,492,390.00
CR
248,758,755.11</t>
        </r>
      </text>
    </comment>
    <comment ref="J971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9792040.00
Inficlo Bandros
TIKA KARTIKA SARI
0000
9,792,040.00
CR
262,904,835.11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0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4681863.00
Inficlo Bandros
Tgl 14
TIKA KARTIKA SARI
0000
4,681,863.00
CR
279,660,718.11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9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9449563.00
Inficlo Bandros
TIKA KARTIKA SARI
0000
9,449,563.00
CR
289,110,281.11</t>
        </r>
      </text>
    </comment>
    <comment ref="J996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3379514.00
Inficlo Bandros
TIKA KARTIKA SARI
0000
3,379,514.00
CR
295,676,473.11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04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5693190.00
Inficlo Bandros
TIKA KARTIKA SARI
0000
5,693,190.00
CR
317,972,226.11</t>
        </r>
      </text>
    </comment>
    <comment ref="J101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6244614.00
Inficlo Bandros
TIKA KARTIKA SARI
0000
6,244,614.00
CR
329,792,381.11</t>
        </r>
      </text>
    </comment>
    <comment ref="J1020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3085339.00
Inficlo Bandros
TIKA KARTIKA SARI
0000
3,085,339.00
CR
339,128,936.11</t>
        </r>
      </text>
    </comment>
    <comment ref="J102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9071477.00
Inficlo Bandros
TIKA KARTIKA SARI
0000
9,071,477.00
CR
351,250,777.11</t>
        </r>
      </text>
    </comment>
    <comment ref="J1036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3247039.00
Inficlo Bandros
TIKA KARTIKA SARI
0000
3,247,039.00
CR
359,275,496.11</t>
        </r>
      </text>
    </comment>
    <comment ref="J1041" authorId="0">
      <text>
        <r>
          <rPr>
            <b/>
            <sz val="9"/>
            <color indexed="81"/>
            <rFont val="Tahoma"/>
            <charset val="1"/>
          </rPr>
          <t xml:space="preserve"> PEND
TRSF E-BANKING CR
2808/FTSCY/WS95011
2080926.00
Inficlo Bandros
Tgl 25
TIKA KARTIKA SARI
0000
2,080,926.00
CR
366,335,788.11</t>
        </r>
      </text>
    </comment>
    <comment ref="J1049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6336839.00
Inficlo Bandros
Tgl 27
TIKA KARTIKA SARI
0000
6,336,839.00
CR
175,982,933.11</t>
        </r>
      </text>
    </comment>
    <comment ref="J1058" authorId="0">
      <text>
        <r>
          <rPr>
            <b/>
            <sz val="9"/>
            <color indexed="81"/>
            <rFont val="Tahoma"/>
            <family val="2"/>
          </rPr>
          <t>29/08/2018  MCM InhouseTrf CS-CS
Inficlo Bandros
DARI TIKA KARTIKA SARI
Inficlo Bandros
 0,00  4.291.526,00</t>
        </r>
      </text>
    </comment>
    <comment ref="J1067" authorId="0">
      <text>
        <r>
          <rPr>
            <b/>
            <sz val="9"/>
            <color indexed="81"/>
            <rFont val="Tahoma"/>
            <family val="2"/>
          </rPr>
          <t xml:space="preserve"> PEND
TRSF E-BANKING CR
3008/FTSCY/WS95011
6318553.00
Inficlo Bandros
TIKA KARTIKA SARI
0000
6,318,553.00
CR
190,208,289.11</t>
        </r>
      </text>
    </comment>
    <comment ref="J1075" authorId="0">
      <text>
        <r>
          <rPr>
            <b/>
            <sz val="9"/>
            <color indexed="81"/>
            <rFont val="Tahoma"/>
            <charset val="1"/>
          </rPr>
          <t xml:space="preserve"> PEND
TRSF E-BANKING CR
3108/FTSCY/WS95011
4183202.00
Inficlo Bandros
TIKA KARTIKA SARI
0000
4,183,202.00
CR
198,322,456.11</t>
        </r>
      </text>
    </comment>
    <comment ref="J1081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5256388.00
Inficlo Bandros
Tgl 31
TIKA KARTIKA SARI
0000
5,256,388.00
CR
161,912,672.99</t>
        </r>
      </text>
    </comment>
    <comment ref="J1084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2983488.00
Inficlo Bandros
TIKA KARTIKA SARI
0000
2,983,488.00
CR
164,896,160.99</t>
        </r>
      </text>
    </comment>
    <comment ref="J1091" authorId="0">
      <text>
        <r>
          <rPr>
            <b/>
            <sz val="9"/>
            <color indexed="81"/>
            <rFont val="Tahoma"/>
            <charset val="1"/>
          </rPr>
          <t xml:space="preserve"> PEND
TRSF E-BANKING CR
0409/FTSCY/WS95011
11303077.00
Inficlo Bandros
TIKA KARTIKA SARI
0000
11,303,077.00
CR
179,655,114.99</t>
        </r>
      </text>
    </comment>
    <comment ref="J1099" authorId="0">
      <text>
        <r>
          <rPr>
            <b/>
            <sz val="9"/>
            <color indexed="81"/>
            <rFont val="Tahoma"/>
            <family val="2"/>
          </rPr>
          <t xml:space="preserve">
PEND
TRSF E-BANKING CR
0509/FTSCY/WS95011
4058950.00
Inficlo Bandros
TIKA KARTIKA SARI
0000
4,058,950.00
CR
188,701,288.99</t>
        </r>
      </text>
    </comment>
    <comment ref="J1106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4538277.00
Inficlo Bandros
Tgl 5
TIKA KARTIKA SARI
0000
4,538,277.00
CR
198,993,505.99</t>
        </r>
      </text>
    </comment>
    <comment ref="J1114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4609414.00
Infilco Bandros
TIKA KARTIKA SARI
0000
4,609,414.00
CR
204,113,933.99</t>
        </r>
      </text>
    </comment>
    <comment ref="J1121" authorId="0">
      <text>
        <r>
          <rPr>
            <b/>
            <sz val="9"/>
            <color indexed="81"/>
            <rFont val="Tahoma"/>
            <charset val="1"/>
          </rPr>
          <t xml:space="preserve"> PEND
TRSF E-BANKING CR
0809/FTSCY/WS95011
5257701.00
Inficlo Bandros
TIKA KARTIKA SARI
0000
5,257,701.00
CR
210,438,422.99</t>
        </r>
      </text>
    </comment>
    <comment ref="J1127" authorId="0">
      <text>
        <r>
          <rPr>
            <b/>
            <sz val="9"/>
            <color indexed="81"/>
            <rFont val="Tahoma"/>
            <charset val="1"/>
          </rPr>
          <t>PEND
TRSF E-BANKING CR
1009/FTSCY/WS95011
4733138.00
Inficlo Bandros
TIKA KARTIKA SARI
0000
4,733,138.00
CR
227,076,579.99</t>
        </r>
      </text>
    </comment>
    <comment ref="J1134" authorId="0">
      <text>
        <r>
          <rPr>
            <b/>
            <sz val="9"/>
            <color indexed="81"/>
            <rFont val="Tahoma"/>
            <charset val="1"/>
          </rPr>
          <t>PEND
TRSF E-BANKING CR
1109/FTSCY/WS95011
9988651.00
Inficlo Bandros
TIKA KARTIKA SARI
0000
9,988,651.00
CR
240,470,573.99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42" authorId="0">
      <text>
        <r>
          <rPr>
            <b/>
            <sz val="9"/>
            <color indexed="81"/>
            <rFont val="Tahoma"/>
            <charset val="1"/>
          </rPr>
          <t xml:space="preserve"> PEND
TRSF E-BANKING CR
1209/FTSCY/WS95011
4246727.00
Inficlo Bandros
TIKA KARTIKA SARI
0000
4,246,727.00
CR
245,010,689.99</t>
        </r>
      </text>
    </comment>
    <comment ref="J1152" authorId="0">
      <text>
        <r>
          <rPr>
            <b/>
            <sz val="9"/>
            <color indexed="81"/>
            <rFont val="Tahoma"/>
            <charset val="1"/>
          </rPr>
          <t>PEND
TRSF E-BANKING CR
1309/FTSCY/WS95011
6622266.00
Inficlo Bandros
TIKA KARTIKA SARI
0000
6,622,266.00
CR
254,351,245.99</t>
        </r>
      </text>
    </comment>
    <comment ref="J1158" authorId="0">
      <text>
        <r>
          <rPr>
            <b/>
            <sz val="9"/>
            <color indexed="81"/>
            <rFont val="Tahoma"/>
            <charset val="1"/>
          </rPr>
          <t>PEND
TRSF E-BANKING CR
1409/FTSCY/WS95011
3467277.00
Inficlo Bandros
TIKA KARTIKA SARI
0000
3,467,277.00
CR
258,242,936.99</t>
        </r>
      </text>
    </comment>
    <comment ref="J1163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3742289.00
Inficlo Bandros
TIKA KARTIKA SARI
0000
3,742,289.00
CR
264,115,005.99</t>
        </r>
      </text>
    </comment>
    <comment ref="J1168" authorId="0">
      <text>
        <r>
          <rPr>
            <b/>
            <sz val="9"/>
            <color indexed="81"/>
            <rFont val="Tahoma"/>
            <charset val="1"/>
          </rPr>
          <t xml:space="preserve"> PEND
TRSF E-BANKING CR
1709/FTSCY/WS95011
4271226.00
Inficlo Bandros
TIKA KARTIKA SARI
0000
4,271,226.00
CR
179,679,700.99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78" authorId="0">
      <text>
        <r>
          <rPr>
            <b/>
            <sz val="9"/>
            <color indexed="81"/>
            <rFont val="Tahoma"/>
            <charset val="1"/>
          </rPr>
          <t xml:space="preserve"> PEND
TRSF E-BANKING CR
1809/FTSCY/WS95011
8405952.00
Inficlo Bandros
TIKA KARTIKA SARI
0000
8,405,952.00
CR
189,734,091.99</t>
        </r>
      </text>
    </comment>
    <comment ref="J1187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4999666.00
Inficlo Bandros
TIKA KARTIKA SARI
0000
4,999,666.00
CR
200,051,827.99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95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4038303.00
Inficlo Bandros
TIKA KARTIKA SARI
0000
4,038,303.00
CR
204,090,130.99</t>
        </r>
      </text>
    </comment>
    <comment ref="J1206" authorId="0">
      <text>
        <r>
          <rPr>
            <b/>
            <sz val="9"/>
            <color indexed="81"/>
            <rFont val="Tahoma"/>
            <charset val="1"/>
          </rPr>
          <t xml:space="preserve"> PEND
TRSF E-BANKING CR
2109/FTSCY/WS95011
4705579.00
INFICLO BANDROS
TIKA KARTIKA SARI
0000
4,705,579.00
CR
212,864,712.99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266007.00
Transfer
Inficlo Blackkelly
WAHYUNI
0000
266,007.00
CR
296,470,393.11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611801.00
Transfer
INF/BCL Sale
WAHYUNI
0000
611,801.00
CR
297,082,194.11</t>
        </r>
      </text>
    </comment>
    <comment ref="J20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1486452.00
Transfer
Inficlo-Blackkelly
WAHYUNI
0000
1,486,452.00
CR
356,028,457.11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1" authorId="0">
      <text>
        <r>
          <rPr>
            <b/>
            <sz val="9"/>
            <color indexed="81"/>
            <rFont val="Tahoma"/>
            <charset val="1"/>
          </rPr>
          <t xml:space="preserve"> PEND
TRSF E-BANKING CR
0109/FTSCY/WS95011
3256139.00
Transfer
Blackkelly-Inficlo
WAHYUNI
0000
3,256,139.00
CR
146,552,611.99</t>
        </r>
      </text>
    </comment>
    <comment ref="J222" authorId="0">
      <text>
        <r>
          <rPr>
            <b/>
            <sz val="9"/>
            <color indexed="81"/>
            <rFont val="Tahoma"/>
            <family val="2"/>
          </rPr>
          <t>PEND
TRSF E-BANKING CR
0809/FTSCY/WS95011
6925280.00
Transfer
Inficlo-Blackkelly
WAHYUNI
0000
6,925,280.00
CR
217,821,277.99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3814827.00
Transfer
Inficlo/Blackkelly
WAHYUNI
0000
3,814,827.00
CR
272,076,484.99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0809/FTSCY/WS95011
386370.00
Transfer
INF-BCL Sale
WAHYUNI
0000
386,370.00
CR
218,207,647.99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216585.00
Transfer
INF/BCL Sale
WAHYUNI
0000
216,585.00
CR
272,293,069.99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08/21 95031
PELUNASAN TRANSAKS
I 20 AGSTS
YUAN PERDANA
0000
504,263.00
CR
323,185,766.11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08/24 95031
PELUNASAN KREDIT I
NFICLO,BLCKLLY
YUAN PERDANA
0000
1,061,813.00
CR
353,332,666.11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08/29 95031
PELUNASAN KREDIT I
NFCL,BCL 25,28
YUAN PERDANA
0000
1,845,988.00
CR
179,446,884.11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PEND
TRSF E-BANKING CR
09/01 95031
PELUNASAN KREDIT I
NF, BCL
YUAN PERDANA
0000
1,344,264.00
CR
150,560,114.99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09/05 95031
PELUNASAN KREDIT I
NFICLO 3,4 SEP
YUAN PERDANA
0000
961,101.00
CR
190,023,715.99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PEND
TRSF E-BANKING CR
09/08 95031
YUAN PERDANA
0000
965,038.00
CR
219,172,685.99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09/15 95031
PELUNASAN KREDIT I
NFICLO BLACKK
YUAN PERDANA
0000
3,441,902.00
CR
267,556,907.99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09/19 95031
PELUNASAN KREDIT I
NFCL,BLCKLLY
YUAN PERDANA
0000
2,071,652.00
CR
192,854,995.99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<sst xmlns="http://schemas.openxmlformats.org/spreadsheetml/2006/main" count="2283" uniqueCount="217">
  <si>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</si>
  <si>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</si>
  <si>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</si>
  <si>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</si>
  <si>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</si>
  <si>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</si>
  <si>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</si>
  <si>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</si>
  <si>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</si>
  <si>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</si>
  <si>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</si>
  <si>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</si>
  <si>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</si>
  <si>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</si>
  <si>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</si>
  <si>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</si>
  <si>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</si>
  <si>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</si>
  <si>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</si>
  <si>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</si>
  <si>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</si>
  <si>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</si>
  <si>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</si>
  <si>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</si>
  <si>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</si>
  <si>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</si>
  <si>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</si>
  <si>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</si>
  <si>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</si>
  <si>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</si>
  <si>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</si>
  <si>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</si>
  <si>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</si>
  <si>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</si>
  <si>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</si>
  <si>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</si>
  <si>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</si>
  <si>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</si>
  <si>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</si>
  <si>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</si>
  <si>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</si>
  <si>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</si>
  <si>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</si>
  <si>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</si>
  <si>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</si>
  <si>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</si>
  <si>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</si>
  <si>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</si>
  <si>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</si>
  <si>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</si>
  <si>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</si>
  <si>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</si>
  <si>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</si>
  <si>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</si>
  <si>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</si>
  <si>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</si>
  <si>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</si>
  <si>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</si>
  <si>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</si>
  <si>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</si>
  <si>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</si>
  <si>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</si>
  <si>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</si>
  <si>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</si>
  <si>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</si>
  <si>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</si>
  <si>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</si>
  <si>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</si>
  <si>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</si>
  <si>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</si>
  <si>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</si>
  <si>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</si>
  <si>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</si>
  <si>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</si>
  <si>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</si>
  <si>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</si>
  <si>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</si>
  <si>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</si>
  <si>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</si>
  <si>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</si>
  <si>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</si>
  <si>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</si>
  <si>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</si>
  <si>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</si>
  <si>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</si>
  <si>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</si>
  <si>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</si>
  <si>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</si>
  <si>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</si>
  <si>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</si>
  <si>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</si>
  <si>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</si>
  <si>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</si>
  <si>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</si>
  <si>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</si>
  <si>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</si>
  <si>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</si>
  <si>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</si>
  <si>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</si>
  <si>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</si>
  <si>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</si>
  <si>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</si>
  <si>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</si>
  <si>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</si>
  <si>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</si>
  <si>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</si>
  <si>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</si>
  <si>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</si>
  <si>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</si>
  <si>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</si>
  <si>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</si>
  <si>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</si>
  <si>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</si>
  <si>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</si>
  <si>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</si>
  <si>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</si>
  <si>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</si>
  <si>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</si>
  <si>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</si>
  <si>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</si>
  <si>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</si>
  <si>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</si>
  <si>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</si>
  <si>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</si>
  <si>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</si>
  <si>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</si>
  <si>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</si>
  <si>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</si>
  <si>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</si>
  <si>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</si>
  <si>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</si>
  <si>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</si>
  <si>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</si>
  <si>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</si>
  <si>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</si>
  <si>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</si>
  <si>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</si>
  <si>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</si>
  <si>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</si>
  <si>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</si>
  <si>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</si>
  <si>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</si>
  <si>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</si>
  <si>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</si>
  <si>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</si>
  <si>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</si>
  <si>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</si>
  <si>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</si>
  <si>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</si>
  <si>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</si>
  <si>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</si>
  <si>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</si>
  <si>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</si>
  <si>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</si>
  <si>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</si>
  <si>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</si>
  <si>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</si>
  <si>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</si>
  <si>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</si>
  <si>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</si>
  <si>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</si>
  <si>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</si>
  <si>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</si>
  <si>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</si>
  <si>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</si>
  <si>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</si>
  <si>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</si>
  <si>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</si>
  <si>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</si>
  <si>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</si>
  <si>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</si>
  <si>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</si>
  <si>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</si>
  <si>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</si>
  <si>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</si>
  <si>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</si>
  <si>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</si>
  <si>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</si>
  <si>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</si>
  <si>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</si>
  <si>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</si>
  <si>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</si>
  <si>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</si>
  <si>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</si>
  <si>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</si>
  <si>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</si>
  <si>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</si>
  <si>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</si>
  <si>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</si>
  <si>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</si>
  <si>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</si>
  <si>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</si>
  <si>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</si>
  <si>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</si>
  <si>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</si>
  <si>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</si>
  <si>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</si>
  <si>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</si>
  <si>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</si>
  <si>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</si>
  <si>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</si>
  <si>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</si>
  <si>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</si>
  <si>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</si>
  <si>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</si>
  <si>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</si>
  <si>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</si>
  <si>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</si>
  <si>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</si>
  <si>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</si>
  <si>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</si>
  <si>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</si>
  <si>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</si>
  <si>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</si>
  <si>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</si>
  <si>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</si>
  <si>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R18000013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</si>
</sst>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70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7.xml"/><Relationship Id="rId1" Type="http://schemas.openxmlformats.org/officeDocument/2006/relationships/vmlDrawing" Target="../drawings/vmlDrawing37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387"/>
  <sheetViews>
    <sheetView zoomScale="85" zoomScaleNormal="85" workbookViewId="0">
      <pane ySplit="7" topLeftCell="A370" activePane="bottomLeft" state="frozen"/>
      <selection pane="bottomLeft" activeCell="G375" sqref="G375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98" t="s">
        <v>22</v>
      </c>
      <c r="G1" s="398"/>
      <c r="H1" s="398"/>
      <c r="I1" s="220" t="s">
        <v>20</v>
      </c>
      <c r="J1" s="218"/>
      <c r="L1" s="275">
        <f>SUM(D355:D365)</f>
        <v>5549428</v>
      </c>
      <c r="M1" s="238">
        <v>5485813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98" t="s">
        <v>21</v>
      </c>
      <c r="G2" s="398"/>
      <c r="H2" s="398"/>
      <c r="I2" s="220">
        <f>J387*-1</f>
        <v>4074612</v>
      </c>
      <c r="J2" s="218"/>
      <c r="L2" s="276">
        <f>SUM(G355:G365)</f>
        <v>493764</v>
      </c>
      <c r="M2" s="238">
        <v>655638</v>
      </c>
      <c r="N2" s="238"/>
      <c r="O2" s="238"/>
    </row>
    <row r="3" spans="1:15" x14ac:dyDescent="0.25">
      <c r="A3" s="218" t="s">
        <v>115</v>
      </c>
      <c r="B3" s="218"/>
      <c r="C3" s="72" t="s">
        <v>114</v>
      </c>
      <c r="D3" s="218"/>
      <c r="E3" s="218"/>
      <c r="F3" s="307"/>
      <c r="G3" s="307"/>
      <c r="H3" s="307"/>
      <c r="I3" s="220"/>
      <c r="J3" s="218"/>
      <c r="L3" s="276">
        <f>L1-L2</f>
        <v>5055664</v>
      </c>
      <c r="M3" s="238">
        <f>M1-M2</f>
        <v>4830175</v>
      </c>
      <c r="N3" s="238">
        <f>L3+M3</f>
        <v>9885839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399" t="s">
        <v>60</v>
      </c>
      <c r="B5" s="399"/>
      <c r="C5" s="399"/>
      <c r="D5" s="399"/>
      <c r="E5" s="399"/>
      <c r="F5" s="399"/>
      <c r="G5" s="399"/>
      <c r="H5" s="399"/>
      <c r="I5" s="399"/>
      <c r="J5" s="399"/>
      <c r="L5" s="274"/>
      <c r="M5" s="238"/>
      <c r="N5" s="238"/>
      <c r="O5" s="238"/>
    </row>
    <row r="6" spans="1:15" x14ac:dyDescent="0.25">
      <c r="A6" s="400" t="s">
        <v>2</v>
      </c>
      <c r="B6" s="401" t="s">
        <v>3</v>
      </c>
      <c r="C6" s="401"/>
      <c r="D6" s="401"/>
      <c r="E6" s="401"/>
      <c r="F6" s="401"/>
      <c r="G6" s="401"/>
      <c r="H6" s="401" t="s">
        <v>4</v>
      </c>
      <c r="I6" s="402" t="s">
        <v>5</v>
      </c>
      <c r="J6" s="403" t="s">
        <v>6</v>
      </c>
    </row>
    <row r="7" spans="1:15" x14ac:dyDescent="0.25">
      <c r="A7" s="400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401"/>
      <c r="I7" s="402"/>
      <c r="J7" s="403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41">
        <v>43318</v>
      </c>
      <c r="B301" s="242">
        <v>180171637</v>
      </c>
      <c r="C301" s="106">
        <v>10</v>
      </c>
      <c r="D301" s="246">
        <v>1183350</v>
      </c>
      <c r="E301" s="244"/>
      <c r="F301" s="247"/>
      <c r="G301" s="246"/>
      <c r="H301" s="244"/>
      <c r="I301" s="245"/>
      <c r="J301" s="246"/>
    </row>
    <row r="302" spans="1:10" ht="15.75" customHeight="1" x14ac:dyDescent="0.25">
      <c r="A302" s="241">
        <v>43318</v>
      </c>
      <c r="B302" s="242">
        <v>180171680</v>
      </c>
      <c r="C302" s="106">
        <v>5</v>
      </c>
      <c r="D302" s="246">
        <v>474338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43319</v>
      </c>
      <c r="B303" s="242">
        <v>180171719</v>
      </c>
      <c r="C303" s="106">
        <v>11</v>
      </c>
      <c r="D303" s="246">
        <v>1234625</v>
      </c>
      <c r="E303" s="244">
        <v>180044726</v>
      </c>
      <c r="F303" s="247">
        <v>1</v>
      </c>
      <c r="G303" s="246">
        <v>131513</v>
      </c>
      <c r="H303" s="244"/>
      <c r="I303" s="245"/>
      <c r="J303" s="246"/>
    </row>
    <row r="304" spans="1:10" ht="15.75" customHeight="1" x14ac:dyDescent="0.25">
      <c r="A304" s="241">
        <v>43319</v>
      </c>
      <c r="B304" s="242">
        <v>180171759</v>
      </c>
      <c r="C304" s="106">
        <v>6</v>
      </c>
      <c r="D304" s="246">
        <v>735438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43320</v>
      </c>
      <c r="B305" s="242">
        <v>180171807</v>
      </c>
      <c r="C305" s="106">
        <v>6</v>
      </c>
      <c r="D305" s="246">
        <v>643825</v>
      </c>
      <c r="E305" s="244">
        <v>180044739</v>
      </c>
      <c r="F305" s="247">
        <v>1</v>
      </c>
      <c r="G305" s="246">
        <v>130025</v>
      </c>
      <c r="H305" s="244"/>
      <c r="I305" s="245"/>
      <c r="J305" s="246"/>
    </row>
    <row r="306" spans="1:10" ht="15.75" customHeight="1" x14ac:dyDescent="0.25">
      <c r="A306" s="241">
        <v>43320</v>
      </c>
      <c r="B306" s="242">
        <v>180171875</v>
      </c>
      <c r="C306" s="106">
        <v>3</v>
      </c>
      <c r="D306" s="246">
        <v>372138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43321</v>
      </c>
      <c r="B307" s="242">
        <v>180171919</v>
      </c>
      <c r="C307" s="106">
        <v>5</v>
      </c>
      <c r="D307" s="246">
        <v>465850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43321</v>
      </c>
      <c r="B308" s="242">
        <v>180171959</v>
      </c>
      <c r="C308" s="106">
        <v>1</v>
      </c>
      <c r="D308" s="246">
        <v>97563</v>
      </c>
      <c r="E308" s="244"/>
      <c r="F308" s="247"/>
      <c r="G308" s="246"/>
      <c r="H308" s="244"/>
      <c r="I308" s="245"/>
      <c r="J308" s="246"/>
    </row>
    <row r="309" spans="1:10" ht="15.75" customHeight="1" x14ac:dyDescent="0.25">
      <c r="A309" s="241">
        <v>43322</v>
      </c>
      <c r="B309" s="242">
        <v>180172017</v>
      </c>
      <c r="C309" s="106">
        <v>5</v>
      </c>
      <c r="D309" s="246">
        <v>464188</v>
      </c>
      <c r="E309" s="244"/>
      <c r="F309" s="247"/>
      <c r="G309" s="246"/>
      <c r="H309" s="244"/>
      <c r="I309" s="245"/>
      <c r="J309" s="246"/>
    </row>
    <row r="310" spans="1:10" ht="15.75" customHeight="1" x14ac:dyDescent="0.25">
      <c r="A310" s="241">
        <v>43322</v>
      </c>
      <c r="B310" s="242">
        <v>180172054</v>
      </c>
      <c r="C310" s="106">
        <v>3</v>
      </c>
      <c r="D310" s="246">
        <v>277375</v>
      </c>
      <c r="E310" s="244"/>
      <c r="F310" s="247"/>
      <c r="G310" s="246"/>
      <c r="H310" s="244"/>
      <c r="I310" s="245"/>
      <c r="J310" s="246"/>
    </row>
    <row r="311" spans="1:10" ht="15.75" customHeight="1" x14ac:dyDescent="0.25">
      <c r="A311" s="241">
        <v>43323</v>
      </c>
      <c r="B311" s="242">
        <v>180172100</v>
      </c>
      <c r="C311" s="106">
        <v>4</v>
      </c>
      <c r="D311" s="246">
        <v>369600</v>
      </c>
      <c r="E311" s="244"/>
      <c r="F311" s="247"/>
      <c r="G311" s="246"/>
      <c r="H311" s="244"/>
      <c r="I311" s="245">
        <v>6056752</v>
      </c>
      <c r="J311" s="246" t="s">
        <v>17</v>
      </c>
    </row>
    <row r="312" spans="1:10" ht="15.75" customHeight="1" x14ac:dyDescent="0.25">
      <c r="A312" s="241">
        <v>43325</v>
      </c>
      <c r="B312" s="242">
        <v>180172296</v>
      </c>
      <c r="C312" s="106">
        <v>8</v>
      </c>
      <c r="D312" s="246">
        <v>813575</v>
      </c>
      <c r="E312" s="244"/>
      <c r="F312" s="247"/>
      <c r="G312" s="246"/>
      <c r="H312" s="244"/>
      <c r="I312" s="245"/>
      <c r="J312" s="246"/>
    </row>
    <row r="313" spans="1:10" ht="15.75" customHeight="1" x14ac:dyDescent="0.25">
      <c r="A313" s="241">
        <v>43325</v>
      </c>
      <c r="B313" s="242">
        <v>180172351</v>
      </c>
      <c r="C313" s="106">
        <v>3</v>
      </c>
      <c r="D313" s="246">
        <v>311675</v>
      </c>
      <c r="E313" s="244"/>
      <c r="F313" s="247"/>
      <c r="G313" s="246"/>
      <c r="H313" s="244"/>
      <c r="I313" s="245"/>
      <c r="J313" s="246"/>
    </row>
    <row r="314" spans="1:10" ht="15.75" customHeight="1" x14ac:dyDescent="0.25">
      <c r="A314" s="241">
        <v>43326</v>
      </c>
      <c r="B314" s="242">
        <v>180172415</v>
      </c>
      <c r="C314" s="106">
        <v>2</v>
      </c>
      <c r="D314" s="246">
        <v>205013</v>
      </c>
      <c r="E314" s="244">
        <v>180044836</v>
      </c>
      <c r="F314" s="247">
        <v>2</v>
      </c>
      <c r="G314" s="246">
        <v>192063</v>
      </c>
      <c r="H314" s="244"/>
      <c r="I314" s="245"/>
      <c r="J314" s="246"/>
    </row>
    <row r="315" spans="1:10" ht="15.75" customHeight="1" x14ac:dyDescent="0.25">
      <c r="A315" s="241">
        <v>43326</v>
      </c>
      <c r="B315" s="242">
        <v>180172445</v>
      </c>
      <c r="C315" s="106">
        <v>5</v>
      </c>
      <c r="D315" s="246">
        <v>493938</v>
      </c>
      <c r="E315" s="244"/>
      <c r="F315" s="247"/>
      <c r="G315" s="246"/>
      <c r="H315" s="244"/>
      <c r="I315" s="245"/>
      <c r="J315" s="246"/>
    </row>
    <row r="316" spans="1:10" ht="15.75" customHeight="1" x14ac:dyDescent="0.25">
      <c r="A316" s="241">
        <v>43327</v>
      </c>
      <c r="B316" s="242">
        <v>180172490</v>
      </c>
      <c r="C316" s="106">
        <v>6</v>
      </c>
      <c r="D316" s="246">
        <v>646800</v>
      </c>
      <c r="E316" s="244"/>
      <c r="F316" s="247"/>
      <c r="G316" s="246"/>
      <c r="H316" s="244"/>
      <c r="I316" s="245"/>
      <c r="J316" s="246"/>
    </row>
    <row r="317" spans="1:10" ht="15.75" customHeight="1" x14ac:dyDescent="0.25">
      <c r="A317" s="241">
        <v>43327</v>
      </c>
      <c r="B317" s="242">
        <v>180172552</v>
      </c>
      <c r="C317" s="106">
        <v>8</v>
      </c>
      <c r="D317" s="246">
        <v>800800</v>
      </c>
      <c r="E317" s="244"/>
      <c r="F317" s="247"/>
      <c r="G317" s="246"/>
      <c r="H317" s="244"/>
      <c r="I317" s="245"/>
      <c r="J317" s="246"/>
    </row>
    <row r="318" spans="1:10" ht="15.75" customHeight="1" x14ac:dyDescent="0.25">
      <c r="A318" s="241">
        <v>43328</v>
      </c>
      <c r="B318" s="242">
        <v>180172590</v>
      </c>
      <c r="C318" s="106">
        <v>2</v>
      </c>
      <c r="D318" s="246">
        <v>255063</v>
      </c>
      <c r="E318" s="244">
        <v>180044867</v>
      </c>
      <c r="F318" s="247">
        <v>1</v>
      </c>
      <c r="G318" s="246">
        <v>99050</v>
      </c>
      <c r="H318" s="244"/>
      <c r="I318" s="245"/>
      <c r="J318" s="246"/>
    </row>
    <row r="319" spans="1:10" ht="15.75" customHeight="1" x14ac:dyDescent="0.25">
      <c r="A319" s="241">
        <v>43328</v>
      </c>
      <c r="B319" s="242">
        <v>180172640</v>
      </c>
      <c r="C319" s="106">
        <v>2</v>
      </c>
      <c r="D319" s="246">
        <v>189088</v>
      </c>
      <c r="E319" s="244"/>
      <c r="F319" s="247"/>
      <c r="G319" s="246"/>
      <c r="H319" s="244"/>
      <c r="I319" s="245"/>
      <c r="J319" s="246"/>
    </row>
    <row r="320" spans="1:10" ht="15.75" customHeight="1" x14ac:dyDescent="0.25">
      <c r="A320" s="241">
        <v>43330</v>
      </c>
      <c r="B320" s="242">
        <v>180172706</v>
      </c>
      <c r="C320" s="106">
        <v>4</v>
      </c>
      <c r="D320" s="246">
        <v>397075</v>
      </c>
      <c r="E320" s="244">
        <v>180044890</v>
      </c>
      <c r="F320" s="247">
        <v>1</v>
      </c>
      <c r="G320" s="246">
        <v>95025</v>
      </c>
      <c r="H320" s="244"/>
      <c r="I320" s="245"/>
      <c r="J320" s="246"/>
    </row>
    <row r="321" spans="1:10" ht="15.75" customHeight="1" x14ac:dyDescent="0.25">
      <c r="A321" s="241">
        <v>43330</v>
      </c>
      <c r="B321" s="242">
        <v>180172736</v>
      </c>
      <c r="C321" s="106">
        <v>4</v>
      </c>
      <c r="D321" s="246">
        <v>465938</v>
      </c>
      <c r="E321" s="244"/>
      <c r="F321" s="247"/>
      <c r="G321" s="246"/>
      <c r="H321" s="244"/>
      <c r="I321" s="245">
        <v>4192827</v>
      </c>
      <c r="J321" s="246" t="s">
        <v>17</v>
      </c>
    </row>
    <row r="322" spans="1:10" ht="15.75" customHeight="1" x14ac:dyDescent="0.25">
      <c r="A322" s="241">
        <v>43332</v>
      </c>
      <c r="B322" s="242">
        <v>180172863</v>
      </c>
      <c r="C322" s="106">
        <v>11</v>
      </c>
      <c r="D322" s="246">
        <v>1249500</v>
      </c>
      <c r="E322" s="244">
        <v>180044921</v>
      </c>
      <c r="F322" s="247">
        <v>1</v>
      </c>
      <c r="G322" s="246">
        <v>124338</v>
      </c>
      <c r="H322" s="244"/>
      <c r="I322" s="245"/>
      <c r="J322" s="246"/>
    </row>
    <row r="323" spans="1:10" ht="15.75" customHeight="1" x14ac:dyDescent="0.25">
      <c r="A323" s="241">
        <v>43332</v>
      </c>
      <c r="B323" s="242">
        <v>180172901</v>
      </c>
      <c r="C323" s="106">
        <v>4</v>
      </c>
      <c r="D323" s="246">
        <v>421488</v>
      </c>
      <c r="E323" s="244"/>
      <c r="F323" s="247"/>
      <c r="G323" s="246"/>
      <c r="H323" s="244"/>
      <c r="I323" s="245"/>
      <c r="J323" s="246"/>
    </row>
    <row r="324" spans="1:10" ht="15.75" customHeight="1" x14ac:dyDescent="0.25">
      <c r="A324" s="241">
        <v>43333</v>
      </c>
      <c r="B324" s="242">
        <v>180172944</v>
      </c>
      <c r="C324" s="106">
        <v>9</v>
      </c>
      <c r="D324" s="246">
        <v>995225</v>
      </c>
      <c r="E324" s="244">
        <v>180044937</v>
      </c>
      <c r="F324" s="247">
        <v>15</v>
      </c>
      <c r="G324" s="246">
        <v>1684025</v>
      </c>
      <c r="H324" s="244"/>
      <c r="I324" s="245"/>
      <c r="J324" s="246"/>
    </row>
    <row r="325" spans="1:10" ht="15.75" customHeight="1" x14ac:dyDescent="0.25">
      <c r="A325" s="241">
        <v>43333</v>
      </c>
      <c r="B325" s="242">
        <v>180172986</v>
      </c>
      <c r="C325" s="106">
        <v>2</v>
      </c>
      <c r="D325" s="246">
        <v>206500</v>
      </c>
      <c r="E325" s="244"/>
      <c r="F325" s="247"/>
      <c r="G325" s="246"/>
      <c r="H325" s="244"/>
      <c r="I325" s="245"/>
      <c r="J325" s="246"/>
    </row>
    <row r="326" spans="1:10" ht="15.75" customHeight="1" x14ac:dyDescent="0.25">
      <c r="A326" s="241">
        <v>43335</v>
      </c>
      <c r="B326" s="242">
        <v>180173043</v>
      </c>
      <c r="C326" s="106">
        <v>8</v>
      </c>
      <c r="D326" s="246">
        <v>737013</v>
      </c>
      <c r="E326" s="244">
        <v>180044950</v>
      </c>
      <c r="F326" s="247">
        <v>1</v>
      </c>
      <c r="G326" s="246">
        <v>115500</v>
      </c>
      <c r="H326" s="244"/>
      <c r="I326" s="245"/>
      <c r="J326" s="246"/>
    </row>
    <row r="327" spans="1:10" ht="15.75" customHeight="1" x14ac:dyDescent="0.25">
      <c r="A327" s="241">
        <v>43336</v>
      </c>
      <c r="B327" s="242">
        <v>180173119</v>
      </c>
      <c r="C327" s="106">
        <v>7</v>
      </c>
      <c r="D327" s="246">
        <v>708050</v>
      </c>
      <c r="E327" s="244"/>
      <c r="F327" s="247"/>
      <c r="G327" s="246"/>
      <c r="H327" s="244"/>
      <c r="I327" s="245"/>
      <c r="J327" s="246"/>
    </row>
    <row r="328" spans="1:10" ht="15.75" customHeight="1" x14ac:dyDescent="0.25">
      <c r="A328" s="241">
        <v>43336</v>
      </c>
      <c r="B328" s="242">
        <v>180173149</v>
      </c>
      <c r="C328" s="106">
        <v>2</v>
      </c>
      <c r="D328" s="246">
        <v>220763</v>
      </c>
      <c r="E328" s="244"/>
      <c r="F328" s="247"/>
      <c r="G328" s="246"/>
      <c r="H328" s="244"/>
      <c r="I328" s="245"/>
      <c r="J328" s="246"/>
    </row>
    <row r="329" spans="1:10" ht="15.75" customHeight="1" x14ac:dyDescent="0.25">
      <c r="A329" s="241">
        <v>43337</v>
      </c>
      <c r="B329" s="242">
        <v>180173195</v>
      </c>
      <c r="C329" s="106">
        <v>3</v>
      </c>
      <c r="D329" s="246">
        <v>300213</v>
      </c>
      <c r="E329" s="244">
        <v>180044979</v>
      </c>
      <c r="F329" s="247">
        <v>4</v>
      </c>
      <c r="G329" s="246">
        <v>420438</v>
      </c>
      <c r="H329" s="244"/>
      <c r="I329" s="245"/>
      <c r="J329" s="246"/>
    </row>
    <row r="330" spans="1:10" ht="15.75" customHeight="1" x14ac:dyDescent="0.25">
      <c r="A330" s="241">
        <v>43337</v>
      </c>
      <c r="B330" s="242">
        <v>180173214</v>
      </c>
      <c r="C330" s="106">
        <v>1</v>
      </c>
      <c r="D330" s="246">
        <v>131513</v>
      </c>
      <c r="E330" s="244"/>
      <c r="F330" s="247"/>
      <c r="G330" s="246"/>
      <c r="H330" s="244"/>
      <c r="I330" s="245"/>
      <c r="J330" s="246"/>
    </row>
    <row r="331" spans="1:10" ht="15.75" customHeight="1" x14ac:dyDescent="0.25">
      <c r="A331" s="241">
        <v>43339</v>
      </c>
      <c r="B331" s="242">
        <v>180173329</v>
      </c>
      <c r="C331" s="106">
        <v>15</v>
      </c>
      <c r="D331" s="246">
        <v>1609650</v>
      </c>
      <c r="E331" s="244"/>
      <c r="F331" s="247"/>
      <c r="G331" s="246"/>
      <c r="H331" s="244"/>
      <c r="I331" s="245"/>
      <c r="J331" s="246"/>
    </row>
    <row r="332" spans="1:10" ht="15.75" customHeight="1" x14ac:dyDescent="0.25">
      <c r="A332" s="241">
        <v>43339</v>
      </c>
      <c r="B332" s="242">
        <v>180173366</v>
      </c>
      <c r="C332" s="106">
        <v>3</v>
      </c>
      <c r="D332" s="246">
        <v>257075</v>
      </c>
      <c r="E332" s="244"/>
      <c r="F332" s="247"/>
      <c r="G332" s="246"/>
      <c r="H332" s="244"/>
      <c r="I332" s="245"/>
      <c r="J332" s="246"/>
    </row>
    <row r="333" spans="1:10" ht="15.75" customHeight="1" x14ac:dyDescent="0.25">
      <c r="A333" s="241">
        <v>43340</v>
      </c>
      <c r="B333" s="242">
        <v>180173416</v>
      </c>
      <c r="C333" s="106">
        <v>11</v>
      </c>
      <c r="D333" s="246">
        <v>1176963</v>
      </c>
      <c r="E333" s="244">
        <v>180045019</v>
      </c>
      <c r="F333" s="247">
        <v>1</v>
      </c>
      <c r="G333" s="246">
        <v>187163</v>
      </c>
      <c r="H333" s="244"/>
      <c r="I333" s="245"/>
      <c r="J333" s="246"/>
    </row>
    <row r="334" spans="1:10" ht="15.75" customHeight="1" x14ac:dyDescent="0.25">
      <c r="A334" s="241">
        <v>43340</v>
      </c>
      <c r="B334" s="242">
        <v>180173463</v>
      </c>
      <c r="C334" s="106">
        <v>2</v>
      </c>
      <c r="D334" s="246">
        <v>143500</v>
      </c>
      <c r="E334" s="244"/>
      <c r="F334" s="247"/>
      <c r="G334" s="246"/>
      <c r="H334" s="244"/>
      <c r="I334" s="245"/>
      <c r="J334" s="246"/>
    </row>
    <row r="335" spans="1:10" ht="15.75" customHeight="1" x14ac:dyDescent="0.25">
      <c r="A335" s="241">
        <v>43341</v>
      </c>
      <c r="B335" s="242">
        <v>180173521</v>
      </c>
      <c r="C335" s="106">
        <v>7</v>
      </c>
      <c r="D335" s="246">
        <v>590188</v>
      </c>
      <c r="E335" s="244">
        <v>180045035</v>
      </c>
      <c r="F335" s="247">
        <v>1</v>
      </c>
      <c r="G335" s="246">
        <v>126000</v>
      </c>
      <c r="H335" s="244"/>
      <c r="I335" s="245"/>
      <c r="J335" s="246"/>
    </row>
    <row r="336" spans="1:10" ht="15.75" customHeight="1" x14ac:dyDescent="0.25">
      <c r="A336" s="241">
        <v>43341</v>
      </c>
      <c r="B336" s="242">
        <v>180173555</v>
      </c>
      <c r="C336" s="106">
        <v>3</v>
      </c>
      <c r="D336" s="246">
        <v>300650</v>
      </c>
      <c r="E336" s="244"/>
      <c r="F336" s="247"/>
      <c r="G336" s="246"/>
      <c r="H336" s="244"/>
      <c r="I336" s="245"/>
      <c r="J336" s="246"/>
    </row>
    <row r="337" spans="1:10" ht="15.75" customHeight="1" x14ac:dyDescent="0.25">
      <c r="A337" s="241">
        <v>43342</v>
      </c>
      <c r="B337" s="242">
        <v>180173601</v>
      </c>
      <c r="C337" s="106">
        <v>6</v>
      </c>
      <c r="D337" s="246">
        <v>629038</v>
      </c>
      <c r="E337" s="244">
        <v>180045046</v>
      </c>
      <c r="F337" s="247">
        <v>1</v>
      </c>
      <c r="G337" s="246">
        <v>187163</v>
      </c>
      <c r="H337" s="244"/>
      <c r="I337" s="245"/>
      <c r="J337" s="246"/>
    </row>
    <row r="338" spans="1:10" ht="15.75" customHeight="1" x14ac:dyDescent="0.25">
      <c r="A338" s="241">
        <v>43342</v>
      </c>
      <c r="B338" s="242">
        <v>180173645</v>
      </c>
      <c r="C338" s="106">
        <v>5</v>
      </c>
      <c r="D338" s="246">
        <v>611363</v>
      </c>
      <c r="E338" s="244"/>
      <c r="F338" s="247"/>
      <c r="G338" s="246"/>
      <c r="H338" s="244"/>
      <c r="I338" s="245"/>
      <c r="J338" s="246"/>
    </row>
    <row r="339" spans="1:10" ht="15.75" customHeight="1" x14ac:dyDescent="0.25">
      <c r="A339" s="241">
        <v>43343</v>
      </c>
      <c r="B339" s="242">
        <v>180173687</v>
      </c>
      <c r="C339" s="106">
        <v>14</v>
      </c>
      <c r="D339" s="246">
        <v>1408750</v>
      </c>
      <c r="E339" s="244">
        <v>180045058</v>
      </c>
      <c r="F339" s="247">
        <v>1</v>
      </c>
      <c r="G339" s="246">
        <v>64050</v>
      </c>
      <c r="H339" s="244"/>
      <c r="I339" s="245"/>
      <c r="J339" s="246"/>
    </row>
    <row r="340" spans="1:10" ht="15.75" customHeight="1" x14ac:dyDescent="0.25">
      <c r="A340" s="241">
        <v>43343</v>
      </c>
      <c r="B340" s="242">
        <v>180173718</v>
      </c>
      <c r="C340" s="106">
        <v>1</v>
      </c>
      <c r="D340" s="246">
        <v>84088</v>
      </c>
      <c r="E340" s="244"/>
      <c r="F340" s="247"/>
      <c r="G340" s="246"/>
      <c r="H340" s="244"/>
      <c r="I340" s="245"/>
      <c r="J340" s="246"/>
    </row>
    <row r="341" spans="1:10" ht="15.75" customHeight="1" x14ac:dyDescent="0.25">
      <c r="A341" s="241">
        <v>43344</v>
      </c>
      <c r="B341" s="242">
        <v>180173759</v>
      </c>
      <c r="C341" s="106">
        <v>2</v>
      </c>
      <c r="D341" s="246">
        <v>211050</v>
      </c>
      <c r="E341" s="244">
        <v>180045075</v>
      </c>
      <c r="F341" s="247">
        <v>1</v>
      </c>
      <c r="G341" s="246">
        <v>84088</v>
      </c>
      <c r="H341" s="244"/>
      <c r="I341" s="245"/>
      <c r="J341" s="246"/>
    </row>
    <row r="342" spans="1:10" ht="15.75" customHeight="1" x14ac:dyDescent="0.25">
      <c r="A342" s="241">
        <v>43344</v>
      </c>
      <c r="B342" s="242">
        <v>180173785</v>
      </c>
      <c r="C342" s="106">
        <v>1</v>
      </c>
      <c r="D342" s="246">
        <v>64050</v>
      </c>
      <c r="E342" s="244"/>
      <c r="F342" s="247"/>
      <c r="G342" s="246"/>
      <c r="H342" s="244"/>
      <c r="I342" s="245">
        <v>9063865</v>
      </c>
      <c r="J342" s="246" t="s">
        <v>17</v>
      </c>
    </row>
    <row r="343" spans="1:10" ht="15.75" customHeight="1" x14ac:dyDescent="0.25">
      <c r="A343" s="241">
        <v>43346</v>
      </c>
      <c r="B343" s="242">
        <v>180173895</v>
      </c>
      <c r="C343" s="106">
        <v>7</v>
      </c>
      <c r="D343" s="246">
        <v>714438</v>
      </c>
      <c r="E343" s="244">
        <v>180045109</v>
      </c>
      <c r="F343" s="247">
        <v>1</v>
      </c>
      <c r="G343" s="246">
        <v>92050</v>
      </c>
      <c r="H343" s="244"/>
      <c r="I343" s="245"/>
      <c r="J343" s="246"/>
    </row>
    <row r="344" spans="1:10" ht="15.75" customHeight="1" x14ac:dyDescent="0.25">
      <c r="A344" s="241">
        <v>43346</v>
      </c>
      <c r="B344" s="242">
        <v>180173945</v>
      </c>
      <c r="C344" s="106">
        <v>4</v>
      </c>
      <c r="D344" s="246">
        <v>376775</v>
      </c>
      <c r="E344" s="244"/>
      <c r="F344" s="247"/>
      <c r="G344" s="246"/>
      <c r="H344" s="244"/>
      <c r="I344" s="245"/>
      <c r="J344" s="246"/>
    </row>
    <row r="345" spans="1:10" ht="15.75" customHeight="1" x14ac:dyDescent="0.25">
      <c r="A345" s="241">
        <v>43347</v>
      </c>
      <c r="B345" s="242">
        <v>180173990</v>
      </c>
      <c r="C345" s="106">
        <v>8</v>
      </c>
      <c r="D345" s="246">
        <v>831163</v>
      </c>
      <c r="E345" s="244">
        <v>180045126</v>
      </c>
      <c r="F345" s="247">
        <v>2</v>
      </c>
      <c r="G345" s="246">
        <v>223038</v>
      </c>
      <c r="H345" s="244"/>
      <c r="I345" s="245"/>
      <c r="J345" s="246"/>
    </row>
    <row r="346" spans="1:10" ht="15.75" customHeight="1" x14ac:dyDescent="0.25">
      <c r="A346" s="241">
        <v>43347</v>
      </c>
      <c r="B346" s="242">
        <v>180174030</v>
      </c>
      <c r="C346" s="106">
        <v>2</v>
      </c>
      <c r="D346" s="246">
        <v>164675</v>
      </c>
      <c r="E346" s="244"/>
      <c r="F346" s="247"/>
      <c r="G346" s="246"/>
      <c r="H346" s="244"/>
      <c r="I346" s="245"/>
      <c r="J346" s="246"/>
    </row>
    <row r="347" spans="1:10" ht="15.75" customHeight="1" x14ac:dyDescent="0.25">
      <c r="A347" s="241">
        <v>43348</v>
      </c>
      <c r="B347" s="242">
        <v>180174102</v>
      </c>
      <c r="C347" s="106">
        <v>7</v>
      </c>
      <c r="D347" s="246">
        <v>818213</v>
      </c>
      <c r="E347" s="244"/>
      <c r="F347" s="247"/>
      <c r="G347" s="246"/>
      <c r="H347" s="244"/>
      <c r="I347" s="245"/>
      <c r="J347" s="246"/>
    </row>
    <row r="348" spans="1:10" ht="15.75" customHeight="1" x14ac:dyDescent="0.25">
      <c r="A348" s="241">
        <v>43348</v>
      </c>
      <c r="B348" s="242">
        <v>180174128</v>
      </c>
      <c r="C348" s="106">
        <v>1</v>
      </c>
      <c r="D348" s="246">
        <v>97038</v>
      </c>
      <c r="E348" s="244"/>
      <c r="F348" s="247"/>
      <c r="G348" s="246"/>
      <c r="H348" s="244"/>
      <c r="I348" s="245"/>
      <c r="J348" s="246"/>
    </row>
    <row r="349" spans="1:10" ht="15.75" customHeight="1" x14ac:dyDescent="0.25">
      <c r="A349" s="241">
        <v>43349</v>
      </c>
      <c r="B349" s="242">
        <v>180174183</v>
      </c>
      <c r="C349" s="106">
        <v>6</v>
      </c>
      <c r="D349" s="246">
        <v>637000</v>
      </c>
      <c r="E349" s="244">
        <v>180045164</v>
      </c>
      <c r="F349" s="247">
        <v>1</v>
      </c>
      <c r="G349" s="246">
        <v>69300</v>
      </c>
      <c r="H349" s="244"/>
      <c r="I349" s="245"/>
      <c r="J349" s="246"/>
    </row>
    <row r="350" spans="1:10" ht="15.75" customHeight="1" x14ac:dyDescent="0.25">
      <c r="A350" s="241">
        <v>43349</v>
      </c>
      <c r="B350" s="242">
        <v>180174225</v>
      </c>
      <c r="C350" s="106">
        <v>4</v>
      </c>
      <c r="D350" s="246">
        <v>440213</v>
      </c>
      <c r="E350" s="244"/>
      <c r="F350" s="247"/>
      <c r="G350" s="246"/>
      <c r="H350" s="244"/>
      <c r="I350" s="245"/>
      <c r="J350" s="246"/>
    </row>
    <row r="351" spans="1:10" ht="15.75" customHeight="1" x14ac:dyDescent="0.25">
      <c r="A351" s="241">
        <v>43350</v>
      </c>
      <c r="B351" s="242">
        <v>180174277</v>
      </c>
      <c r="C351" s="106">
        <v>14</v>
      </c>
      <c r="D351" s="246">
        <v>1298413</v>
      </c>
      <c r="E351" s="244">
        <v>180045172</v>
      </c>
      <c r="F351" s="247">
        <v>3</v>
      </c>
      <c r="G351" s="246">
        <v>271250</v>
      </c>
      <c r="H351" s="244"/>
      <c r="I351" s="245"/>
      <c r="J351" s="246"/>
    </row>
    <row r="352" spans="1:10" ht="15.75" customHeight="1" x14ac:dyDescent="0.25">
      <c r="A352" s="241">
        <v>43350</v>
      </c>
      <c r="B352" s="242">
        <v>180174319</v>
      </c>
      <c r="C352" s="106">
        <v>1</v>
      </c>
      <c r="D352" s="246">
        <v>107888</v>
      </c>
      <c r="E352" s="244"/>
      <c r="F352" s="247"/>
      <c r="G352" s="246"/>
      <c r="H352" s="244"/>
      <c r="I352" s="245"/>
      <c r="J352" s="246"/>
    </row>
    <row r="353" spans="1:10" ht="15.75" customHeight="1" x14ac:dyDescent="0.25">
      <c r="A353" s="241">
        <v>43351</v>
      </c>
      <c r="B353" s="242">
        <v>180174347</v>
      </c>
      <c r="C353" s="106">
        <v>1</v>
      </c>
      <c r="D353" s="246">
        <v>115063</v>
      </c>
      <c r="E353" s="244">
        <v>180045186</v>
      </c>
      <c r="F353" s="247">
        <v>1</v>
      </c>
      <c r="G353" s="246">
        <v>99050</v>
      </c>
      <c r="H353" s="244"/>
      <c r="I353" s="245"/>
      <c r="J353" s="246"/>
    </row>
    <row r="354" spans="1:10" ht="15.75" customHeight="1" x14ac:dyDescent="0.25">
      <c r="A354" s="241">
        <v>43351</v>
      </c>
      <c r="B354" s="242">
        <v>180174373</v>
      </c>
      <c r="C354" s="106">
        <v>1</v>
      </c>
      <c r="D354" s="246">
        <v>125738</v>
      </c>
      <c r="E354" s="244"/>
      <c r="F354" s="247"/>
      <c r="G354" s="246"/>
      <c r="H354" s="244"/>
      <c r="I354" s="245">
        <v>4971929</v>
      </c>
      <c r="J354" s="246" t="s">
        <v>17</v>
      </c>
    </row>
    <row r="355" spans="1:10" ht="15.75" customHeight="1" x14ac:dyDescent="0.25">
      <c r="A355" s="241">
        <v>43353</v>
      </c>
      <c r="B355" s="242">
        <v>180174511</v>
      </c>
      <c r="C355" s="106">
        <v>6</v>
      </c>
      <c r="D355" s="246">
        <v>545913</v>
      </c>
      <c r="E355" s="244"/>
      <c r="F355" s="247"/>
      <c r="G355" s="246"/>
      <c r="H355" s="244"/>
      <c r="I355" s="245"/>
      <c r="J355" s="246"/>
    </row>
    <row r="356" spans="1:10" ht="15.75" customHeight="1" x14ac:dyDescent="0.25">
      <c r="A356" s="241">
        <v>43353</v>
      </c>
      <c r="B356" s="242">
        <v>180174558</v>
      </c>
      <c r="C356" s="106">
        <v>1</v>
      </c>
      <c r="D356" s="246">
        <v>142888</v>
      </c>
      <c r="E356" s="244"/>
      <c r="F356" s="247"/>
      <c r="G356" s="246"/>
      <c r="H356" s="244"/>
      <c r="I356" s="245"/>
      <c r="J356" s="246"/>
    </row>
    <row r="357" spans="1:10" ht="15.75" customHeight="1" x14ac:dyDescent="0.25">
      <c r="A357" s="241">
        <v>43355</v>
      </c>
      <c r="B357" s="242">
        <v>180174665</v>
      </c>
      <c r="C357" s="106">
        <v>11</v>
      </c>
      <c r="D357" s="246">
        <v>1286863</v>
      </c>
      <c r="E357" s="244">
        <v>180045246</v>
      </c>
      <c r="F357" s="247">
        <v>1</v>
      </c>
      <c r="G357" s="246">
        <v>84088</v>
      </c>
      <c r="H357" s="244"/>
      <c r="I357" s="245"/>
      <c r="J357" s="246"/>
    </row>
    <row r="358" spans="1:10" ht="15.75" customHeight="1" x14ac:dyDescent="0.25">
      <c r="A358" s="241">
        <v>43355</v>
      </c>
      <c r="B358" s="242">
        <v>180174723</v>
      </c>
      <c r="C358" s="106">
        <v>5</v>
      </c>
      <c r="D358" s="246">
        <v>425250</v>
      </c>
      <c r="E358" s="244"/>
      <c r="F358" s="247"/>
      <c r="G358" s="246"/>
      <c r="H358" s="244"/>
      <c r="I358" s="245"/>
      <c r="J358" s="246"/>
    </row>
    <row r="359" spans="1:10" ht="15.75" customHeight="1" x14ac:dyDescent="0.25">
      <c r="A359" s="241">
        <v>43356</v>
      </c>
      <c r="B359" s="242">
        <v>180174759</v>
      </c>
      <c r="C359" s="106">
        <v>11</v>
      </c>
      <c r="D359" s="246">
        <v>1076863</v>
      </c>
      <c r="E359" s="244">
        <v>180045262</v>
      </c>
      <c r="F359" s="247">
        <v>1</v>
      </c>
      <c r="G359" s="246">
        <v>93013</v>
      </c>
      <c r="H359" s="244"/>
      <c r="I359" s="245"/>
      <c r="J359" s="246"/>
    </row>
    <row r="360" spans="1:10" ht="15.75" customHeight="1" x14ac:dyDescent="0.25">
      <c r="A360" s="241">
        <v>43356</v>
      </c>
      <c r="B360" s="242">
        <v>180174788</v>
      </c>
      <c r="C360" s="106">
        <v>1</v>
      </c>
      <c r="D360" s="246">
        <v>91700</v>
      </c>
      <c r="E360" s="244"/>
      <c r="F360" s="247"/>
      <c r="G360" s="246"/>
      <c r="H360" s="244"/>
      <c r="I360" s="245"/>
      <c r="J360" s="246"/>
    </row>
    <row r="361" spans="1:10" ht="15.75" customHeight="1" x14ac:dyDescent="0.25">
      <c r="A361" s="241">
        <v>43357</v>
      </c>
      <c r="B361" s="242">
        <v>180174857</v>
      </c>
      <c r="C361" s="106">
        <v>10</v>
      </c>
      <c r="D361" s="246">
        <v>981925</v>
      </c>
      <c r="E361" s="244">
        <v>180045276</v>
      </c>
      <c r="F361" s="247">
        <v>2</v>
      </c>
      <c r="G361" s="246">
        <v>219100</v>
      </c>
      <c r="H361" s="244"/>
      <c r="I361" s="245"/>
      <c r="J361" s="246"/>
    </row>
    <row r="362" spans="1:10" ht="15.75" customHeight="1" x14ac:dyDescent="0.25">
      <c r="A362" s="241">
        <v>43357</v>
      </c>
      <c r="B362" s="242">
        <v>180174883</v>
      </c>
      <c r="C362" s="106">
        <v>2</v>
      </c>
      <c r="D362" s="246">
        <v>217350</v>
      </c>
      <c r="E362" s="244"/>
      <c r="F362" s="247"/>
      <c r="G362" s="246"/>
      <c r="H362" s="244"/>
      <c r="I362" s="245"/>
      <c r="J362" s="246"/>
    </row>
    <row r="363" spans="1:10" ht="15.75" customHeight="1" x14ac:dyDescent="0.25">
      <c r="A363" s="241">
        <v>43357</v>
      </c>
      <c r="B363" s="242">
        <v>180174884</v>
      </c>
      <c r="C363" s="106">
        <v>1</v>
      </c>
      <c r="D363" s="246">
        <v>86013</v>
      </c>
      <c r="E363" s="244"/>
      <c r="F363" s="247"/>
      <c r="G363" s="246"/>
      <c r="H363" s="244"/>
      <c r="I363" s="245"/>
      <c r="J363" s="246"/>
    </row>
    <row r="364" spans="1:10" ht="15.75" customHeight="1" x14ac:dyDescent="0.25">
      <c r="A364" s="241">
        <v>43358</v>
      </c>
      <c r="B364" s="242">
        <v>180174938</v>
      </c>
      <c r="C364" s="106">
        <v>6</v>
      </c>
      <c r="D364" s="246">
        <v>598938</v>
      </c>
      <c r="E364" s="244">
        <v>180045293</v>
      </c>
      <c r="F364" s="247">
        <v>1</v>
      </c>
      <c r="G364" s="246">
        <v>97563</v>
      </c>
      <c r="H364" s="244"/>
      <c r="I364" s="245"/>
      <c r="J364" s="246"/>
    </row>
    <row r="365" spans="1:10" ht="15.75" customHeight="1" x14ac:dyDescent="0.25">
      <c r="A365" s="241">
        <v>43358</v>
      </c>
      <c r="B365" s="242">
        <v>180174969</v>
      </c>
      <c r="C365" s="106">
        <v>1</v>
      </c>
      <c r="D365" s="246">
        <v>95725</v>
      </c>
      <c r="E365" s="244"/>
      <c r="F365" s="247"/>
      <c r="G365" s="246"/>
      <c r="H365" s="244"/>
      <c r="I365" s="245">
        <v>5055664</v>
      </c>
      <c r="J365" s="246" t="s">
        <v>17</v>
      </c>
    </row>
    <row r="366" spans="1:10" ht="15.75" customHeight="1" x14ac:dyDescent="0.25">
      <c r="A366" s="210">
        <v>43360</v>
      </c>
      <c r="B366" s="115">
        <v>180175097</v>
      </c>
      <c r="C366" s="306">
        <v>5</v>
      </c>
      <c r="D366" s="117">
        <v>431463</v>
      </c>
      <c r="E366" s="118">
        <v>180045321</v>
      </c>
      <c r="F366" s="120">
        <v>3</v>
      </c>
      <c r="G366" s="117">
        <v>249638</v>
      </c>
      <c r="H366" s="118"/>
      <c r="I366" s="213"/>
      <c r="J366" s="117"/>
    </row>
    <row r="367" spans="1:10" ht="15.75" customHeight="1" x14ac:dyDescent="0.25">
      <c r="A367" s="210">
        <v>43360</v>
      </c>
      <c r="B367" s="115">
        <v>180175119</v>
      </c>
      <c r="C367" s="306">
        <v>1</v>
      </c>
      <c r="D367" s="117">
        <v>110075</v>
      </c>
      <c r="E367" s="118"/>
      <c r="F367" s="120"/>
      <c r="G367" s="117"/>
      <c r="H367" s="118"/>
      <c r="I367" s="213"/>
      <c r="J367" s="117"/>
    </row>
    <row r="368" spans="1:10" ht="15.75" customHeight="1" x14ac:dyDescent="0.25">
      <c r="A368" s="210">
        <v>43361</v>
      </c>
      <c r="B368" s="115">
        <v>180175182</v>
      </c>
      <c r="C368" s="306">
        <v>4</v>
      </c>
      <c r="D368" s="117">
        <v>403550</v>
      </c>
      <c r="E368" s="118"/>
      <c r="F368" s="120"/>
      <c r="G368" s="117"/>
      <c r="H368" s="118"/>
      <c r="I368" s="213"/>
      <c r="J368" s="117"/>
    </row>
    <row r="369" spans="1:10" ht="15.75" customHeight="1" x14ac:dyDescent="0.25">
      <c r="A369" s="210">
        <v>43361</v>
      </c>
      <c r="B369" s="115">
        <v>180175220</v>
      </c>
      <c r="C369" s="306">
        <v>2</v>
      </c>
      <c r="D369" s="117">
        <v>213238</v>
      </c>
      <c r="E369" s="118"/>
      <c r="F369" s="120"/>
      <c r="G369" s="117"/>
      <c r="H369" s="118"/>
      <c r="I369" s="213"/>
      <c r="J369" s="117"/>
    </row>
    <row r="370" spans="1:10" ht="15.75" customHeight="1" x14ac:dyDescent="0.25">
      <c r="A370" s="210">
        <v>43362</v>
      </c>
      <c r="B370" s="115">
        <v>180175256</v>
      </c>
      <c r="C370" s="306">
        <v>8</v>
      </c>
      <c r="D370" s="117">
        <v>826875</v>
      </c>
      <c r="E370" s="118">
        <v>180045356</v>
      </c>
      <c r="F370" s="120">
        <v>2</v>
      </c>
      <c r="G370" s="117">
        <v>181738</v>
      </c>
      <c r="H370" s="118"/>
      <c r="I370" s="213"/>
      <c r="J370" s="117"/>
    </row>
    <row r="371" spans="1:10" ht="15.75" customHeight="1" x14ac:dyDescent="0.25">
      <c r="A371" s="210">
        <v>43362</v>
      </c>
      <c r="B371" s="115">
        <v>180175292</v>
      </c>
      <c r="C371" s="306">
        <v>2</v>
      </c>
      <c r="D371" s="117">
        <v>186025</v>
      </c>
      <c r="E371" s="118"/>
      <c r="F371" s="120"/>
      <c r="G371" s="117"/>
      <c r="H371" s="118"/>
      <c r="I371" s="213"/>
      <c r="J371" s="117"/>
    </row>
    <row r="372" spans="1:10" ht="15.75" customHeight="1" x14ac:dyDescent="0.25">
      <c r="A372" s="210">
        <v>43363</v>
      </c>
      <c r="B372" s="115">
        <v>180175353</v>
      </c>
      <c r="C372" s="306">
        <v>13</v>
      </c>
      <c r="D372" s="117">
        <v>1220625</v>
      </c>
      <c r="E372" s="118">
        <v>180045374</v>
      </c>
      <c r="F372" s="120">
        <v>1</v>
      </c>
      <c r="G372" s="117">
        <v>93013</v>
      </c>
      <c r="H372" s="118"/>
      <c r="I372" s="213"/>
      <c r="J372" s="117"/>
    </row>
    <row r="373" spans="1:10" ht="15.75" customHeight="1" x14ac:dyDescent="0.25">
      <c r="A373" s="210">
        <v>43363</v>
      </c>
      <c r="B373" s="115">
        <v>180175393</v>
      </c>
      <c r="C373" s="306">
        <v>9</v>
      </c>
      <c r="D373" s="117">
        <v>785050</v>
      </c>
      <c r="E373" s="118"/>
      <c r="F373" s="120"/>
      <c r="G373" s="117"/>
      <c r="H373" s="118"/>
      <c r="I373" s="213"/>
      <c r="J373" s="117"/>
    </row>
    <row r="374" spans="1:10" ht="15.75" customHeight="1" x14ac:dyDescent="0.25">
      <c r="A374" s="210">
        <v>43364</v>
      </c>
      <c r="B374" s="115">
        <v>180175428</v>
      </c>
      <c r="C374" s="306">
        <v>6</v>
      </c>
      <c r="D374" s="117">
        <v>523250</v>
      </c>
      <c r="E374" s="118">
        <v>180045385</v>
      </c>
      <c r="F374" s="120">
        <v>4</v>
      </c>
      <c r="G374" s="117">
        <v>426038</v>
      </c>
      <c r="H374" s="118"/>
      <c r="I374" s="213"/>
      <c r="J374" s="117"/>
    </row>
    <row r="375" spans="1:10" ht="15.75" customHeight="1" x14ac:dyDescent="0.25">
      <c r="A375" s="210">
        <v>43364</v>
      </c>
      <c r="B375" s="115">
        <v>180175455</v>
      </c>
      <c r="C375" s="306">
        <v>3</v>
      </c>
      <c r="D375" s="117">
        <v>324888</v>
      </c>
      <c r="E375" s="118"/>
      <c r="F375" s="120"/>
      <c r="G375" s="117"/>
      <c r="H375" s="118"/>
      <c r="I375" s="213"/>
      <c r="J375" s="117"/>
    </row>
    <row r="376" spans="1:10" ht="15.75" customHeight="1" x14ac:dyDescent="0.25">
      <c r="A376" s="210"/>
      <c r="B376" s="115"/>
      <c r="C376" s="306"/>
      <c r="D376" s="117"/>
      <c r="E376" s="118"/>
      <c r="F376" s="120"/>
      <c r="G376" s="117"/>
      <c r="H376" s="118"/>
      <c r="I376" s="213"/>
      <c r="J376" s="117"/>
    </row>
    <row r="377" spans="1:10" ht="15.75" customHeight="1" x14ac:dyDescent="0.25">
      <c r="A377" s="210"/>
      <c r="B377" s="115"/>
      <c r="C377" s="306"/>
      <c r="D377" s="117"/>
      <c r="E377" s="118"/>
      <c r="F377" s="120"/>
      <c r="G377" s="117"/>
      <c r="H377" s="118"/>
      <c r="I377" s="213"/>
      <c r="J377" s="117"/>
    </row>
    <row r="378" spans="1:10" x14ac:dyDescent="0.25">
      <c r="A378" s="235"/>
      <c r="B378" s="234"/>
      <c r="C378" s="12"/>
      <c r="D378" s="236"/>
      <c r="E378" s="237"/>
      <c r="F378" s="240"/>
      <c r="G378" s="236"/>
      <c r="H378" s="237"/>
      <c r="I378" s="239"/>
      <c r="J378" s="236"/>
    </row>
    <row r="379" spans="1:10" x14ac:dyDescent="0.25">
      <c r="A379" s="235"/>
      <c r="B379" s="223" t="s">
        <v>11</v>
      </c>
      <c r="C379" s="229">
        <f>SUM(C8:C378)</f>
        <v>3707</v>
      </c>
      <c r="D379" s="224">
        <f>SUM(D8:D378)</f>
        <v>387771039</v>
      </c>
      <c r="E379" s="223" t="s">
        <v>11</v>
      </c>
      <c r="F379" s="232">
        <f>SUM(F8:F378)</f>
        <v>503</v>
      </c>
      <c r="G379" s="224">
        <f>SUM(G8:G378)</f>
        <v>55385699</v>
      </c>
      <c r="H379" s="232">
        <f>SUM(H8:H378)</f>
        <v>0</v>
      </c>
      <c r="I379" s="232">
        <f>SUM(I8:I378)</f>
        <v>328310728</v>
      </c>
      <c r="J379" s="5"/>
    </row>
    <row r="380" spans="1:10" x14ac:dyDescent="0.25">
      <c r="A380" s="235"/>
      <c r="B380" s="223"/>
      <c r="C380" s="229"/>
      <c r="D380" s="224"/>
      <c r="E380" s="223"/>
      <c r="F380" s="232"/>
      <c r="G380" s="224"/>
      <c r="H380" s="232"/>
      <c r="I380" s="232"/>
      <c r="J380" s="5"/>
    </row>
    <row r="381" spans="1:10" x14ac:dyDescent="0.25">
      <c r="A381" s="225"/>
      <c r="B381" s="226"/>
      <c r="C381" s="12"/>
      <c r="D381" s="236"/>
      <c r="E381" s="223"/>
      <c r="F381" s="240"/>
      <c r="G381" s="404" t="s">
        <v>12</v>
      </c>
      <c r="H381" s="404"/>
      <c r="I381" s="239"/>
      <c r="J381" s="227">
        <f>SUM(D8:D378)</f>
        <v>387771039</v>
      </c>
    </row>
    <row r="382" spans="1:10" x14ac:dyDescent="0.25">
      <c r="A382" s="235"/>
      <c r="B382" s="234"/>
      <c r="C382" s="12"/>
      <c r="D382" s="236"/>
      <c r="E382" s="237"/>
      <c r="F382" s="240"/>
      <c r="G382" s="404" t="s">
        <v>13</v>
      </c>
      <c r="H382" s="404"/>
      <c r="I382" s="239"/>
      <c r="J382" s="227">
        <f>SUM(G8:G378)</f>
        <v>55385699</v>
      </c>
    </row>
    <row r="383" spans="1:10" x14ac:dyDescent="0.25">
      <c r="A383" s="228"/>
      <c r="B383" s="237"/>
      <c r="C383" s="12"/>
      <c r="D383" s="236"/>
      <c r="E383" s="237"/>
      <c r="F383" s="240"/>
      <c r="G383" s="404" t="s">
        <v>14</v>
      </c>
      <c r="H383" s="404"/>
      <c r="I383" s="41"/>
      <c r="J383" s="229">
        <f>J381-J382</f>
        <v>332385340</v>
      </c>
    </row>
    <row r="384" spans="1:10" x14ac:dyDescent="0.25">
      <c r="A384" s="235"/>
      <c r="B384" s="230"/>
      <c r="C384" s="12"/>
      <c r="D384" s="231"/>
      <c r="E384" s="237"/>
      <c r="F384" s="240"/>
      <c r="G384" s="404" t="s">
        <v>15</v>
      </c>
      <c r="H384" s="404"/>
      <c r="I384" s="239"/>
      <c r="J384" s="227">
        <f>SUM(H8:H378)</f>
        <v>0</v>
      </c>
    </row>
    <row r="385" spans="1:10" x14ac:dyDescent="0.25">
      <c r="A385" s="235"/>
      <c r="B385" s="230"/>
      <c r="C385" s="12"/>
      <c r="D385" s="231"/>
      <c r="E385" s="237"/>
      <c r="F385" s="240"/>
      <c r="G385" s="404" t="s">
        <v>16</v>
      </c>
      <c r="H385" s="404"/>
      <c r="I385" s="239"/>
      <c r="J385" s="227">
        <f>J383+J384</f>
        <v>332385340</v>
      </c>
    </row>
    <row r="386" spans="1:10" x14ac:dyDescent="0.25">
      <c r="A386" s="235"/>
      <c r="B386" s="230"/>
      <c r="C386" s="12"/>
      <c r="D386" s="231"/>
      <c r="E386" s="237"/>
      <c r="F386" s="240"/>
      <c r="G386" s="404" t="s">
        <v>5</v>
      </c>
      <c r="H386" s="404"/>
      <c r="I386" s="239"/>
      <c r="J386" s="227">
        <f>SUM(I8:I378)</f>
        <v>328310728</v>
      </c>
    </row>
    <row r="387" spans="1:10" x14ac:dyDescent="0.25">
      <c r="A387" s="235"/>
      <c r="B387" s="230"/>
      <c r="C387" s="12"/>
      <c r="D387" s="231"/>
      <c r="E387" s="237"/>
      <c r="F387" s="240"/>
      <c r="G387" s="404" t="s">
        <v>32</v>
      </c>
      <c r="H387" s="404"/>
      <c r="I387" s="240" t="str">
        <f>IF(J387&gt;0,"SALDO",IF(J387&lt;0,"PIUTANG",IF(J387=0,"LUNAS")))</f>
        <v>PIUTANG</v>
      </c>
      <c r="J387" s="227">
        <f>J386-J385</f>
        <v>-4074612</v>
      </c>
    </row>
  </sheetData>
  <mergeCells count="15">
    <mergeCell ref="G387:H387"/>
    <mergeCell ref="G381:H381"/>
    <mergeCell ref="G382:H382"/>
    <mergeCell ref="G383:H383"/>
    <mergeCell ref="G384:H384"/>
    <mergeCell ref="G385:H385"/>
    <mergeCell ref="G386:H386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207"/>
  <sheetViews>
    <sheetView workbookViewId="0">
      <pane ySplit="7" topLeftCell="A182" activePane="bottomLeft" state="frozen"/>
      <selection pane="bottomLeft" activeCell="I186" sqref="I186:J186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98" t="s">
        <v>22</v>
      </c>
      <c r="G1" s="398"/>
      <c r="H1" s="398"/>
      <c r="I1" s="42" t="s">
        <v>20</v>
      </c>
      <c r="J1" s="20"/>
      <c r="L1" s="277">
        <f>SUM(D183:D187)</f>
        <v>1866463</v>
      </c>
      <c r="M1" s="219">
        <v>0</v>
      </c>
      <c r="N1" s="219">
        <v>132213</v>
      </c>
      <c r="O1" s="219">
        <f>L2+N1</f>
        <v>237301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98" t="s">
        <v>21</v>
      </c>
      <c r="G2" s="398"/>
      <c r="H2" s="398"/>
      <c r="I2" s="38">
        <f>J207*-1</f>
        <v>3106687</v>
      </c>
      <c r="J2" s="20"/>
      <c r="L2" s="277">
        <f>SUM(G183:G187)</f>
        <v>105088</v>
      </c>
      <c r="M2" s="219">
        <v>0</v>
      </c>
    </row>
    <row r="3" spans="1:18" s="233" customFormat="1" x14ac:dyDescent="0.25">
      <c r="A3" s="218" t="s">
        <v>115</v>
      </c>
      <c r="B3" s="218"/>
      <c r="C3" s="221" t="s">
        <v>175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1761375</v>
      </c>
      <c r="M3" s="219">
        <f>M1-M2</f>
        <v>0</v>
      </c>
      <c r="N3" s="219"/>
      <c r="O3" s="219"/>
      <c r="P3" s="219"/>
      <c r="Q3" s="219"/>
      <c r="R3" s="219"/>
    </row>
    <row r="5" spans="1:18" ht="19.5" x14ac:dyDescent="0.25">
      <c r="A5" s="399"/>
      <c r="B5" s="399"/>
      <c r="C5" s="399"/>
      <c r="D5" s="399"/>
      <c r="E5" s="399"/>
      <c r="F5" s="399"/>
      <c r="G5" s="399"/>
      <c r="H5" s="399"/>
      <c r="I5" s="399"/>
      <c r="J5" s="399"/>
    </row>
    <row r="6" spans="1:18" x14ac:dyDescent="0.25">
      <c r="A6" s="405" t="s">
        <v>2</v>
      </c>
      <c r="B6" s="401" t="s">
        <v>3</v>
      </c>
      <c r="C6" s="401"/>
      <c r="D6" s="401"/>
      <c r="E6" s="401"/>
      <c r="F6" s="401"/>
      <c r="G6" s="401"/>
      <c r="H6" s="406" t="s">
        <v>4</v>
      </c>
      <c r="I6" s="402" t="s">
        <v>5</v>
      </c>
      <c r="J6" s="403" t="s">
        <v>6</v>
      </c>
    </row>
    <row r="7" spans="1:18" x14ac:dyDescent="0.25">
      <c r="A7" s="40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06"/>
      <c r="I7" s="402"/>
      <c r="J7" s="403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180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180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59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1">
        <v>43311</v>
      </c>
      <c r="B159" s="242">
        <v>180171022</v>
      </c>
      <c r="C159" s="247">
        <v>4</v>
      </c>
      <c r="D159" s="246">
        <v>444500</v>
      </c>
      <c r="E159" s="244"/>
      <c r="F159" s="247"/>
      <c r="G159" s="246"/>
      <c r="H159" s="245"/>
      <c r="I159" s="245"/>
      <c r="J159" s="24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1">
        <v>43312</v>
      </c>
      <c r="B160" s="242">
        <v>180171125</v>
      </c>
      <c r="C160" s="247">
        <v>2</v>
      </c>
      <c r="D160" s="246">
        <v>143500</v>
      </c>
      <c r="E160" s="244"/>
      <c r="F160" s="247"/>
      <c r="G160" s="246"/>
      <c r="H160" s="245"/>
      <c r="I160" s="245"/>
      <c r="J160" s="24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1">
        <v>43313</v>
      </c>
      <c r="B161" s="242">
        <v>180171216</v>
      </c>
      <c r="C161" s="247">
        <v>3</v>
      </c>
      <c r="D161" s="246">
        <v>256113</v>
      </c>
      <c r="E161" s="244"/>
      <c r="F161" s="247"/>
      <c r="G161" s="246"/>
      <c r="H161" s="245"/>
      <c r="I161" s="245"/>
      <c r="J161" s="24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1">
        <v>43314</v>
      </c>
      <c r="B162" s="242">
        <v>180171308</v>
      </c>
      <c r="C162" s="247">
        <v>2</v>
      </c>
      <c r="D162" s="246">
        <v>302313</v>
      </c>
      <c r="E162" s="244">
        <v>180044635</v>
      </c>
      <c r="F162" s="247">
        <v>2</v>
      </c>
      <c r="G162" s="246">
        <v>156538</v>
      </c>
      <c r="H162" s="245"/>
      <c r="I162" s="245"/>
      <c r="J162" s="24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1">
        <v>43315</v>
      </c>
      <c r="B163" s="242">
        <v>180171402</v>
      </c>
      <c r="C163" s="247">
        <v>1</v>
      </c>
      <c r="D163" s="246">
        <v>148575</v>
      </c>
      <c r="E163" s="244"/>
      <c r="F163" s="247"/>
      <c r="G163" s="246"/>
      <c r="H163" s="245"/>
      <c r="I163" s="245">
        <v>1138463</v>
      </c>
      <c r="J163" s="246" t="s">
        <v>17</v>
      </c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1">
        <v>43319</v>
      </c>
      <c r="B164" s="242">
        <v>180171757</v>
      </c>
      <c r="C164" s="247">
        <v>4</v>
      </c>
      <c r="D164" s="246">
        <v>375813</v>
      </c>
      <c r="E164" s="244"/>
      <c r="F164" s="247"/>
      <c r="G164" s="246"/>
      <c r="H164" s="245"/>
      <c r="I164" s="245"/>
      <c r="J164" s="24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1">
        <v>43320</v>
      </c>
      <c r="B165" s="242">
        <v>180171858</v>
      </c>
      <c r="C165" s="247">
        <v>1</v>
      </c>
      <c r="D165" s="246">
        <v>93100</v>
      </c>
      <c r="E165" s="244"/>
      <c r="F165" s="247"/>
      <c r="G165" s="246"/>
      <c r="H165" s="245"/>
      <c r="I165" s="245"/>
      <c r="J165" s="24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1">
        <v>43320</v>
      </c>
      <c r="B166" s="242">
        <v>180171872</v>
      </c>
      <c r="C166" s="247">
        <v>1</v>
      </c>
      <c r="D166" s="246">
        <v>69300</v>
      </c>
      <c r="E166" s="244"/>
      <c r="F166" s="247"/>
      <c r="G166" s="246"/>
      <c r="H166" s="245"/>
      <c r="I166" s="245"/>
      <c r="J166" s="24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1">
        <v>43323</v>
      </c>
      <c r="B167" s="242">
        <v>180172128</v>
      </c>
      <c r="C167" s="247">
        <v>2</v>
      </c>
      <c r="D167" s="246">
        <v>205538</v>
      </c>
      <c r="E167" s="244">
        <v>180044785</v>
      </c>
      <c r="F167" s="247">
        <v>1</v>
      </c>
      <c r="G167" s="246">
        <v>145775</v>
      </c>
      <c r="H167" s="245"/>
      <c r="I167" s="245">
        <v>597976</v>
      </c>
      <c r="J167" s="246" t="s">
        <v>17</v>
      </c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1">
        <v>43325</v>
      </c>
      <c r="B168" s="242">
        <v>180172325</v>
      </c>
      <c r="C168" s="247">
        <v>1</v>
      </c>
      <c r="D168" s="246">
        <v>116025</v>
      </c>
      <c r="E168" s="244">
        <v>180044821</v>
      </c>
      <c r="F168" s="247">
        <v>1</v>
      </c>
      <c r="G168" s="246">
        <v>93100</v>
      </c>
      <c r="H168" s="245"/>
      <c r="I168" s="245"/>
      <c r="J168" s="24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1">
        <v>43327</v>
      </c>
      <c r="B169" s="242">
        <v>180172520</v>
      </c>
      <c r="C169" s="247">
        <v>2</v>
      </c>
      <c r="D169" s="246">
        <v>163713</v>
      </c>
      <c r="E169" s="244">
        <v>180044854</v>
      </c>
      <c r="F169" s="247">
        <v>1</v>
      </c>
      <c r="G169" s="246">
        <v>97038</v>
      </c>
      <c r="H169" s="245"/>
      <c r="I169" s="245"/>
      <c r="J169" s="246"/>
      <c r="K169" s="219"/>
      <c r="L169" s="219"/>
      <c r="M169" s="219"/>
      <c r="N169" s="219"/>
      <c r="O169" s="219"/>
      <c r="P169" s="219"/>
      <c r="Q169" s="219"/>
      <c r="R169" s="219"/>
    </row>
    <row r="170" spans="1:18" s="233" customFormat="1" ht="15.75" customHeight="1" x14ac:dyDescent="0.25">
      <c r="A170" s="161">
        <v>43330</v>
      </c>
      <c r="B170" s="242">
        <v>180172739</v>
      </c>
      <c r="C170" s="247">
        <v>4</v>
      </c>
      <c r="D170" s="246">
        <v>366275</v>
      </c>
      <c r="E170" s="244">
        <v>180044895</v>
      </c>
      <c r="F170" s="247">
        <v>1</v>
      </c>
      <c r="G170" s="246">
        <v>164675</v>
      </c>
      <c r="H170" s="245"/>
      <c r="I170" s="245"/>
      <c r="J170" s="246"/>
      <c r="K170" s="219"/>
      <c r="L170" s="219"/>
      <c r="M170" s="219"/>
      <c r="N170" s="219"/>
      <c r="O170" s="219"/>
      <c r="P170" s="219"/>
      <c r="Q170" s="219"/>
      <c r="R170" s="219"/>
    </row>
    <row r="171" spans="1:18" s="233" customFormat="1" ht="15.75" customHeight="1" x14ac:dyDescent="0.25">
      <c r="A171" s="161">
        <v>43332</v>
      </c>
      <c r="B171" s="242">
        <v>180172907</v>
      </c>
      <c r="C171" s="247">
        <v>6</v>
      </c>
      <c r="D171" s="246">
        <v>616438</v>
      </c>
      <c r="E171" s="244"/>
      <c r="F171" s="247"/>
      <c r="G171" s="246"/>
      <c r="H171" s="245"/>
      <c r="I171" s="245"/>
      <c r="J171" s="246"/>
      <c r="K171" s="219"/>
      <c r="L171" s="219"/>
      <c r="M171" s="219"/>
      <c r="N171" s="219"/>
      <c r="O171" s="219"/>
      <c r="P171" s="219"/>
      <c r="Q171" s="219"/>
      <c r="R171" s="219"/>
    </row>
    <row r="172" spans="1:18" s="233" customFormat="1" ht="15.75" customHeight="1" x14ac:dyDescent="0.25">
      <c r="A172" s="161">
        <v>43333</v>
      </c>
      <c r="B172" s="242">
        <v>180172982</v>
      </c>
      <c r="C172" s="247">
        <v>2</v>
      </c>
      <c r="D172" s="246">
        <v>177100</v>
      </c>
      <c r="E172" s="244"/>
      <c r="F172" s="247"/>
      <c r="G172" s="246"/>
      <c r="H172" s="245"/>
      <c r="I172" s="245"/>
      <c r="J172" s="246"/>
      <c r="K172" s="219"/>
      <c r="L172" s="219"/>
      <c r="M172" s="219"/>
      <c r="N172" s="219"/>
      <c r="O172" s="219"/>
      <c r="P172" s="219"/>
      <c r="Q172" s="219"/>
      <c r="R172" s="219"/>
    </row>
    <row r="173" spans="1:18" s="233" customFormat="1" ht="15.75" customHeight="1" x14ac:dyDescent="0.25">
      <c r="A173" s="161">
        <v>43333</v>
      </c>
      <c r="B173" s="242">
        <v>180172988</v>
      </c>
      <c r="C173" s="247">
        <v>1</v>
      </c>
      <c r="D173" s="246">
        <v>99050</v>
      </c>
      <c r="E173" s="244"/>
      <c r="F173" s="247"/>
      <c r="G173" s="246"/>
      <c r="H173" s="245"/>
      <c r="I173" s="245"/>
      <c r="J173" s="246"/>
      <c r="K173" s="219"/>
      <c r="L173" s="219"/>
      <c r="M173" s="219"/>
      <c r="N173" s="219"/>
      <c r="O173" s="219"/>
      <c r="P173" s="219"/>
      <c r="Q173" s="219"/>
      <c r="R173" s="219"/>
    </row>
    <row r="174" spans="1:18" s="233" customFormat="1" ht="15.75" customHeight="1" x14ac:dyDescent="0.25">
      <c r="A174" s="161">
        <v>43335</v>
      </c>
      <c r="B174" s="242">
        <v>180173068</v>
      </c>
      <c r="C174" s="247">
        <v>3</v>
      </c>
      <c r="D174" s="246">
        <v>310625</v>
      </c>
      <c r="E174" s="244"/>
      <c r="F174" s="247"/>
      <c r="G174" s="246"/>
      <c r="H174" s="245"/>
      <c r="I174" s="245"/>
      <c r="J174" s="246"/>
      <c r="K174" s="219"/>
      <c r="L174" s="219"/>
      <c r="M174" s="219"/>
      <c r="N174" s="219"/>
      <c r="O174" s="219"/>
      <c r="P174" s="219"/>
      <c r="Q174" s="219"/>
      <c r="R174" s="219"/>
    </row>
    <row r="175" spans="1:18" s="233" customFormat="1" ht="15.75" customHeight="1" x14ac:dyDescent="0.25">
      <c r="A175" s="161">
        <v>43337</v>
      </c>
      <c r="B175" s="242">
        <v>180173213</v>
      </c>
      <c r="C175" s="247">
        <v>2</v>
      </c>
      <c r="D175" s="246">
        <v>228550</v>
      </c>
      <c r="E175" s="244">
        <v>180044982</v>
      </c>
      <c r="F175" s="247">
        <v>2</v>
      </c>
      <c r="G175" s="246">
        <v>137638</v>
      </c>
      <c r="H175" s="245"/>
      <c r="I175" s="245">
        <v>1714536</v>
      </c>
      <c r="J175" s="246" t="s">
        <v>17</v>
      </c>
      <c r="K175" s="219"/>
      <c r="L175" s="219"/>
      <c r="M175" s="219"/>
      <c r="N175" s="219"/>
      <c r="O175" s="219"/>
      <c r="P175" s="219"/>
      <c r="Q175" s="219"/>
      <c r="R175" s="219"/>
    </row>
    <row r="176" spans="1:18" s="233" customFormat="1" ht="15.75" customHeight="1" x14ac:dyDescent="0.25">
      <c r="A176" s="161">
        <v>43339</v>
      </c>
      <c r="B176" s="242">
        <v>180173358</v>
      </c>
      <c r="C176" s="247">
        <v>3</v>
      </c>
      <c r="D176" s="246">
        <v>289538</v>
      </c>
      <c r="E176" s="244">
        <v>180045010</v>
      </c>
      <c r="F176" s="247">
        <v>1</v>
      </c>
      <c r="G176" s="246">
        <v>97038</v>
      </c>
      <c r="H176" s="245"/>
      <c r="I176" s="245"/>
      <c r="J176" s="246"/>
      <c r="K176" s="219"/>
      <c r="L176" s="219"/>
      <c r="M176" s="219"/>
      <c r="N176" s="219"/>
      <c r="O176" s="219"/>
      <c r="P176" s="219"/>
      <c r="Q176" s="219"/>
      <c r="R176" s="219"/>
    </row>
    <row r="177" spans="1:18" s="233" customFormat="1" ht="15.75" customHeight="1" x14ac:dyDescent="0.25">
      <c r="A177" s="161">
        <v>43340</v>
      </c>
      <c r="B177" s="242">
        <v>180173469</v>
      </c>
      <c r="C177" s="247">
        <v>2</v>
      </c>
      <c r="D177" s="246">
        <v>230913</v>
      </c>
      <c r="E177" s="244"/>
      <c r="F177" s="247"/>
      <c r="G177" s="246"/>
      <c r="H177" s="245"/>
      <c r="I177" s="245"/>
      <c r="J177" s="246"/>
      <c r="K177" s="219"/>
      <c r="L177" s="219"/>
      <c r="M177" s="219"/>
      <c r="N177" s="219"/>
      <c r="O177" s="219"/>
      <c r="P177" s="219"/>
      <c r="Q177" s="219"/>
      <c r="R177" s="219"/>
    </row>
    <row r="178" spans="1:18" s="233" customFormat="1" ht="15.75" customHeight="1" x14ac:dyDescent="0.25">
      <c r="A178" s="161">
        <v>43342</v>
      </c>
      <c r="B178" s="242">
        <v>180173627</v>
      </c>
      <c r="C178" s="247">
        <v>2</v>
      </c>
      <c r="D178" s="246">
        <v>229863</v>
      </c>
      <c r="E178" s="244"/>
      <c r="F178" s="247"/>
      <c r="G178" s="246"/>
      <c r="H178" s="245"/>
      <c r="I178" s="245"/>
      <c r="J178" s="246"/>
      <c r="K178" s="219"/>
      <c r="L178" s="219"/>
      <c r="M178" s="219"/>
      <c r="N178" s="219"/>
      <c r="O178" s="219"/>
      <c r="P178" s="219"/>
      <c r="Q178" s="219"/>
      <c r="R178" s="219"/>
    </row>
    <row r="179" spans="1:18" s="233" customFormat="1" ht="15.75" customHeight="1" x14ac:dyDescent="0.25">
      <c r="A179" s="161">
        <v>43344</v>
      </c>
      <c r="B179" s="242">
        <v>180173769</v>
      </c>
      <c r="C179" s="247">
        <v>1</v>
      </c>
      <c r="D179" s="246">
        <v>110163</v>
      </c>
      <c r="E179" s="244">
        <v>180045077</v>
      </c>
      <c r="F179" s="247">
        <v>2</v>
      </c>
      <c r="G179" s="246">
        <v>216125</v>
      </c>
      <c r="H179" s="245"/>
      <c r="I179" s="245"/>
      <c r="J179" s="246"/>
      <c r="K179" s="219"/>
      <c r="L179" s="219"/>
      <c r="M179" s="219"/>
      <c r="N179" s="219"/>
      <c r="O179" s="219"/>
      <c r="P179" s="219"/>
      <c r="Q179" s="219"/>
      <c r="R179" s="219"/>
    </row>
    <row r="180" spans="1:18" s="233" customFormat="1" ht="15.75" customHeight="1" x14ac:dyDescent="0.25">
      <c r="A180" s="161">
        <v>43347</v>
      </c>
      <c r="B180" s="242">
        <v>180174038</v>
      </c>
      <c r="C180" s="247">
        <v>2</v>
      </c>
      <c r="D180" s="246">
        <v>297063</v>
      </c>
      <c r="E180" s="244"/>
      <c r="F180" s="247"/>
      <c r="G180" s="246"/>
      <c r="H180" s="245"/>
      <c r="I180" s="245"/>
      <c r="J180" s="246"/>
      <c r="K180" s="219"/>
      <c r="L180" s="219"/>
      <c r="M180" s="219"/>
      <c r="N180" s="219"/>
      <c r="O180" s="219"/>
      <c r="P180" s="219"/>
      <c r="Q180" s="219"/>
      <c r="R180" s="219"/>
    </row>
    <row r="181" spans="1:18" s="233" customFormat="1" ht="15.75" customHeight="1" x14ac:dyDescent="0.25">
      <c r="A181" s="161">
        <v>43349</v>
      </c>
      <c r="B181" s="242">
        <v>180174219</v>
      </c>
      <c r="C181" s="247">
        <v>4</v>
      </c>
      <c r="D181" s="246">
        <v>436450</v>
      </c>
      <c r="E181" s="244"/>
      <c r="F181" s="247"/>
      <c r="G181" s="246"/>
      <c r="H181" s="245"/>
      <c r="I181" s="245"/>
      <c r="J181" s="246"/>
      <c r="K181" s="219"/>
      <c r="L181" s="219"/>
      <c r="M181" s="219"/>
      <c r="N181" s="219"/>
      <c r="O181" s="219"/>
      <c r="P181" s="219"/>
      <c r="Q181" s="219"/>
      <c r="R181" s="219"/>
    </row>
    <row r="182" spans="1:18" s="233" customFormat="1" ht="15.75" customHeight="1" x14ac:dyDescent="0.25">
      <c r="A182" s="161">
        <v>43350</v>
      </c>
      <c r="B182" s="242">
        <v>180174310</v>
      </c>
      <c r="C182" s="247">
        <v>1</v>
      </c>
      <c r="D182" s="246">
        <v>105088</v>
      </c>
      <c r="E182" s="244"/>
      <c r="F182" s="247"/>
      <c r="G182" s="246"/>
      <c r="H182" s="245"/>
      <c r="I182" s="245">
        <v>1253702</v>
      </c>
      <c r="J182" s="246" t="s">
        <v>17</v>
      </c>
      <c r="K182" s="219"/>
      <c r="L182" s="219"/>
      <c r="M182" s="219"/>
      <c r="N182" s="219"/>
      <c r="O182" s="219"/>
      <c r="P182" s="219"/>
      <c r="Q182" s="219"/>
      <c r="R182" s="219"/>
    </row>
    <row r="183" spans="1:18" s="233" customFormat="1" ht="15.75" customHeight="1" x14ac:dyDescent="0.25">
      <c r="A183" s="162">
        <v>43353</v>
      </c>
      <c r="B183" s="234">
        <v>180174542</v>
      </c>
      <c r="C183" s="240">
        <v>2</v>
      </c>
      <c r="D183" s="236">
        <v>199675</v>
      </c>
      <c r="E183" s="237">
        <v>180045222</v>
      </c>
      <c r="F183" s="240">
        <v>1</v>
      </c>
      <c r="G183" s="236">
        <v>105088</v>
      </c>
      <c r="H183" s="239"/>
      <c r="I183" s="239"/>
      <c r="J183" s="236"/>
      <c r="K183" s="219"/>
      <c r="L183" s="219"/>
      <c r="M183" s="219"/>
      <c r="N183" s="219"/>
      <c r="O183" s="219"/>
      <c r="P183" s="219"/>
      <c r="Q183" s="219"/>
      <c r="R183" s="219"/>
    </row>
    <row r="184" spans="1:18" s="233" customFormat="1" ht="15.75" customHeight="1" x14ac:dyDescent="0.25">
      <c r="A184" s="162">
        <v>43353</v>
      </c>
      <c r="B184" s="234">
        <v>180174554</v>
      </c>
      <c r="C184" s="240">
        <v>2</v>
      </c>
      <c r="D184" s="236">
        <v>273000</v>
      </c>
      <c r="E184" s="237"/>
      <c r="F184" s="240"/>
      <c r="G184" s="236"/>
      <c r="H184" s="239"/>
      <c r="I184" s="239"/>
      <c r="J184" s="236"/>
      <c r="K184" s="219"/>
      <c r="L184" s="219"/>
      <c r="M184" s="219"/>
      <c r="N184" s="219"/>
      <c r="O184" s="219"/>
      <c r="P184" s="219"/>
      <c r="Q184" s="219"/>
      <c r="R184" s="219"/>
    </row>
    <row r="185" spans="1:18" s="233" customFormat="1" ht="15.75" customHeight="1" x14ac:dyDescent="0.25">
      <c r="A185" s="162">
        <v>43355</v>
      </c>
      <c r="B185" s="234">
        <v>180174702</v>
      </c>
      <c r="C185" s="240">
        <v>6</v>
      </c>
      <c r="D185" s="236">
        <v>697113</v>
      </c>
      <c r="E185" s="237"/>
      <c r="F185" s="240"/>
      <c r="G185" s="236"/>
      <c r="H185" s="239"/>
      <c r="I185" s="239"/>
      <c r="J185" s="236"/>
      <c r="K185" s="219"/>
      <c r="L185" s="219"/>
      <c r="M185" s="219"/>
      <c r="N185" s="219"/>
      <c r="O185" s="219"/>
      <c r="P185" s="219"/>
      <c r="Q185" s="219"/>
      <c r="R185" s="219"/>
    </row>
    <row r="186" spans="1:18" s="233" customFormat="1" ht="15.75" customHeight="1" x14ac:dyDescent="0.25">
      <c r="A186" s="162">
        <v>43356</v>
      </c>
      <c r="B186" s="234">
        <v>180174776</v>
      </c>
      <c r="C186" s="240">
        <v>1</v>
      </c>
      <c r="D186" s="236">
        <v>102025</v>
      </c>
      <c r="E186" s="237"/>
      <c r="F186" s="240"/>
      <c r="G186" s="236"/>
      <c r="H186" s="239"/>
      <c r="I186" s="239"/>
      <c r="J186" s="236"/>
      <c r="K186" s="219"/>
      <c r="L186" s="219"/>
      <c r="M186" s="219"/>
      <c r="N186" s="219"/>
      <c r="O186" s="219"/>
      <c r="P186" s="219"/>
      <c r="Q186" s="219"/>
      <c r="R186" s="219"/>
    </row>
    <row r="187" spans="1:18" s="233" customFormat="1" ht="15.75" customHeight="1" x14ac:dyDescent="0.25">
      <c r="A187" s="162">
        <v>43357</v>
      </c>
      <c r="B187" s="234">
        <v>180174878</v>
      </c>
      <c r="C187" s="240">
        <v>5</v>
      </c>
      <c r="D187" s="236">
        <v>594650</v>
      </c>
      <c r="E187" s="237"/>
      <c r="F187" s="240"/>
      <c r="G187" s="236"/>
      <c r="H187" s="239"/>
      <c r="I187" s="239"/>
      <c r="J187" s="236"/>
      <c r="K187" s="219"/>
      <c r="L187" s="219"/>
      <c r="M187" s="219"/>
      <c r="N187" s="219"/>
      <c r="O187" s="219"/>
      <c r="P187" s="219"/>
      <c r="Q187" s="219"/>
      <c r="R187" s="219"/>
    </row>
    <row r="188" spans="1:18" s="233" customFormat="1" ht="15.75" customHeight="1" x14ac:dyDescent="0.25">
      <c r="A188" s="162">
        <v>43360</v>
      </c>
      <c r="B188" s="234">
        <v>180175123</v>
      </c>
      <c r="C188" s="240">
        <v>3</v>
      </c>
      <c r="D188" s="236">
        <v>306250</v>
      </c>
      <c r="E188" s="237"/>
      <c r="F188" s="240"/>
      <c r="G188" s="236"/>
      <c r="H188" s="239"/>
      <c r="I188" s="239"/>
      <c r="J188" s="236"/>
      <c r="K188" s="219"/>
      <c r="L188" s="219"/>
      <c r="M188" s="219"/>
      <c r="N188" s="219"/>
      <c r="O188" s="219"/>
      <c r="P188" s="219"/>
      <c r="Q188" s="219"/>
      <c r="R188" s="219"/>
    </row>
    <row r="189" spans="1:18" s="233" customFormat="1" ht="15.75" customHeight="1" x14ac:dyDescent="0.25">
      <c r="A189" s="162">
        <v>43361</v>
      </c>
      <c r="B189" s="234"/>
      <c r="C189" s="240"/>
      <c r="D189" s="236"/>
      <c r="E189" s="237">
        <v>180045342</v>
      </c>
      <c r="F189" s="240">
        <v>1</v>
      </c>
      <c r="G189" s="236">
        <v>81113</v>
      </c>
      <c r="H189" s="239"/>
      <c r="I189" s="239"/>
      <c r="J189" s="236"/>
      <c r="K189" s="219"/>
      <c r="L189" s="219"/>
      <c r="M189" s="219"/>
      <c r="N189" s="219"/>
      <c r="O189" s="219"/>
      <c r="P189" s="219"/>
      <c r="Q189" s="219"/>
      <c r="R189" s="219"/>
    </row>
    <row r="190" spans="1:18" s="233" customFormat="1" ht="15.75" customHeight="1" x14ac:dyDescent="0.25">
      <c r="A190" s="162">
        <v>43362</v>
      </c>
      <c r="B190" s="234">
        <v>180175293</v>
      </c>
      <c r="C190" s="240">
        <v>3</v>
      </c>
      <c r="D190" s="236">
        <v>281750</v>
      </c>
      <c r="E190" s="237"/>
      <c r="F190" s="240"/>
      <c r="G190" s="236"/>
      <c r="H190" s="239"/>
      <c r="I190" s="239"/>
      <c r="J190" s="236"/>
      <c r="K190" s="219"/>
      <c r="L190" s="219"/>
      <c r="M190" s="219"/>
      <c r="N190" s="219"/>
      <c r="O190" s="219"/>
      <c r="P190" s="219"/>
      <c r="Q190" s="219"/>
      <c r="R190" s="219"/>
    </row>
    <row r="191" spans="1:18" s="233" customFormat="1" ht="15.75" customHeight="1" x14ac:dyDescent="0.25">
      <c r="A191" s="162">
        <v>43362</v>
      </c>
      <c r="B191" s="234">
        <v>180175311</v>
      </c>
      <c r="C191" s="240">
        <v>3</v>
      </c>
      <c r="D191" s="236">
        <v>334600</v>
      </c>
      <c r="E191" s="237"/>
      <c r="F191" s="240"/>
      <c r="G191" s="236"/>
      <c r="H191" s="239"/>
      <c r="I191" s="239"/>
      <c r="J191" s="236"/>
      <c r="K191" s="219"/>
      <c r="L191" s="219"/>
      <c r="M191" s="219"/>
      <c r="N191" s="219"/>
      <c r="O191" s="219"/>
      <c r="P191" s="219"/>
      <c r="Q191" s="219"/>
      <c r="R191" s="219"/>
    </row>
    <row r="192" spans="1:18" s="233" customFormat="1" ht="15.75" customHeight="1" x14ac:dyDescent="0.25">
      <c r="A192" s="162">
        <v>43363</v>
      </c>
      <c r="B192" s="234">
        <v>180175386</v>
      </c>
      <c r="C192" s="240">
        <v>4</v>
      </c>
      <c r="D192" s="236">
        <v>414050</v>
      </c>
      <c r="E192" s="237"/>
      <c r="F192" s="240"/>
      <c r="G192" s="236"/>
      <c r="H192" s="239"/>
      <c r="I192" s="239"/>
      <c r="J192" s="236"/>
      <c r="K192" s="219"/>
      <c r="L192" s="219"/>
      <c r="M192" s="219"/>
      <c r="N192" s="219"/>
      <c r="O192" s="219"/>
      <c r="P192" s="219"/>
      <c r="Q192" s="219"/>
      <c r="R192" s="219"/>
    </row>
    <row r="193" spans="1:18" s="233" customFormat="1" ht="15.75" customHeight="1" x14ac:dyDescent="0.25">
      <c r="A193" s="162">
        <v>43364</v>
      </c>
      <c r="B193" s="234">
        <v>180175456</v>
      </c>
      <c r="C193" s="240">
        <v>2</v>
      </c>
      <c r="D193" s="236">
        <v>208163</v>
      </c>
      <c r="E193" s="237">
        <v>180045388</v>
      </c>
      <c r="F193" s="240">
        <v>1</v>
      </c>
      <c r="G193" s="236">
        <v>118388</v>
      </c>
      <c r="H193" s="239"/>
      <c r="I193" s="239"/>
      <c r="J193" s="236"/>
      <c r="K193" s="219"/>
      <c r="L193" s="219"/>
      <c r="M193" s="219"/>
      <c r="N193" s="219"/>
      <c r="O193" s="219"/>
      <c r="P193" s="219"/>
      <c r="Q193" s="219"/>
      <c r="R193" s="219"/>
    </row>
    <row r="194" spans="1:18" s="233" customFormat="1" ht="15.75" customHeight="1" x14ac:dyDescent="0.25">
      <c r="A194" s="162"/>
      <c r="B194" s="234"/>
      <c r="C194" s="240"/>
      <c r="D194" s="236"/>
      <c r="E194" s="237"/>
      <c r="F194" s="240"/>
      <c r="G194" s="236"/>
      <c r="H194" s="239"/>
      <c r="I194" s="239"/>
      <c r="J194" s="236"/>
      <c r="K194" s="219"/>
      <c r="L194" s="219"/>
      <c r="M194" s="219"/>
      <c r="N194" s="219"/>
      <c r="O194" s="219"/>
      <c r="P194" s="219"/>
      <c r="Q194" s="219"/>
      <c r="R194" s="219"/>
    </row>
    <row r="195" spans="1:18" s="233" customFormat="1" ht="15.75" customHeight="1" x14ac:dyDescent="0.25">
      <c r="A195" s="162"/>
      <c r="B195" s="234"/>
      <c r="C195" s="240"/>
      <c r="D195" s="236"/>
      <c r="E195" s="237"/>
      <c r="F195" s="240"/>
      <c r="G195" s="236"/>
      <c r="H195" s="239"/>
      <c r="I195" s="239"/>
      <c r="J195" s="236"/>
      <c r="K195" s="219"/>
      <c r="L195" s="219"/>
      <c r="M195" s="219"/>
      <c r="N195" s="219"/>
      <c r="O195" s="219"/>
      <c r="P195" s="219"/>
      <c r="Q195" s="219"/>
      <c r="R195" s="219"/>
    </row>
    <row r="196" spans="1:18" s="233" customFormat="1" ht="15.75" customHeight="1" x14ac:dyDescent="0.25">
      <c r="A196" s="162"/>
      <c r="B196" s="234"/>
      <c r="C196" s="240"/>
      <c r="D196" s="236"/>
      <c r="E196" s="237"/>
      <c r="F196" s="240"/>
      <c r="G196" s="236"/>
      <c r="H196" s="239"/>
      <c r="I196" s="239"/>
      <c r="J196" s="236"/>
      <c r="K196" s="219"/>
      <c r="L196" s="219"/>
      <c r="M196" s="219"/>
      <c r="N196" s="219"/>
      <c r="O196" s="219"/>
      <c r="P196" s="219"/>
      <c r="Q196" s="219"/>
      <c r="R196" s="219"/>
    </row>
    <row r="197" spans="1:18" s="233" customFormat="1" ht="15.75" customHeight="1" x14ac:dyDescent="0.25">
      <c r="A197" s="162"/>
      <c r="B197" s="234"/>
      <c r="C197" s="240"/>
      <c r="D197" s="236"/>
      <c r="E197" s="237"/>
      <c r="F197" s="240"/>
      <c r="G197" s="236"/>
      <c r="H197" s="239"/>
      <c r="I197" s="239"/>
      <c r="J197" s="236"/>
      <c r="K197" s="219"/>
      <c r="L197" s="219"/>
      <c r="M197" s="219"/>
      <c r="N197" s="219"/>
      <c r="O197" s="219"/>
      <c r="P197" s="219"/>
      <c r="Q197" s="219"/>
      <c r="R197" s="219"/>
    </row>
    <row r="198" spans="1:18" x14ac:dyDescent="0.25">
      <c r="A198" s="162"/>
      <c r="B198" s="3"/>
      <c r="C198" s="40"/>
      <c r="D198" s="6"/>
      <c r="E198" s="7"/>
      <c r="F198" s="40"/>
      <c r="G198" s="6"/>
      <c r="H198" s="39"/>
      <c r="I198" s="39"/>
      <c r="J198" s="6"/>
    </row>
    <row r="199" spans="1:18" x14ac:dyDescent="0.25">
      <c r="A199" s="162"/>
      <c r="B199" s="8" t="s">
        <v>11</v>
      </c>
      <c r="C199" s="77">
        <f>SUM(C8:C198)</f>
        <v>1025</v>
      </c>
      <c r="D199" s="9">
        <f>SUM(D8:D198)</f>
        <v>111046029</v>
      </c>
      <c r="E199" s="8" t="s">
        <v>11</v>
      </c>
      <c r="F199" s="77">
        <f>SUM(F8:F198)</f>
        <v>89</v>
      </c>
      <c r="G199" s="5">
        <f>SUM(G8:G198)</f>
        <v>19233252</v>
      </c>
      <c r="H199" s="40">
        <f>SUM(H8:H198)</f>
        <v>0</v>
      </c>
      <c r="I199" s="40">
        <f>SUM(I8:I198)</f>
        <v>88706090</v>
      </c>
      <c r="J199" s="5"/>
    </row>
    <row r="200" spans="1:18" x14ac:dyDescent="0.25">
      <c r="A200" s="162"/>
      <c r="B200" s="8"/>
      <c r="C200" s="77"/>
      <c r="D200" s="9"/>
      <c r="E200" s="8"/>
      <c r="F200" s="77"/>
      <c r="G200" s="5"/>
      <c r="H200" s="40"/>
      <c r="I200" s="40"/>
      <c r="J200" s="5"/>
    </row>
    <row r="201" spans="1:18" x14ac:dyDescent="0.25">
      <c r="A201" s="163"/>
      <c r="B201" s="11"/>
      <c r="C201" s="40"/>
      <c r="D201" s="6"/>
      <c r="E201" s="8"/>
      <c r="F201" s="40"/>
      <c r="G201" s="404" t="s">
        <v>12</v>
      </c>
      <c r="H201" s="404"/>
      <c r="I201" s="39"/>
      <c r="J201" s="13">
        <f>SUM(D8:D198)</f>
        <v>111046029</v>
      </c>
    </row>
    <row r="202" spans="1:18" x14ac:dyDescent="0.25">
      <c r="A202" s="162"/>
      <c r="B202" s="3"/>
      <c r="C202" s="40"/>
      <c r="D202" s="6"/>
      <c r="E202" s="7"/>
      <c r="F202" s="40"/>
      <c r="G202" s="404" t="s">
        <v>13</v>
      </c>
      <c r="H202" s="404"/>
      <c r="I202" s="39"/>
      <c r="J202" s="13">
        <f>SUM(G8:G198)</f>
        <v>19233252</v>
      </c>
    </row>
    <row r="203" spans="1:18" x14ac:dyDescent="0.25">
      <c r="A203" s="164"/>
      <c r="B203" s="7"/>
      <c r="C203" s="40"/>
      <c r="D203" s="6"/>
      <c r="E203" s="7"/>
      <c r="F203" s="40"/>
      <c r="G203" s="404" t="s">
        <v>14</v>
      </c>
      <c r="H203" s="404"/>
      <c r="I203" s="41"/>
      <c r="J203" s="15">
        <f>J201-J202</f>
        <v>91812777</v>
      </c>
    </row>
    <row r="204" spans="1:18" x14ac:dyDescent="0.25">
      <c r="A204" s="162"/>
      <c r="B204" s="16"/>
      <c r="C204" s="40"/>
      <c r="D204" s="17"/>
      <c r="E204" s="7"/>
      <c r="F204" s="40"/>
      <c r="G204" s="404" t="s">
        <v>15</v>
      </c>
      <c r="H204" s="404"/>
      <c r="I204" s="39"/>
      <c r="J204" s="13">
        <f>SUM(H8:H198)</f>
        <v>0</v>
      </c>
    </row>
    <row r="205" spans="1:18" x14ac:dyDescent="0.25">
      <c r="A205" s="162"/>
      <c r="B205" s="16"/>
      <c r="C205" s="40"/>
      <c r="D205" s="17"/>
      <c r="E205" s="7"/>
      <c r="F205" s="40"/>
      <c r="G205" s="404" t="s">
        <v>16</v>
      </c>
      <c r="H205" s="404"/>
      <c r="I205" s="39"/>
      <c r="J205" s="13">
        <f>J203+J204</f>
        <v>91812777</v>
      </c>
    </row>
    <row r="206" spans="1:18" x14ac:dyDescent="0.25">
      <c r="A206" s="162"/>
      <c r="B206" s="16"/>
      <c r="C206" s="40"/>
      <c r="D206" s="17"/>
      <c r="E206" s="7"/>
      <c r="F206" s="40"/>
      <c r="G206" s="404" t="s">
        <v>5</v>
      </c>
      <c r="H206" s="404"/>
      <c r="I206" s="39"/>
      <c r="J206" s="13">
        <f>SUM(I8:I198)</f>
        <v>88706090</v>
      </c>
    </row>
    <row r="207" spans="1:18" x14ac:dyDescent="0.25">
      <c r="A207" s="162"/>
      <c r="B207" s="16"/>
      <c r="C207" s="40"/>
      <c r="D207" s="17"/>
      <c r="E207" s="7"/>
      <c r="F207" s="40"/>
      <c r="G207" s="404" t="s">
        <v>32</v>
      </c>
      <c r="H207" s="404"/>
      <c r="I207" s="40" t="str">
        <f>IF(J207&gt;0,"SALDO",IF(J207&lt;0,"PIUTANG",IF(J207=0,"LUNAS")))</f>
        <v>PIUTANG</v>
      </c>
      <c r="J207" s="13">
        <f>J206-J205</f>
        <v>-3106687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06:H206"/>
    <mergeCell ref="G207:H207"/>
    <mergeCell ref="G201:H201"/>
    <mergeCell ref="G202:H202"/>
    <mergeCell ref="G203:H203"/>
    <mergeCell ref="G204:H204"/>
    <mergeCell ref="G205:H205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224"/>
  <sheetViews>
    <sheetView workbookViewId="0">
      <pane ySplit="7" topLeftCell="A1204" activePane="bottomLeft" state="frozen"/>
      <selection pane="bottomLeft" activeCell="G1208" sqref="G1208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190</v>
      </c>
      <c r="D1" s="218"/>
      <c r="E1" s="22"/>
      <c r="F1" s="72" t="s">
        <v>191</v>
      </c>
      <c r="G1" s="72"/>
      <c r="H1" s="72" t="s">
        <v>192</v>
      </c>
      <c r="I1" s="42" t="s">
        <v>27</v>
      </c>
      <c r="J1" s="218"/>
      <c r="L1" s="219">
        <f>SUM(D1196:D1206)</f>
        <v>4705579</v>
      </c>
      <c r="M1" s="219">
        <f>SUM(D1188:D1195)</f>
        <v>4794128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193</v>
      </c>
      <c r="G2" s="72"/>
      <c r="H2" s="72" t="s">
        <v>192</v>
      </c>
      <c r="I2" s="220">
        <f>J1224*-1</f>
        <v>3263753</v>
      </c>
      <c r="J2" s="218"/>
      <c r="L2" s="219">
        <f>SUM(G1196:G1206)</f>
        <v>0</v>
      </c>
      <c r="M2" s="219">
        <f>SUM(G1188:G1195)</f>
        <v>755825</v>
      </c>
    </row>
    <row r="3" spans="1:18" x14ac:dyDescent="0.25">
      <c r="A3" s="218" t="s">
        <v>115</v>
      </c>
      <c r="B3" s="218"/>
      <c r="C3" s="221" t="s">
        <v>194</v>
      </c>
      <c r="D3" s="218"/>
      <c r="E3" s="22"/>
      <c r="F3" s="319" t="s">
        <v>117</v>
      </c>
      <c r="G3" s="319"/>
      <c r="H3" s="319" t="s">
        <v>192</v>
      </c>
      <c r="I3" s="278" t="s">
        <v>195</v>
      </c>
      <c r="J3" s="218"/>
      <c r="L3" s="219">
        <f>L1-L2</f>
        <v>4705579</v>
      </c>
      <c r="M3" s="219">
        <f>M1-M2</f>
        <v>4038303</v>
      </c>
      <c r="N3" s="219">
        <f>L3+M3</f>
        <v>8743882</v>
      </c>
    </row>
    <row r="4" spans="1:18" x14ac:dyDescent="0.25">
      <c r="L4" s="233"/>
    </row>
    <row r="5" spans="1:18" ht="19.5" x14ac:dyDescent="0.25">
      <c r="A5" s="399"/>
      <c r="B5" s="399"/>
      <c r="C5" s="399"/>
      <c r="D5" s="399"/>
      <c r="E5" s="399"/>
      <c r="F5" s="399"/>
      <c r="G5" s="399"/>
      <c r="H5" s="399"/>
      <c r="I5" s="399"/>
      <c r="J5" s="399"/>
    </row>
    <row r="6" spans="1:18" x14ac:dyDescent="0.25">
      <c r="A6" s="400" t="s">
        <v>2</v>
      </c>
      <c r="B6" s="401" t="s">
        <v>3</v>
      </c>
      <c r="C6" s="401"/>
      <c r="D6" s="401"/>
      <c r="E6" s="401"/>
      <c r="F6" s="401"/>
      <c r="G6" s="401"/>
      <c r="H6" s="409" t="s">
        <v>4</v>
      </c>
      <c r="I6" s="411" t="s">
        <v>5</v>
      </c>
      <c r="J6" s="413" t="s">
        <v>6</v>
      </c>
    </row>
    <row r="7" spans="1:18" x14ac:dyDescent="0.25">
      <c r="A7" s="400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410"/>
      <c r="I7" s="412"/>
      <c r="J7" s="414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241">
        <v>43323</v>
      </c>
      <c r="B957" s="242">
        <v>180172074</v>
      </c>
      <c r="C957" s="247">
        <v>2</v>
      </c>
      <c r="D957" s="246">
        <v>216913</v>
      </c>
      <c r="E957" s="242">
        <v>180044771</v>
      </c>
      <c r="F957" s="247">
        <v>2</v>
      </c>
      <c r="G957" s="246">
        <v>168175</v>
      </c>
      <c r="H957" s="245"/>
      <c r="I957" s="245"/>
      <c r="J957" s="246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241">
        <v>43323</v>
      </c>
      <c r="B958" s="242">
        <v>180172075</v>
      </c>
      <c r="C958" s="247">
        <v>20</v>
      </c>
      <c r="D958" s="246">
        <v>1835488</v>
      </c>
      <c r="E958" s="242">
        <v>180044781</v>
      </c>
      <c r="F958" s="247">
        <v>1</v>
      </c>
      <c r="G958" s="246">
        <v>110075</v>
      </c>
      <c r="H958" s="245"/>
      <c r="I958" s="245"/>
      <c r="J958" s="246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241">
        <v>43323</v>
      </c>
      <c r="B959" s="242">
        <v>180172077</v>
      </c>
      <c r="C959" s="247">
        <v>1</v>
      </c>
      <c r="D959" s="246">
        <v>141838</v>
      </c>
      <c r="E959" s="242"/>
      <c r="F959" s="247"/>
      <c r="G959" s="246"/>
      <c r="H959" s="245"/>
      <c r="I959" s="245"/>
      <c r="J959" s="246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241">
        <v>43323</v>
      </c>
      <c r="B960" s="242">
        <v>180172094</v>
      </c>
      <c r="C960" s="247">
        <v>3</v>
      </c>
      <c r="D960" s="246">
        <v>390600</v>
      </c>
      <c r="E960" s="242"/>
      <c r="F960" s="247"/>
      <c r="G960" s="246"/>
      <c r="H960" s="245"/>
      <c r="I960" s="245"/>
      <c r="J960" s="246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241">
        <v>43323</v>
      </c>
      <c r="B961" s="242">
        <v>180172097</v>
      </c>
      <c r="C961" s="247">
        <v>4</v>
      </c>
      <c r="D961" s="246">
        <v>447125</v>
      </c>
      <c r="E961" s="242"/>
      <c r="F961" s="247"/>
      <c r="G961" s="246"/>
      <c r="H961" s="245"/>
      <c r="I961" s="245"/>
      <c r="J961" s="246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241">
        <v>43323</v>
      </c>
      <c r="B962" s="242">
        <v>180172122</v>
      </c>
      <c r="C962" s="247">
        <v>5</v>
      </c>
      <c r="D962" s="246">
        <v>507238</v>
      </c>
      <c r="E962" s="242"/>
      <c r="F962" s="247"/>
      <c r="G962" s="246"/>
      <c r="H962" s="245"/>
      <c r="I962" s="245"/>
      <c r="J962" s="246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241">
        <v>43323</v>
      </c>
      <c r="B963" s="242">
        <v>180172136</v>
      </c>
      <c r="C963" s="247">
        <v>2</v>
      </c>
      <c r="D963" s="246">
        <v>231438</v>
      </c>
      <c r="E963" s="242"/>
      <c r="F963" s="247"/>
      <c r="G963" s="246"/>
      <c r="H963" s="245"/>
      <c r="I963" s="245">
        <v>3492390</v>
      </c>
      <c r="J963" s="246" t="s">
        <v>17</v>
      </c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241">
        <v>43325</v>
      </c>
      <c r="B964" s="242">
        <v>180172260</v>
      </c>
      <c r="C964" s="247">
        <v>45</v>
      </c>
      <c r="D964" s="246">
        <v>4702688</v>
      </c>
      <c r="E964" s="242"/>
      <c r="F964" s="247"/>
      <c r="G964" s="246"/>
      <c r="H964" s="245"/>
      <c r="I964" s="245"/>
      <c r="J964" s="246"/>
      <c r="K964" s="138"/>
      <c r="L964" s="138"/>
      <c r="M964" s="138"/>
      <c r="N964" s="138"/>
      <c r="O964" s="138"/>
      <c r="P964" s="138"/>
      <c r="Q964" s="138"/>
      <c r="R964" s="138"/>
    </row>
    <row r="965" spans="1:18" s="134" customFormat="1" x14ac:dyDescent="0.25">
      <c r="A965" s="241">
        <v>43325</v>
      </c>
      <c r="B965" s="242">
        <v>180172265</v>
      </c>
      <c r="C965" s="247">
        <v>1</v>
      </c>
      <c r="D965" s="246">
        <v>75775</v>
      </c>
      <c r="E965" s="242"/>
      <c r="F965" s="247"/>
      <c r="G965" s="246"/>
      <c r="H965" s="245"/>
      <c r="I965" s="245"/>
      <c r="J965" s="246"/>
      <c r="K965" s="138"/>
      <c r="L965" s="138"/>
      <c r="M965" s="138"/>
      <c r="N965" s="138"/>
      <c r="O965" s="138"/>
      <c r="P965" s="138"/>
      <c r="Q965" s="138"/>
      <c r="R965" s="138"/>
    </row>
    <row r="966" spans="1:18" s="134" customFormat="1" x14ac:dyDescent="0.25">
      <c r="A966" s="241">
        <v>43325</v>
      </c>
      <c r="B966" s="242">
        <v>180172267</v>
      </c>
      <c r="C966" s="247">
        <v>6</v>
      </c>
      <c r="D966" s="246">
        <v>689588</v>
      </c>
      <c r="E966" s="242"/>
      <c r="F966" s="247"/>
      <c r="G966" s="246"/>
      <c r="H966" s="245"/>
      <c r="I966" s="245"/>
      <c r="J966" s="246"/>
      <c r="K966" s="138"/>
      <c r="L966" s="138"/>
      <c r="M966" s="138"/>
      <c r="N966" s="138"/>
      <c r="O966" s="138"/>
      <c r="P966" s="138"/>
      <c r="Q966" s="138"/>
      <c r="R966" s="138"/>
    </row>
    <row r="967" spans="1:18" s="134" customFormat="1" x14ac:dyDescent="0.25">
      <c r="A967" s="241">
        <v>43325</v>
      </c>
      <c r="B967" s="242">
        <v>180172277</v>
      </c>
      <c r="C967" s="247">
        <v>10</v>
      </c>
      <c r="D967" s="246">
        <v>1197613</v>
      </c>
      <c r="E967" s="242"/>
      <c r="F967" s="247"/>
      <c r="G967" s="246"/>
      <c r="H967" s="245"/>
      <c r="I967" s="245"/>
      <c r="J967" s="246"/>
      <c r="K967" s="138"/>
      <c r="L967" s="138"/>
      <c r="M967" s="138"/>
      <c r="N967" s="138"/>
      <c r="O967" s="138"/>
      <c r="P967" s="138"/>
      <c r="Q967" s="138"/>
      <c r="R967" s="138"/>
    </row>
    <row r="968" spans="1:18" s="134" customFormat="1" x14ac:dyDescent="0.25">
      <c r="A968" s="241">
        <v>43325</v>
      </c>
      <c r="B968" s="242">
        <v>180172282</v>
      </c>
      <c r="C968" s="247">
        <v>6</v>
      </c>
      <c r="D968" s="246">
        <v>749788</v>
      </c>
      <c r="E968" s="242"/>
      <c r="F968" s="247"/>
      <c r="G968" s="246"/>
      <c r="H968" s="245"/>
      <c r="I968" s="245"/>
      <c r="J968" s="246"/>
      <c r="K968" s="138"/>
      <c r="L968" s="138"/>
      <c r="M968" s="138"/>
      <c r="N968" s="138"/>
      <c r="O968" s="138"/>
      <c r="P968" s="138"/>
      <c r="Q968" s="138"/>
      <c r="R968" s="138"/>
    </row>
    <row r="969" spans="1:18" s="134" customFormat="1" x14ac:dyDescent="0.25">
      <c r="A969" s="241">
        <v>43325</v>
      </c>
      <c r="B969" s="242">
        <v>180172317</v>
      </c>
      <c r="C969" s="247">
        <v>12</v>
      </c>
      <c r="D969" s="246">
        <v>1510863</v>
      </c>
      <c r="E969" s="242"/>
      <c r="F969" s="247"/>
      <c r="G969" s="246"/>
      <c r="H969" s="245"/>
      <c r="I969" s="245"/>
      <c r="J969" s="246"/>
      <c r="K969" s="138"/>
      <c r="L969" s="138"/>
      <c r="M969" s="138"/>
      <c r="N969" s="138"/>
      <c r="O969" s="138"/>
      <c r="P969" s="138"/>
      <c r="Q969" s="138"/>
      <c r="R969" s="138"/>
    </row>
    <row r="970" spans="1:18" s="134" customFormat="1" x14ac:dyDescent="0.25">
      <c r="A970" s="241">
        <v>43325</v>
      </c>
      <c r="B970" s="242">
        <v>180172335</v>
      </c>
      <c r="C970" s="247">
        <v>4</v>
      </c>
      <c r="D970" s="246">
        <v>479500</v>
      </c>
      <c r="E970" s="242"/>
      <c r="F970" s="247"/>
      <c r="G970" s="246"/>
      <c r="H970" s="245"/>
      <c r="I970" s="245"/>
      <c r="J970" s="246"/>
      <c r="K970" s="138"/>
      <c r="L970" s="138"/>
      <c r="M970" s="138"/>
      <c r="N970" s="138"/>
      <c r="O970" s="138"/>
      <c r="P970" s="138"/>
      <c r="Q970" s="138"/>
      <c r="R970" s="138"/>
    </row>
    <row r="971" spans="1:18" s="134" customFormat="1" x14ac:dyDescent="0.25">
      <c r="A971" s="241">
        <v>43325</v>
      </c>
      <c r="B971" s="242">
        <v>180172343</v>
      </c>
      <c r="C971" s="247">
        <v>4</v>
      </c>
      <c r="D971" s="246">
        <v>386225</v>
      </c>
      <c r="E971" s="242"/>
      <c r="F971" s="247"/>
      <c r="G971" s="246"/>
      <c r="H971" s="245"/>
      <c r="I971" s="245">
        <v>9792040</v>
      </c>
      <c r="J971" s="246" t="s">
        <v>17</v>
      </c>
      <c r="K971" s="138"/>
      <c r="L971" s="138"/>
      <c r="M971" s="138"/>
      <c r="N971" s="138"/>
      <c r="O971" s="138"/>
      <c r="P971" s="138"/>
      <c r="Q971" s="138"/>
      <c r="R971" s="138"/>
    </row>
    <row r="972" spans="1:18" s="134" customFormat="1" x14ac:dyDescent="0.25">
      <c r="A972" s="241">
        <v>43326</v>
      </c>
      <c r="B972" s="242">
        <v>180172371</v>
      </c>
      <c r="C972" s="247">
        <v>20</v>
      </c>
      <c r="D972" s="246">
        <v>2143138</v>
      </c>
      <c r="E972" s="242">
        <v>180044830</v>
      </c>
      <c r="F972" s="247">
        <v>11</v>
      </c>
      <c r="G972" s="246">
        <v>1092350</v>
      </c>
      <c r="H972" s="245"/>
      <c r="I972" s="245"/>
      <c r="J972" s="246"/>
      <c r="K972" s="138"/>
      <c r="L972" s="138"/>
      <c r="M972" s="138"/>
      <c r="N972" s="138"/>
      <c r="O972" s="138"/>
      <c r="P972" s="138"/>
      <c r="Q972" s="138"/>
      <c r="R972" s="138"/>
    </row>
    <row r="973" spans="1:18" s="134" customFormat="1" x14ac:dyDescent="0.25">
      <c r="A973" s="241">
        <v>43326</v>
      </c>
      <c r="B973" s="242">
        <v>180172386</v>
      </c>
      <c r="C973" s="247">
        <v>6</v>
      </c>
      <c r="D973" s="246">
        <v>673400</v>
      </c>
      <c r="E973" s="242">
        <v>180044838</v>
      </c>
      <c r="F973" s="247">
        <v>1</v>
      </c>
      <c r="G973" s="246">
        <v>132038</v>
      </c>
      <c r="H973" s="245"/>
      <c r="I973" s="245"/>
      <c r="J973" s="246"/>
      <c r="K973" s="138"/>
      <c r="L973" s="138"/>
      <c r="M973" s="138"/>
      <c r="N973" s="138"/>
      <c r="O973" s="138"/>
      <c r="P973" s="138"/>
      <c r="Q973" s="138"/>
      <c r="R973" s="138"/>
    </row>
    <row r="974" spans="1:18" s="134" customFormat="1" x14ac:dyDescent="0.25">
      <c r="A974" s="241">
        <v>43326</v>
      </c>
      <c r="B974" s="242">
        <v>180172394</v>
      </c>
      <c r="C974" s="247">
        <v>4</v>
      </c>
      <c r="D974" s="246">
        <v>441350</v>
      </c>
      <c r="E974" s="242"/>
      <c r="F974" s="247"/>
      <c r="G974" s="246"/>
      <c r="H974" s="245"/>
      <c r="I974" s="245"/>
      <c r="J974" s="246"/>
      <c r="K974" s="138"/>
      <c r="L974" s="138"/>
      <c r="M974" s="138"/>
      <c r="N974" s="138"/>
      <c r="O974" s="138"/>
      <c r="P974" s="138"/>
      <c r="Q974" s="138"/>
      <c r="R974" s="138"/>
    </row>
    <row r="975" spans="1:18" s="134" customFormat="1" x14ac:dyDescent="0.25">
      <c r="A975" s="241">
        <v>43326</v>
      </c>
      <c r="B975" s="242">
        <v>180172400</v>
      </c>
      <c r="C975" s="247">
        <v>6</v>
      </c>
      <c r="D975" s="246">
        <v>710325</v>
      </c>
      <c r="E975" s="242"/>
      <c r="F975" s="247"/>
      <c r="G975" s="246"/>
      <c r="H975" s="245"/>
      <c r="I975" s="245"/>
      <c r="J975" s="246"/>
      <c r="K975" s="138"/>
      <c r="L975" s="138"/>
      <c r="M975" s="138"/>
      <c r="N975" s="138"/>
      <c r="O975" s="138"/>
      <c r="P975" s="138"/>
      <c r="Q975" s="138"/>
      <c r="R975" s="138"/>
    </row>
    <row r="976" spans="1:18" s="134" customFormat="1" x14ac:dyDescent="0.25">
      <c r="A976" s="241">
        <v>43326</v>
      </c>
      <c r="B976" s="242">
        <v>180172418</v>
      </c>
      <c r="C976" s="247">
        <v>3</v>
      </c>
      <c r="D976" s="246">
        <v>417375</v>
      </c>
      <c r="E976" s="242"/>
      <c r="F976" s="247"/>
      <c r="G976" s="246"/>
      <c r="H976" s="245"/>
      <c r="I976" s="245"/>
      <c r="J976" s="246"/>
      <c r="K976" s="138"/>
      <c r="L976" s="138"/>
      <c r="M976" s="138"/>
      <c r="N976" s="138"/>
      <c r="O976" s="138"/>
      <c r="P976" s="138"/>
      <c r="Q976" s="138"/>
      <c r="R976" s="138"/>
    </row>
    <row r="977" spans="1:18" s="134" customFormat="1" x14ac:dyDescent="0.25">
      <c r="A977" s="241">
        <v>43326</v>
      </c>
      <c r="B977" s="242">
        <v>180172422</v>
      </c>
      <c r="C977" s="247">
        <v>5</v>
      </c>
      <c r="D977" s="246">
        <v>497613</v>
      </c>
      <c r="E977" s="242"/>
      <c r="F977" s="247"/>
      <c r="G977" s="246"/>
      <c r="H977" s="245"/>
      <c r="I977" s="245"/>
      <c r="J977" s="246"/>
      <c r="K977" s="138"/>
      <c r="L977" s="138"/>
      <c r="M977" s="138"/>
      <c r="N977" s="138"/>
      <c r="O977" s="138"/>
      <c r="P977" s="138"/>
      <c r="Q977" s="138"/>
      <c r="R977" s="138"/>
    </row>
    <row r="978" spans="1:18" s="134" customFormat="1" x14ac:dyDescent="0.25">
      <c r="A978" s="241">
        <v>43326</v>
      </c>
      <c r="B978" s="242">
        <v>180172425</v>
      </c>
      <c r="C978" s="247">
        <v>1</v>
      </c>
      <c r="D978" s="246">
        <v>91700</v>
      </c>
      <c r="E978" s="242"/>
      <c r="F978" s="247"/>
      <c r="G978" s="246"/>
      <c r="H978" s="245"/>
      <c r="I978" s="245"/>
      <c r="J978" s="246"/>
      <c r="K978" s="138"/>
      <c r="L978" s="138"/>
      <c r="M978" s="138"/>
      <c r="N978" s="138"/>
      <c r="O978" s="138"/>
      <c r="P978" s="138"/>
      <c r="Q978" s="138"/>
      <c r="R978" s="138"/>
    </row>
    <row r="979" spans="1:18" s="134" customFormat="1" x14ac:dyDescent="0.25">
      <c r="A979" s="241">
        <v>43326</v>
      </c>
      <c r="B979" s="242">
        <v>180172440</v>
      </c>
      <c r="C979" s="247">
        <v>1</v>
      </c>
      <c r="D979" s="246">
        <v>80325</v>
      </c>
      <c r="E979" s="242"/>
      <c r="F979" s="247"/>
      <c r="G979" s="246"/>
      <c r="H979" s="245"/>
      <c r="I979" s="245"/>
      <c r="J979" s="246"/>
      <c r="K979" s="138"/>
      <c r="L979" s="138"/>
      <c r="M979" s="138"/>
      <c r="N979" s="138"/>
      <c r="O979" s="138"/>
      <c r="P979" s="138"/>
      <c r="Q979" s="138"/>
      <c r="R979" s="138"/>
    </row>
    <row r="980" spans="1:18" s="134" customFormat="1" x14ac:dyDescent="0.25">
      <c r="A980" s="241">
        <v>43326</v>
      </c>
      <c r="B980" s="242">
        <v>180172448</v>
      </c>
      <c r="C980" s="247">
        <v>6</v>
      </c>
      <c r="D980" s="246">
        <v>851025</v>
      </c>
      <c r="E980" s="242"/>
      <c r="F980" s="247"/>
      <c r="G980" s="246"/>
      <c r="H980" s="245"/>
      <c r="I980" s="245">
        <v>4681863</v>
      </c>
      <c r="J980" s="246" t="s">
        <v>17</v>
      </c>
      <c r="K980" s="138"/>
      <c r="L980" s="138"/>
      <c r="M980" s="138"/>
      <c r="N980" s="138"/>
      <c r="O980" s="138"/>
      <c r="P980" s="138"/>
      <c r="Q980" s="138"/>
      <c r="R980" s="138"/>
    </row>
    <row r="981" spans="1:18" s="134" customFormat="1" x14ac:dyDescent="0.25">
      <c r="A981" s="241">
        <v>43327</v>
      </c>
      <c r="B981" s="242">
        <v>180172469</v>
      </c>
      <c r="C981" s="247">
        <v>15</v>
      </c>
      <c r="D981" s="246">
        <v>1820175</v>
      </c>
      <c r="E981" s="242">
        <v>180044846</v>
      </c>
      <c r="F981" s="247">
        <v>2</v>
      </c>
      <c r="G981" s="246">
        <v>175263</v>
      </c>
      <c r="H981" s="245"/>
      <c r="I981" s="245"/>
      <c r="J981" s="246"/>
      <c r="K981" s="138"/>
      <c r="L981" s="138"/>
      <c r="M981" s="138"/>
      <c r="N981" s="138"/>
      <c r="O981" s="138"/>
      <c r="P981" s="138"/>
      <c r="Q981" s="138"/>
      <c r="R981" s="138"/>
    </row>
    <row r="982" spans="1:18" s="134" customFormat="1" x14ac:dyDescent="0.25">
      <c r="A982" s="241">
        <v>43327</v>
      </c>
      <c r="B982" s="242">
        <v>180172472</v>
      </c>
      <c r="C982" s="247">
        <v>6</v>
      </c>
      <c r="D982" s="246">
        <v>633675</v>
      </c>
      <c r="E982" s="242"/>
      <c r="F982" s="247"/>
      <c r="G982" s="246"/>
      <c r="H982" s="245"/>
      <c r="I982" s="245"/>
      <c r="J982" s="246"/>
      <c r="K982" s="138"/>
      <c r="L982" s="138"/>
      <c r="M982" s="138"/>
      <c r="N982" s="138"/>
      <c r="O982" s="138"/>
      <c r="P982" s="138"/>
      <c r="Q982" s="138"/>
      <c r="R982" s="138"/>
    </row>
    <row r="983" spans="1:18" s="134" customFormat="1" x14ac:dyDescent="0.25">
      <c r="A983" s="241">
        <v>43327</v>
      </c>
      <c r="B983" s="242">
        <v>180172480</v>
      </c>
      <c r="C983" s="247">
        <v>3</v>
      </c>
      <c r="D983" s="246">
        <v>315613</v>
      </c>
      <c r="E983" s="242"/>
      <c r="F983" s="247"/>
      <c r="G983" s="246"/>
      <c r="H983" s="245"/>
      <c r="I983" s="245"/>
      <c r="J983" s="246"/>
      <c r="K983" s="138"/>
      <c r="L983" s="138"/>
      <c r="M983" s="138"/>
      <c r="N983" s="138"/>
      <c r="O983" s="138"/>
      <c r="P983" s="138"/>
      <c r="Q983" s="138"/>
      <c r="R983" s="138"/>
    </row>
    <row r="984" spans="1:18" s="134" customFormat="1" x14ac:dyDescent="0.25">
      <c r="A984" s="241">
        <v>43327</v>
      </c>
      <c r="B984" s="242">
        <v>180172949</v>
      </c>
      <c r="C984" s="247">
        <v>3</v>
      </c>
      <c r="D984" s="246">
        <v>449838</v>
      </c>
      <c r="E984" s="242"/>
      <c r="F984" s="247"/>
      <c r="G984" s="246"/>
      <c r="H984" s="245"/>
      <c r="I984" s="245"/>
      <c r="J984" s="246"/>
      <c r="K984" s="138"/>
      <c r="L984" s="138"/>
      <c r="M984" s="138"/>
      <c r="N984" s="138"/>
      <c r="O984" s="138"/>
      <c r="P984" s="138"/>
      <c r="Q984" s="138"/>
      <c r="R984" s="138"/>
    </row>
    <row r="985" spans="1:18" s="134" customFormat="1" x14ac:dyDescent="0.25">
      <c r="A985" s="241">
        <v>43327</v>
      </c>
      <c r="B985" s="242">
        <v>180172512</v>
      </c>
      <c r="C985" s="247">
        <v>6</v>
      </c>
      <c r="D985" s="246">
        <v>607775</v>
      </c>
      <c r="E985" s="242"/>
      <c r="F985" s="247"/>
      <c r="G985" s="246"/>
      <c r="H985" s="245"/>
      <c r="I985" s="245"/>
      <c r="J985" s="246"/>
      <c r="K985" s="138"/>
      <c r="L985" s="138"/>
      <c r="M985" s="138"/>
      <c r="N985" s="138"/>
      <c r="O985" s="138"/>
      <c r="P985" s="138"/>
      <c r="Q985" s="138"/>
      <c r="R985" s="138"/>
    </row>
    <row r="986" spans="1:18" s="134" customFormat="1" x14ac:dyDescent="0.25">
      <c r="A986" s="241">
        <v>43327</v>
      </c>
      <c r="B986" s="242">
        <v>180172521</v>
      </c>
      <c r="C986" s="247">
        <v>3</v>
      </c>
      <c r="D986" s="246">
        <v>422450</v>
      </c>
      <c r="E986" s="242"/>
      <c r="F986" s="247"/>
      <c r="G986" s="246"/>
      <c r="H986" s="245"/>
      <c r="I986" s="245"/>
      <c r="J986" s="246"/>
      <c r="K986" s="138"/>
      <c r="L986" s="138"/>
      <c r="M986" s="138"/>
      <c r="N986" s="138"/>
      <c r="O986" s="138"/>
      <c r="P986" s="138"/>
      <c r="Q986" s="138"/>
      <c r="R986" s="138"/>
    </row>
    <row r="987" spans="1:18" s="134" customFormat="1" x14ac:dyDescent="0.25">
      <c r="A987" s="241">
        <v>43327</v>
      </c>
      <c r="B987" s="242">
        <v>180172527</v>
      </c>
      <c r="C987" s="247">
        <v>2</v>
      </c>
      <c r="D987" s="246">
        <v>205800</v>
      </c>
      <c r="E987" s="242"/>
      <c r="F987" s="247"/>
      <c r="G987" s="246"/>
      <c r="H987" s="245"/>
      <c r="I987" s="245"/>
      <c r="J987" s="246"/>
      <c r="K987" s="138"/>
      <c r="L987" s="138"/>
      <c r="M987" s="138"/>
      <c r="N987" s="138"/>
      <c r="O987" s="138"/>
      <c r="P987" s="138"/>
      <c r="Q987" s="138"/>
      <c r="R987" s="138"/>
    </row>
    <row r="988" spans="1:18" s="134" customFormat="1" x14ac:dyDescent="0.25">
      <c r="A988" s="241">
        <v>43327</v>
      </c>
      <c r="B988" s="242">
        <v>180172531</v>
      </c>
      <c r="C988" s="247">
        <v>1</v>
      </c>
      <c r="D988" s="246">
        <v>96075</v>
      </c>
      <c r="E988" s="242"/>
      <c r="F988" s="247"/>
      <c r="G988" s="246"/>
      <c r="H988" s="245"/>
      <c r="I988" s="245"/>
      <c r="J988" s="246"/>
      <c r="K988" s="138"/>
      <c r="L988" s="138"/>
      <c r="M988" s="138"/>
      <c r="N988" s="138"/>
      <c r="O988" s="138"/>
      <c r="P988" s="138"/>
      <c r="Q988" s="138"/>
      <c r="R988" s="138"/>
    </row>
    <row r="989" spans="1:18" s="134" customFormat="1" x14ac:dyDescent="0.25">
      <c r="A989" s="241">
        <v>43327</v>
      </c>
      <c r="B989" s="242">
        <v>180172547</v>
      </c>
      <c r="C989" s="247">
        <v>53</v>
      </c>
      <c r="D989" s="246">
        <v>5073425</v>
      </c>
      <c r="E989" s="242"/>
      <c r="F989" s="247"/>
      <c r="G989" s="246"/>
      <c r="H989" s="245"/>
      <c r="I989" s="245">
        <v>9449563</v>
      </c>
      <c r="J989" s="246" t="s">
        <v>17</v>
      </c>
      <c r="K989" s="138"/>
      <c r="L989" s="138"/>
      <c r="M989" s="138"/>
      <c r="N989" s="138"/>
      <c r="O989" s="138"/>
      <c r="P989" s="138"/>
      <c r="Q989" s="138"/>
      <c r="R989" s="138"/>
    </row>
    <row r="990" spans="1:18" s="134" customFormat="1" x14ac:dyDescent="0.25">
      <c r="A990" s="241">
        <v>43328</v>
      </c>
      <c r="B990" s="242">
        <v>180172566</v>
      </c>
      <c r="C990" s="247">
        <v>12</v>
      </c>
      <c r="D990" s="246">
        <v>1007738</v>
      </c>
      <c r="E990" s="242">
        <v>180044864</v>
      </c>
      <c r="F990" s="247">
        <v>3</v>
      </c>
      <c r="G990" s="246">
        <v>320863</v>
      </c>
      <c r="H990" s="245"/>
      <c r="I990" s="245"/>
      <c r="J990" s="246"/>
      <c r="K990" s="138"/>
      <c r="L990" s="138"/>
      <c r="M990" s="138"/>
      <c r="N990" s="138"/>
      <c r="O990" s="138"/>
      <c r="P990" s="138"/>
      <c r="Q990" s="138"/>
      <c r="R990" s="138"/>
    </row>
    <row r="991" spans="1:18" s="134" customFormat="1" x14ac:dyDescent="0.25">
      <c r="A991" s="241">
        <v>43328</v>
      </c>
      <c r="B991" s="242">
        <v>180172751</v>
      </c>
      <c r="C991" s="247">
        <v>4</v>
      </c>
      <c r="D991" s="246">
        <v>498050</v>
      </c>
      <c r="E991" s="242"/>
      <c r="F991" s="247"/>
      <c r="G991" s="246"/>
      <c r="H991" s="245"/>
      <c r="I991" s="245"/>
      <c r="J991" s="246"/>
      <c r="K991" s="138"/>
      <c r="L991" s="138"/>
      <c r="M991" s="138"/>
      <c r="N991" s="138"/>
      <c r="O991" s="138"/>
      <c r="P991" s="138"/>
      <c r="Q991" s="138"/>
      <c r="R991" s="138"/>
    </row>
    <row r="992" spans="1:18" s="134" customFormat="1" x14ac:dyDescent="0.25">
      <c r="A992" s="241">
        <v>43328</v>
      </c>
      <c r="B992" s="242">
        <v>180172575</v>
      </c>
      <c r="C992" s="247">
        <v>4</v>
      </c>
      <c r="D992" s="246">
        <v>481775</v>
      </c>
      <c r="E992" s="242"/>
      <c r="F992" s="247"/>
      <c r="G992" s="246"/>
      <c r="H992" s="245"/>
      <c r="I992" s="245"/>
      <c r="J992" s="246"/>
      <c r="K992" s="138"/>
      <c r="L992" s="138"/>
      <c r="M992" s="138"/>
      <c r="N992" s="138"/>
      <c r="O992" s="138"/>
      <c r="P992" s="138"/>
      <c r="Q992" s="138"/>
      <c r="R992" s="138"/>
    </row>
    <row r="993" spans="1:18" s="134" customFormat="1" x14ac:dyDescent="0.25">
      <c r="A993" s="241">
        <v>43328</v>
      </c>
      <c r="B993" s="242">
        <v>180172582</v>
      </c>
      <c r="C993" s="247">
        <v>4</v>
      </c>
      <c r="D993" s="246">
        <v>516950</v>
      </c>
      <c r="E993" s="242"/>
      <c r="F993" s="247"/>
      <c r="G993" s="246"/>
      <c r="H993" s="245"/>
      <c r="I993" s="245"/>
      <c r="J993" s="246"/>
      <c r="K993" s="138"/>
      <c r="L993" s="138"/>
      <c r="M993" s="138"/>
      <c r="N993" s="138"/>
      <c r="O993" s="138"/>
      <c r="P993" s="138"/>
      <c r="Q993" s="138"/>
      <c r="R993" s="138"/>
    </row>
    <row r="994" spans="1:18" s="134" customFormat="1" x14ac:dyDescent="0.25">
      <c r="A994" s="241">
        <v>43328</v>
      </c>
      <c r="B994" s="242">
        <v>180172601</v>
      </c>
      <c r="C994" s="247">
        <v>8</v>
      </c>
      <c r="D994" s="246">
        <v>816638</v>
      </c>
      <c r="E994" s="242"/>
      <c r="F994" s="247"/>
      <c r="G994" s="246"/>
      <c r="H994" s="245"/>
      <c r="I994" s="245"/>
      <c r="J994" s="246"/>
      <c r="K994" s="138"/>
      <c r="L994" s="138"/>
      <c r="M994" s="138"/>
      <c r="N994" s="138"/>
      <c r="O994" s="138"/>
      <c r="P994" s="138"/>
      <c r="Q994" s="138"/>
      <c r="R994" s="138"/>
    </row>
    <row r="995" spans="1:18" s="134" customFormat="1" x14ac:dyDescent="0.25">
      <c r="A995" s="241">
        <v>43328</v>
      </c>
      <c r="B995" s="242">
        <v>180172607</v>
      </c>
      <c r="C995" s="247">
        <v>3</v>
      </c>
      <c r="D995" s="246">
        <v>334863</v>
      </c>
      <c r="E995" s="242"/>
      <c r="F995" s="247"/>
      <c r="G995" s="246"/>
      <c r="H995" s="245"/>
      <c r="I995" s="245"/>
      <c r="J995" s="246"/>
      <c r="K995" s="138"/>
      <c r="L995" s="138"/>
      <c r="M995" s="138"/>
      <c r="N995" s="138"/>
      <c r="O995" s="138"/>
      <c r="P995" s="138"/>
      <c r="Q995" s="138"/>
      <c r="R995" s="138"/>
    </row>
    <row r="996" spans="1:18" s="134" customFormat="1" x14ac:dyDescent="0.25">
      <c r="A996" s="241">
        <v>43328</v>
      </c>
      <c r="B996" s="242">
        <v>180172618</v>
      </c>
      <c r="C996" s="247">
        <v>1</v>
      </c>
      <c r="D996" s="246">
        <v>44363</v>
      </c>
      <c r="E996" s="242"/>
      <c r="F996" s="247"/>
      <c r="G996" s="246"/>
      <c r="H996" s="245"/>
      <c r="I996" s="245">
        <v>3379514</v>
      </c>
      <c r="J996" s="246" t="s">
        <v>17</v>
      </c>
      <c r="K996" s="138"/>
      <c r="L996" s="138"/>
      <c r="M996" s="138"/>
      <c r="N996" s="138"/>
      <c r="O996" s="138"/>
      <c r="P996" s="138"/>
      <c r="Q996" s="138"/>
      <c r="R996" s="138"/>
    </row>
    <row r="997" spans="1:18" s="134" customFormat="1" x14ac:dyDescent="0.25">
      <c r="A997" s="241">
        <v>43330</v>
      </c>
      <c r="B997" s="242">
        <v>180172672</v>
      </c>
      <c r="C997" s="247">
        <v>34</v>
      </c>
      <c r="D997" s="246">
        <v>3777113</v>
      </c>
      <c r="E997" s="242">
        <v>180044883</v>
      </c>
      <c r="F997" s="247">
        <v>2</v>
      </c>
      <c r="G997" s="246">
        <v>216475</v>
      </c>
      <c r="H997" s="245"/>
      <c r="I997" s="245"/>
      <c r="J997" s="246"/>
      <c r="K997" s="138"/>
      <c r="L997" s="138"/>
      <c r="M997" s="138"/>
      <c r="N997" s="138"/>
      <c r="O997" s="138"/>
      <c r="P997" s="138"/>
      <c r="Q997" s="138"/>
      <c r="R997" s="138"/>
    </row>
    <row r="998" spans="1:18" s="134" customFormat="1" x14ac:dyDescent="0.25">
      <c r="A998" s="241">
        <v>43330</v>
      </c>
      <c r="B998" s="242">
        <v>180172673</v>
      </c>
      <c r="C998" s="247">
        <v>1</v>
      </c>
      <c r="D998" s="246">
        <v>88200</v>
      </c>
      <c r="E998" s="242"/>
      <c r="F998" s="247"/>
      <c r="G998" s="246"/>
      <c r="H998" s="245"/>
      <c r="I998" s="245"/>
      <c r="J998" s="246"/>
      <c r="K998" s="138"/>
      <c r="L998" s="138"/>
      <c r="M998" s="138"/>
      <c r="N998" s="138"/>
      <c r="O998" s="138"/>
      <c r="P998" s="138"/>
      <c r="Q998" s="138"/>
      <c r="R998" s="138"/>
    </row>
    <row r="999" spans="1:18" s="134" customFormat="1" x14ac:dyDescent="0.25">
      <c r="A999" s="241">
        <v>43330</v>
      </c>
      <c r="B999" s="242">
        <v>180172689</v>
      </c>
      <c r="C999" s="247">
        <v>2</v>
      </c>
      <c r="D999" s="246">
        <v>190750</v>
      </c>
      <c r="E999" s="242"/>
      <c r="F999" s="247"/>
      <c r="G999" s="246"/>
      <c r="H999" s="245"/>
      <c r="I999" s="245"/>
      <c r="J999" s="246"/>
      <c r="K999" s="138"/>
      <c r="L999" s="138"/>
      <c r="M999" s="138"/>
      <c r="N999" s="138"/>
      <c r="O999" s="138"/>
      <c r="P999" s="138"/>
      <c r="Q999" s="138"/>
      <c r="R999" s="138"/>
    </row>
    <row r="1000" spans="1:18" s="134" customFormat="1" x14ac:dyDescent="0.25">
      <c r="A1000" s="241">
        <v>43330</v>
      </c>
      <c r="B1000" s="242">
        <v>180172692</v>
      </c>
      <c r="C1000" s="247">
        <v>2</v>
      </c>
      <c r="D1000" s="246">
        <v>265475</v>
      </c>
      <c r="E1000" s="242"/>
      <c r="F1000" s="247"/>
      <c r="G1000" s="246"/>
      <c r="H1000" s="245"/>
      <c r="I1000" s="245"/>
      <c r="J1000" s="246"/>
      <c r="K1000" s="138"/>
      <c r="L1000" s="138"/>
      <c r="M1000" s="138"/>
      <c r="N1000" s="138"/>
      <c r="O1000" s="138"/>
      <c r="P1000" s="138"/>
      <c r="Q1000" s="138"/>
      <c r="R1000" s="138"/>
    </row>
    <row r="1001" spans="1:18" s="134" customFormat="1" x14ac:dyDescent="0.25">
      <c r="A1001" s="241">
        <v>43330</v>
      </c>
      <c r="B1001" s="242">
        <v>180172715</v>
      </c>
      <c r="C1001" s="247">
        <v>2</v>
      </c>
      <c r="D1001" s="246">
        <v>219713</v>
      </c>
      <c r="E1001" s="242"/>
      <c r="F1001" s="247"/>
      <c r="G1001" s="246"/>
      <c r="H1001" s="245"/>
      <c r="I1001" s="245"/>
      <c r="J1001" s="246"/>
      <c r="K1001" s="138"/>
      <c r="L1001" s="138"/>
      <c r="M1001" s="138"/>
      <c r="N1001" s="138"/>
      <c r="O1001" s="138"/>
      <c r="P1001" s="138"/>
      <c r="Q1001" s="138"/>
      <c r="R1001" s="138"/>
    </row>
    <row r="1002" spans="1:18" s="134" customFormat="1" x14ac:dyDescent="0.25">
      <c r="A1002" s="241">
        <v>43330</v>
      </c>
      <c r="B1002" s="242">
        <v>180172726</v>
      </c>
      <c r="C1002" s="247">
        <v>5</v>
      </c>
      <c r="D1002" s="246">
        <v>660013</v>
      </c>
      <c r="E1002" s="242"/>
      <c r="F1002" s="247"/>
      <c r="G1002" s="246"/>
      <c r="H1002" s="245"/>
      <c r="I1002" s="245"/>
      <c r="J1002" s="246"/>
      <c r="K1002" s="138"/>
      <c r="L1002" s="138"/>
      <c r="M1002" s="138"/>
      <c r="N1002" s="138"/>
      <c r="O1002" s="138"/>
      <c r="P1002" s="138"/>
      <c r="Q1002" s="138"/>
      <c r="R1002" s="138"/>
    </row>
    <row r="1003" spans="1:18" s="134" customFormat="1" x14ac:dyDescent="0.25">
      <c r="A1003" s="241">
        <v>43330</v>
      </c>
      <c r="B1003" s="242">
        <v>180172728</v>
      </c>
      <c r="C1003" s="247">
        <v>1</v>
      </c>
      <c r="D1003" s="246">
        <v>46113</v>
      </c>
      <c r="E1003" s="242"/>
      <c r="F1003" s="247"/>
      <c r="G1003" s="246"/>
      <c r="H1003" s="245"/>
      <c r="I1003" s="245"/>
      <c r="J1003" s="246"/>
      <c r="K1003" s="138"/>
      <c r="L1003" s="138"/>
      <c r="M1003" s="138"/>
      <c r="N1003" s="138"/>
      <c r="O1003" s="138"/>
      <c r="P1003" s="138"/>
      <c r="Q1003" s="138"/>
      <c r="R1003" s="138"/>
    </row>
    <row r="1004" spans="1:18" s="134" customFormat="1" x14ac:dyDescent="0.25">
      <c r="A1004" s="241">
        <v>43330</v>
      </c>
      <c r="B1004" s="242">
        <v>180172741</v>
      </c>
      <c r="C1004" s="247">
        <v>8</v>
      </c>
      <c r="D1004" s="246">
        <v>662288</v>
      </c>
      <c r="E1004" s="242"/>
      <c r="F1004" s="247"/>
      <c r="G1004" s="246"/>
      <c r="H1004" s="245"/>
      <c r="I1004" s="245">
        <v>5693190</v>
      </c>
      <c r="J1004" s="246" t="s">
        <v>17</v>
      </c>
      <c r="K1004" s="138"/>
      <c r="L1004" s="138"/>
      <c r="M1004" s="138"/>
      <c r="N1004" s="138"/>
      <c r="O1004" s="138"/>
      <c r="P1004" s="138"/>
      <c r="Q1004" s="138"/>
      <c r="R1004" s="138"/>
    </row>
    <row r="1005" spans="1:18" s="134" customFormat="1" x14ac:dyDescent="0.25">
      <c r="A1005" s="241">
        <v>43332</v>
      </c>
      <c r="B1005" s="242">
        <v>180172837</v>
      </c>
      <c r="C1005" s="247">
        <v>36</v>
      </c>
      <c r="D1005" s="246">
        <v>4129825</v>
      </c>
      <c r="E1005" s="242">
        <v>180044917</v>
      </c>
      <c r="F1005" s="247">
        <v>3</v>
      </c>
      <c r="G1005" s="246">
        <v>346850</v>
      </c>
      <c r="H1005" s="245"/>
      <c r="I1005" s="245"/>
      <c r="J1005" s="246"/>
      <c r="K1005" s="138"/>
      <c r="L1005" s="138"/>
      <c r="M1005" s="138"/>
      <c r="N1005" s="138"/>
      <c r="O1005" s="138"/>
      <c r="P1005" s="138"/>
      <c r="Q1005" s="138"/>
      <c r="R1005" s="138"/>
    </row>
    <row r="1006" spans="1:18" s="134" customFormat="1" x14ac:dyDescent="0.25">
      <c r="A1006" s="241">
        <v>43332</v>
      </c>
      <c r="B1006" s="242">
        <v>180172855</v>
      </c>
      <c r="C1006" s="247">
        <v>7</v>
      </c>
      <c r="D1006" s="246">
        <v>922688</v>
      </c>
      <c r="E1006" s="242">
        <v>180044924</v>
      </c>
      <c r="F1006" s="247">
        <v>7</v>
      </c>
      <c r="G1006" s="246">
        <v>769038</v>
      </c>
      <c r="H1006" s="245"/>
      <c r="I1006" s="245"/>
      <c r="J1006" s="246"/>
      <c r="K1006" s="138"/>
      <c r="L1006" s="138"/>
      <c r="M1006" s="138"/>
      <c r="N1006" s="138"/>
      <c r="O1006" s="138"/>
      <c r="P1006" s="138"/>
      <c r="Q1006" s="138"/>
      <c r="R1006" s="138"/>
    </row>
    <row r="1007" spans="1:18" s="134" customFormat="1" x14ac:dyDescent="0.25">
      <c r="A1007" s="241">
        <v>43332</v>
      </c>
      <c r="B1007" s="242">
        <v>180172858</v>
      </c>
      <c r="C1007" s="247">
        <v>6</v>
      </c>
      <c r="D1007" s="246">
        <v>603663</v>
      </c>
      <c r="E1007" s="242">
        <v>180044925</v>
      </c>
      <c r="F1007" s="247">
        <v>1</v>
      </c>
      <c r="G1007" s="246">
        <v>99050</v>
      </c>
      <c r="H1007" s="245"/>
      <c r="I1007" s="245"/>
      <c r="J1007" s="246"/>
      <c r="K1007" s="138"/>
      <c r="L1007" s="138"/>
      <c r="M1007" s="138"/>
      <c r="N1007" s="138"/>
      <c r="O1007" s="138"/>
      <c r="P1007" s="138"/>
      <c r="Q1007" s="138"/>
      <c r="R1007" s="138"/>
    </row>
    <row r="1008" spans="1:18" s="134" customFormat="1" x14ac:dyDescent="0.25">
      <c r="A1008" s="241">
        <v>43332</v>
      </c>
      <c r="B1008" s="242">
        <v>180172872</v>
      </c>
      <c r="C1008" s="247">
        <v>6</v>
      </c>
      <c r="D1008" s="246">
        <v>710938</v>
      </c>
      <c r="E1008" s="242"/>
      <c r="F1008" s="247"/>
      <c r="G1008" s="246"/>
      <c r="H1008" s="245"/>
      <c r="I1008" s="245"/>
      <c r="J1008" s="246"/>
      <c r="K1008" s="138"/>
      <c r="L1008" s="138"/>
      <c r="M1008" s="138"/>
      <c r="N1008" s="138"/>
      <c r="O1008" s="138"/>
      <c r="P1008" s="138"/>
      <c r="Q1008" s="138"/>
      <c r="R1008" s="138"/>
    </row>
    <row r="1009" spans="1:18" s="134" customFormat="1" x14ac:dyDescent="0.25">
      <c r="A1009" s="241">
        <v>43332</v>
      </c>
      <c r="B1009" s="242">
        <v>180172880</v>
      </c>
      <c r="C1009" s="247">
        <v>4</v>
      </c>
      <c r="D1009" s="246">
        <v>462000</v>
      </c>
      <c r="E1009" s="242"/>
      <c r="F1009" s="247"/>
      <c r="G1009" s="246"/>
      <c r="H1009" s="245"/>
      <c r="I1009" s="245"/>
      <c r="J1009" s="246"/>
      <c r="K1009" s="138"/>
      <c r="L1009" s="138"/>
      <c r="M1009" s="138"/>
      <c r="N1009" s="138"/>
      <c r="O1009" s="138"/>
      <c r="P1009" s="138"/>
      <c r="Q1009" s="138"/>
      <c r="R1009" s="138"/>
    </row>
    <row r="1010" spans="1:18" s="134" customFormat="1" x14ac:dyDescent="0.25">
      <c r="A1010" s="241">
        <v>43332</v>
      </c>
      <c r="B1010" s="242">
        <v>180172886</v>
      </c>
      <c r="C1010" s="247">
        <v>2</v>
      </c>
      <c r="D1010" s="246">
        <v>203700</v>
      </c>
      <c r="E1010" s="242"/>
      <c r="F1010" s="247"/>
      <c r="G1010" s="246"/>
      <c r="H1010" s="245"/>
      <c r="I1010" s="245"/>
      <c r="J1010" s="246"/>
      <c r="K1010" s="138"/>
      <c r="L1010" s="138"/>
      <c r="M1010" s="138"/>
      <c r="N1010" s="138"/>
      <c r="O1010" s="138"/>
      <c r="P1010" s="138"/>
      <c r="Q1010" s="138"/>
      <c r="R1010" s="138"/>
    </row>
    <row r="1011" spans="1:18" s="134" customFormat="1" x14ac:dyDescent="0.25">
      <c r="A1011" s="241">
        <v>43332</v>
      </c>
      <c r="B1011" s="242">
        <v>180172899</v>
      </c>
      <c r="C1011" s="247">
        <v>4</v>
      </c>
      <c r="D1011" s="246">
        <v>426738</v>
      </c>
      <c r="E1011" s="242"/>
      <c r="F1011" s="247"/>
      <c r="G1011" s="246"/>
      <c r="H1011" s="245"/>
      <c r="I1011" s="245">
        <v>6244614</v>
      </c>
      <c r="J1011" s="246" t="s">
        <v>17</v>
      </c>
      <c r="K1011" s="138"/>
      <c r="L1011" s="138"/>
      <c r="M1011" s="138"/>
      <c r="N1011" s="138"/>
      <c r="O1011" s="138"/>
      <c r="P1011" s="138"/>
      <c r="Q1011" s="138"/>
      <c r="R1011" s="138"/>
    </row>
    <row r="1012" spans="1:18" s="134" customFormat="1" x14ac:dyDescent="0.25">
      <c r="A1012" s="241">
        <v>43333</v>
      </c>
      <c r="B1012" s="242">
        <v>180172917</v>
      </c>
      <c r="C1012" s="247">
        <v>9</v>
      </c>
      <c r="D1012" s="246">
        <v>831338</v>
      </c>
      <c r="E1012" s="242">
        <v>180044927</v>
      </c>
      <c r="F1012" s="247">
        <v>6</v>
      </c>
      <c r="G1012" s="246">
        <v>570763</v>
      </c>
      <c r="H1012" s="245"/>
      <c r="I1012" s="245"/>
      <c r="J1012" s="246"/>
      <c r="K1012" s="138"/>
      <c r="L1012" s="138"/>
      <c r="M1012" s="138"/>
      <c r="N1012" s="138"/>
      <c r="O1012" s="138"/>
      <c r="P1012" s="138"/>
      <c r="Q1012" s="138"/>
      <c r="R1012" s="138"/>
    </row>
    <row r="1013" spans="1:18" s="134" customFormat="1" x14ac:dyDescent="0.25">
      <c r="A1013" s="241">
        <v>43333</v>
      </c>
      <c r="B1013" s="242">
        <v>180172918</v>
      </c>
      <c r="C1013" s="247">
        <v>4</v>
      </c>
      <c r="D1013" s="246">
        <v>507500</v>
      </c>
      <c r="E1013" s="242">
        <v>180044939</v>
      </c>
      <c r="F1013" s="247">
        <v>3</v>
      </c>
      <c r="G1013" s="246">
        <v>377738</v>
      </c>
      <c r="H1013" s="245"/>
      <c r="I1013" s="245"/>
      <c r="J1013" s="246"/>
      <c r="K1013" s="138"/>
      <c r="L1013" s="138"/>
      <c r="M1013" s="138"/>
      <c r="N1013" s="138"/>
      <c r="O1013" s="138"/>
      <c r="P1013" s="138"/>
      <c r="Q1013" s="138"/>
      <c r="R1013" s="138"/>
    </row>
    <row r="1014" spans="1:18" s="134" customFormat="1" x14ac:dyDescent="0.25">
      <c r="A1014" s="241">
        <v>43333</v>
      </c>
      <c r="B1014" s="242">
        <v>180172925</v>
      </c>
      <c r="C1014" s="247">
        <v>5</v>
      </c>
      <c r="D1014" s="246">
        <v>401800</v>
      </c>
      <c r="E1014" s="242"/>
      <c r="F1014" s="247"/>
      <c r="G1014" s="246"/>
      <c r="H1014" s="245"/>
      <c r="I1014" s="245"/>
      <c r="J1014" s="246"/>
      <c r="K1014" s="138"/>
      <c r="L1014" s="138"/>
      <c r="M1014" s="138"/>
      <c r="N1014" s="138"/>
      <c r="O1014" s="138"/>
      <c r="P1014" s="138"/>
      <c r="Q1014" s="138"/>
      <c r="R1014" s="138"/>
    </row>
    <row r="1015" spans="1:18" s="134" customFormat="1" x14ac:dyDescent="0.25">
      <c r="A1015" s="241">
        <v>43333</v>
      </c>
      <c r="B1015" s="242">
        <v>180172931</v>
      </c>
      <c r="C1015" s="247">
        <v>5</v>
      </c>
      <c r="D1015" s="246">
        <v>636388</v>
      </c>
      <c r="E1015" s="242"/>
      <c r="F1015" s="247"/>
      <c r="G1015" s="246"/>
      <c r="H1015" s="245"/>
      <c r="I1015" s="245"/>
      <c r="J1015" s="246"/>
      <c r="K1015" s="138"/>
      <c r="L1015" s="138"/>
      <c r="M1015" s="138"/>
      <c r="N1015" s="138"/>
      <c r="O1015" s="138"/>
      <c r="P1015" s="138"/>
      <c r="Q1015" s="138"/>
      <c r="R1015" s="138"/>
    </row>
    <row r="1016" spans="1:18" s="134" customFormat="1" x14ac:dyDescent="0.25">
      <c r="A1016" s="241">
        <v>43333</v>
      </c>
      <c r="B1016" s="242">
        <v>180172949</v>
      </c>
      <c r="C1016" s="247">
        <v>9</v>
      </c>
      <c r="D1016" s="246">
        <v>828363</v>
      </c>
      <c r="E1016" s="242"/>
      <c r="F1016" s="247"/>
      <c r="G1016" s="246"/>
      <c r="H1016" s="245"/>
      <c r="I1016" s="245"/>
      <c r="J1016" s="246"/>
      <c r="K1016" s="138"/>
      <c r="L1016" s="138"/>
      <c r="M1016" s="138"/>
      <c r="N1016" s="138"/>
      <c r="O1016" s="138"/>
      <c r="P1016" s="138"/>
      <c r="Q1016" s="138"/>
      <c r="R1016" s="138"/>
    </row>
    <row r="1017" spans="1:18" s="134" customFormat="1" x14ac:dyDescent="0.25">
      <c r="A1017" s="241">
        <v>43333</v>
      </c>
      <c r="B1017" s="242">
        <v>180172957</v>
      </c>
      <c r="C1017" s="247">
        <v>4</v>
      </c>
      <c r="D1017" s="246">
        <v>385088</v>
      </c>
      <c r="E1017" s="242"/>
      <c r="F1017" s="247"/>
      <c r="G1017" s="246"/>
      <c r="H1017" s="245"/>
      <c r="I1017" s="245"/>
      <c r="J1017" s="246"/>
      <c r="K1017" s="138"/>
      <c r="L1017" s="138"/>
      <c r="M1017" s="138"/>
      <c r="N1017" s="138"/>
      <c r="O1017" s="138"/>
      <c r="P1017" s="138"/>
      <c r="Q1017" s="138"/>
      <c r="R1017" s="138"/>
    </row>
    <row r="1018" spans="1:18" s="134" customFormat="1" x14ac:dyDescent="0.25">
      <c r="A1018" s="241">
        <v>43333</v>
      </c>
      <c r="B1018" s="242">
        <v>180172963</v>
      </c>
      <c r="C1018" s="247">
        <v>1</v>
      </c>
      <c r="D1018" s="246">
        <v>79625</v>
      </c>
      <c r="E1018" s="242"/>
      <c r="F1018" s="247"/>
      <c r="G1018" s="246"/>
      <c r="H1018" s="245"/>
      <c r="I1018" s="245"/>
      <c r="J1018" s="246"/>
      <c r="K1018" s="138"/>
      <c r="L1018" s="138"/>
      <c r="M1018" s="138"/>
      <c r="N1018" s="138"/>
      <c r="O1018" s="138"/>
      <c r="P1018" s="138"/>
      <c r="Q1018" s="138"/>
      <c r="R1018" s="138"/>
    </row>
    <row r="1019" spans="1:18" s="134" customFormat="1" x14ac:dyDescent="0.25">
      <c r="A1019" s="241">
        <v>43333</v>
      </c>
      <c r="B1019" s="242">
        <v>180172976</v>
      </c>
      <c r="C1019" s="247">
        <v>2</v>
      </c>
      <c r="D1019" s="246">
        <v>207900</v>
      </c>
      <c r="E1019" s="242"/>
      <c r="F1019" s="247"/>
      <c r="G1019" s="246"/>
      <c r="H1019" s="245"/>
      <c r="I1019" s="245"/>
      <c r="J1019" s="246"/>
      <c r="K1019" s="138"/>
      <c r="L1019" s="138"/>
      <c r="M1019" s="138"/>
      <c r="N1019" s="138"/>
      <c r="O1019" s="138"/>
      <c r="P1019" s="138"/>
      <c r="Q1019" s="138"/>
      <c r="R1019" s="138"/>
    </row>
    <row r="1020" spans="1:18" s="134" customFormat="1" x14ac:dyDescent="0.25">
      <c r="A1020" s="241">
        <v>43333</v>
      </c>
      <c r="B1020" s="242">
        <v>180172987</v>
      </c>
      <c r="C1020" s="247">
        <v>1</v>
      </c>
      <c r="D1020" s="246">
        <v>155838</v>
      </c>
      <c r="E1020" s="242"/>
      <c r="F1020" s="247"/>
      <c r="G1020" s="246"/>
      <c r="H1020" s="245"/>
      <c r="I1020" s="245">
        <v>3085339</v>
      </c>
      <c r="J1020" s="246" t="s">
        <v>17</v>
      </c>
      <c r="K1020" s="138"/>
      <c r="L1020" s="138"/>
      <c r="M1020" s="138"/>
      <c r="N1020" s="138"/>
      <c r="O1020" s="138"/>
      <c r="P1020" s="138"/>
      <c r="Q1020" s="138"/>
      <c r="R1020" s="138"/>
    </row>
    <row r="1021" spans="1:18" s="134" customFormat="1" x14ac:dyDescent="0.25">
      <c r="A1021" s="241">
        <v>43335</v>
      </c>
      <c r="B1021" s="242">
        <v>180173007</v>
      </c>
      <c r="C1021" s="247">
        <v>37</v>
      </c>
      <c r="D1021" s="246">
        <v>3574463</v>
      </c>
      <c r="E1021" s="242"/>
      <c r="F1021" s="247"/>
      <c r="G1021" s="246"/>
      <c r="H1021" s="245"/>
      <c r="I1021" s="245"/>
      <c r="J1021" s="246"/>
      <c r="K1021" s="138"/>
      <c r="L1021" s="138"/>
      <c r="M1021" s="138"/>
      <c r="N1021" s="138"/>
      <c r="O1021" s="138"/>
      <c r="P1021" s="138"/>
      <c r="Q1021" s="138"/>
      <c r="R1021" s="138"/>
    </row>
    <row r="1022" spans="1:18" s="134" customFormat="1" x14ac:dyDescent="0.25">
      <c r="A1022" s="241">
        <v>43335</v>
      </c>
      <c r="B1022" s="242">
        <v>180173026</v>
      </c>
      <c r="C1022" s="247">
        <v>1</v>
      </c>
      <c r="D1022" s="246">
        <v>46463</v>
      </c>
      <c r="E1022" s="242"/>
      <c r="F1022" s="247"/>
      <c r="G1022" s="246"/>
      <c r="H1022" s="245"/>
      <c r="I1022" s="245"/>
      <c r="J1022" s="246"/>
      <c r="K1022" s="138"/>
      <c r="L1022" s="138"/>
      <c r="M1022" s="138"/>
      <c r="N1022" s="138"/>
      <c r="O1022" s="138"/>
      <c r="P1022" s="138"/>
      <c r="Q1022" s="138"/>
      <c r="R1022" s="138"/>
    </row>
    <row r="1023" spans="1:18" s="134" customFormat="1" x14ac:dyDescent="0.25">
      <c r="A1023" s="241">
        <v>43335</v>
      </c>
      <c r="B1023" s="242">
        <v>180173031</v>
      </c>
      <c r="C1023" s="247">
        <v>21</v>
      </c>
      <c r="D1023" s="246">
        <v>2035688</v>
      </c>
      <c r="E1023" s="242"/>
      <c r="F1023" s="247"/>
      <c r="G1023" s="246"/>
      <c r="H1023" s="245"/>
      <c r="I1023" s="245"/>
      <c r="J1023" s="246"/>
      <c r="K1023" s="138"/>
      <c r="L1023" s="138"/>
      <c r="M1023" s="138"/>
      <c r="N1023" s="138"/>
      <c r="O1023" s="138"/>
      <c r="P1023" s="138"/>
      <c r="Q1023" s="138"/>
      <c r="R1023" s="138"/>
    </row>
    <row r="1024" spans="1:18" s="134" customFormat="1" x14ac:dyDescent="0.25">
      <c r="A1024" s="241">
        <v>43335</v>
      </c>
      <c r="B1024" s="242">
        <v>180173032</v>
      </c>
      <c r="C1024" s="247">
        <v>5</v>
      </c>
      <c r="D1024" s="246">
        <v>626500</v>
      </c>
      <c r="E1024" s="242"/>
      <c r="F1024" s="247"/>
      <c r="G1024" s="246"/>
      <c r="H1024" s="245"/>
      <c r="I1024" s="245"/>
      <c r="J1024" s="246"/>
      <c r="K1024" s="138"/>
      <c r="L1024" s="138"/>
      <c r="M1024" s="138"/>
      <c r="N1024" s="138"/>
      <c r="O1024" s="138"/>
      <c r="P1024" s="138"/>
      <c r="Q1024" s="138"/>
      <c r="R1024" s="138"/>
    </row>
    <row r="1025" spans="1:18" s="134" customFormat="1" x14ac:dyDescent="0.25">
      <c r="A1025" s="241">
        <v>43335</v>
      </c>
      <c r="B1025" s="242">
        <v>180173057</v>
      </c>
      <c r="C1025" s="247">
        <v>2</v>
      </c>
      <c r="D1025" s="246">
        <v>207200</v>
      </c>
      <c r="E1025" s="242"/>
      <c r="F1025" s="247"/>
      <c r="G1025" s="246"/>
      <c r="H1025" s="245"/>
      <c r="I1025" s="245"/>
      <c r="J1025" s="246"/>
      <c r="K1025" s="138"/>
      <c r="L1025" s="138"/>
      <c r="M1025" s="138"/>
      <c r="N1025" s="138"/>
      <c r="O1025" s="138"/>
      <c r="P1025" s="138"/>
      <c r="Q1025" s="138"/>
      <c r="R1025" s="138"/>
    </row>
    <row r="1026" spans="1:18" s="134" customFormat="1" x14ac:dyDescent="0.25">
      <c r="A1026" s="241">
        <v>43335</v>
      </c>
      <c r="B1026" s="242">
        <v>180173060</v>
      </c>
      <c r="C1026" s="247">
        <v>17</v>
      </c>
      <c r="D1026" s="246">
        <v>1743525</v>
      </c>
      <c r="E1026" s="242"/>
      <c r="F1026" s="247"/>
      <c r="G1026" s="246"/>
      <c r="H1026" s="245"/>
      <c r="I1026" s="245"/>
      <c r="J1026" s="246"/>
      <c r="K1026" s="138"/>
      <c r="L1026" s="138"/>
      <c r="M1026" s="138"/>
      <c r="N1026" s="138"/>
      <c r="O1026" s="138"/>
      <c r="P1026" s="138"/>
      <c r="Q1026" s="138"/>
      <c r="R1026" s="138"/>
    </row>
    <row r="1027" spans="1:18" s="134" customFormat="1" x14ac:dyDescent="0.25">
      <c r="A1027" s="241">
        <v>43335</v>
      </c>
      <c r="B1027" s="242">
        <v>180173066</v>
      </c>
      <c r="C1027" s="247">
        <v>4</v>
      </c>
      <c r="D1027" s="246">
        <v>574613</v>
      </c>
      <c r="E1027" s="242"/>
      <c r="F1027" s="247"/>
      <c r="G1027" s="246"/>
      <c r="H1027" s="245"/>
      <c r="I1027" s="245"/>
      <c r="J1027" s="246"/>
      <c r="K1027" s="138"/>
      <c r="L1027" s="138"/>
      <c r="M1027" s="138"/>
      <c r="N1027" s="138"/>
      <c r="O1027" s="138"/>
      <c r="P1027" s="138"/>
      <c r="Q1027" s="138"/>
      <c r="R1027" s="138"/>
    </row>
    <row r="1028" spans="1:18" s="134" customFormat="1" x14ac:dyDescent="0.25">
      <c r="A1028" s="241">
        <v>43335</v>
      </c>
      <c r="B1028" s="242">
        <v>180173072</v>
      </c>
      <c r="C1028" s="247">
        <v>2</v>
      </c>
      <c r="D1028" s="246">
        <v>263025</v>
      </c>
      <c r="E1028" s="242"/>
      <c r="F1028" s="247"/>
      <c r="G1028" s="246"/>
      <c r="H1028" s="245"/>
      <c r="I1028" s="245">
        <v>9071477</v>
      </c>
      <c r="J1028" s="246" t="s">
        <v>17</v>
      </c>
      <c r="K1028" s="138"/>
      <c r="L1028" s="138"/>
      <c r="M1028" s="138"/>
      <c r="N1028" s="138"/>
      <c r="O1028" s="138"/>
      <c r="P1028" s="138"/>
      <c r="Q1028" s="138"/>
      <c r="R1028" s="138"/>
    </row>
    <row r="1029" spans="1:18" s="134" customFormat="1" x14ac:dyDescent="0.25">
      <c r="A1029" s="241">
        <v>43336</v>
      </c>
      <c r="B1029" s="242">
        <v>180173099</v>
      </c>
      <c r="C1029" s="247">
        <v>14</v>
      </c>
      <c r="D1029" s="246">
        <v>1505963</v>
      </c>
      <c r="E1029" s="242">
        <v>180044962</v>
      </c>
      <c r="F1029" s="247">
        <v>7</v>
      </c>
      <c r="G1029" s="246">
        <v>811913</v>
      </c>
      <c r="H1029" s="245"/>
      <c r="I1029" s="245"/>
      <c r="J1029" s="246"/>
      <c r="K1029" s="138"/>
      <c r="L1029" s="138"/>
      <c r="M1029" s="138"/>
      <c r="N1029" s="138"/>
      <c r="O1029" s="138"/>
      <c r="P1029" s="138"/>
      <c r="Q1029" s="138"/>
      <c r="R1029" s="138"/>
    </row>
    <row r="1030" spans="1:18" s="134" customFormat="1" x14ac:dyDescent="0.25">
      <c r="A1030" s="241">
        <v>43336</v>
      </c>
      <c r="B1030" s="242">
        <v>180173105</v>
      </c>
      <c r="C1030" s="247">
        <v>2</v>
      </c>
      <c r="D1030" s="246">
        <v>279650</v>
      </c>
      <c r="E1030" s="242">
        <v>180044963</v>
      </c>
      <c r="F1030" s="247">
        <v>2</v>
      </c>
      <c r="G1030" s="246">
        <v>207288</v>
      </c>
      <c r="H1030" s="245"/>
      <c r="I1030" s="245"/>
      <c r="J1030" s="246"/>
      <c r="K1030" s="138"/>
      <c r="L1030" s="138"/>
      <c r="M1030" s="138"/>
      <c r="N1030" s="138"/>
      <c r="O1030" s="138"/>
      <c r="P1030" s="138"/>
      <c r="Q1030" s="138"/>
      <c r="R1030" s="138"/>
    </row>
    <row r="1031" spans="1:18" s="134" customFormat="1" x14ac:dyDescent="0.25">
      <c r="A1031" s="241">
        <v>43336</v>
      </c>
      <c r="B1031" s="242">
        <v>180173113</v>
      </c>
      <c r="C1031" s="247">
        <v>4</v>
      </c>
      <c r="D1031" s="246">
        <v>417725</v>
      </c>
      <c r="E1031" s="242"/>
      <c r="F1031" s="247"/>
      <c r="G1031" s="246"/>
      <c r="H1031" s="245"/>
      <c r="I1031" s="245"/>
      <c r="J1031" s="246"/>
      <c r="K1031" s="138"/>
      <c r="L1031" s="138"/>
      <c r="M1031" s="138"/>
      <c r="N1031" s="138"/>
      <c r="O1031" s="138"/>
      <c r="P1031" s="138"/>
      <c r="Q1031" s="138"/>
      <c r="R1031" s="138"/>
    </row>
    <row r="1032" spans="1:18" s="134" customFormat="1" x14ac:dyDescent="0.25">
      <c r="A1032" s="241">
        <v>43336</v>
      </c>
      <c r="B1032" s="242">
        <v>180173118</v>
      </c>
      <c r="C1032" s="247">
        <v>8</v>
      </c>
      <c r="D1032" s="246">
        <v>770000</v>
      </c>
      <c r="E1032" s="242"/>
      <c r="F1032" s="247"/>
      <c r="G1032" s="246"/>
      <c r="H1032" s="245"/>
      <c r="I1032" s="245"/>
      <c r="J1032" s="246"/>
      <c r="K1032" s="138"/>
      <c r="L1032" s="138"/>
      <c r="M1032" s="138"/>
      <c r="N1032" s="138"/>
      <c r="O1032" s="138"/>
      <c r="P1032" s="138"/>
      <c r="Q1032" s="138"/>
      <c r="R1032" s="138"/>
    </row>
    <row r="1033" spans="1:18" s="134" customFormat="1" x14ac:dyDescent="0.25">
      <c r="A1033" s="241">
        <v>43336</v>
      </c>
      <c r="B1033" s="242">
        <v>180173124</v>
      </c>
      <c r="C1033" s="247">
        <v>2</v>
      </c>
      <c r="D1033" s="246">
        <v>271513</v>
      </c>
      <c r="E1033" s="242"/>
      <c r="F1033" s="247"/>
      <c r="G1033" s="246"/>
      <c r="H1033" s="245"/>
      <c r="I1033" s="245"/>
      <c r="J1033" s="246"/>
      <c r="K1033" s="138"/>
      <c r="L1033" s="138"/>
      <c r="M1033" s="138"/>
      <c r="N1033" s="138"/>
      <c r="O1033" s="138"/>
      <c r="P1033" s="138"/>
      <c r="Q1033" s="138"/>
      <c r="R1033" s="138"/>
    </row>
    <row r="1034" spans="1:18" s="134" customFormat="1" x14ac:dyDescent="0.25">
      <c r="A1034" s="241">
        <v>43336</v>
      </c>
      <c r="B1034" s="242">
        <v>180173131</v>
      </c>
      <c r="C1034" s="247">
        <v>1</v>
      </c>
      <c r="D1034" s="246">
        <v>83563</v>
      </c>
      <c r="E1034" s="242"/>
      <c r="F1034" s="247"/>
      <c r="G1034" s="246"/>
      <c r="H1034" s="245"/>
      <c r="I1034" s="245"/>
      <c r="J1034" s="246"/>
      <c r="K1034" s="138"/>
      <c r="L1034" s="138"/>
      <c r="M1034" s="138"/>
      <c r="N1034" s="138"/>
      <c r="O1034" s="138"/>
      <c r="P1034" s="138"/>
      <c r="Q1034" s="138"/>
      <c r="R1034" s="138"/>
    </row>
    <row r="1035" spans="1:18" s="134" customFormat="1" x14ac:dyDescent="0.25">
      <c r="A1035" s="241">
        <v>43336</v>
      </c>
      <c r="B1035" s="242">
        <v>180173140</v>
      </c>
      <c r="C1035" s="247">
        <v>5</v>
      </c>
      <c r="D1035" s="246">
        <v>502163</v>
      </c>
      <c r="E1035" s="242"/>
      <c r="F1035" s="247"/>
      <c r="G1035" s="246"/>
      <c r="H1035" s="245"/>
      <c r="I1035" s="245"/>
      <c r="J1035" s="246"/>
      <c r="K1035" s="138"/>
      <c r="L1035" s="138"/>
      <c r="M1035" s="138"/>
      <c r="N1035" s="138"/>
      <c r="O1035" s="138"/>
      <c r="P1035" s="138"/>
      <c r="Q1035" s="138"/>
      <c r="R1035" s="138"/>
    </row>
    <row r="1036" spans="1:18" s="134" customFormat="1" x14ac:dyDescent="0.25">
      <c r="A1036" s="241">
        <v>43336</v>
      </c>
      <c r="B1036" s="242">
        <v>180173146</v>
      </c>
      <c r="C1036" s="247">
        <v>5</v>
      </c>
      <c r="D1036" s="246">
        <v>435663</v>
      </c>
      <c r="E1036" s="242"/>
      <c r="F1036" s="247"/>
      <c r="G1036" s="246"/>
      <c r="H1036" s="245"/>
      <c r="I1036" s="245">
        <v>3247039</v>
      </c>
      <c r="J1036" s="246" t="s">
        <v>17</v>
      </c>
      <c r="K1036" s="138"/>
      <c r="L1036" s="138"/>
      <c r="M1036" s="138"/>
      <c r="N1036" s="138"/>
      <c r="O1036" s="138"/>
      <c r="P1036" s="138"/>
      <c r="Q1036" s="138"/>
      <c r="R1036" s="138"/>
    </row>
    <row r="1037" spans="1:18" s="134" customFormat="1" x14ac:dyDescent="0.25">
      <c r="A1037" s="241">
        <v>43337</v>
      </c>
      <c r="B1037" s="242">
        <v>180173173</v>
      </c>
      <c r="C1037" s="247">
        <v>4</v>
      </c>
      <c r="D1037" s="246">
        <v>434088</v>
      </c>
      <c r="E1037" s="242">
        <v>180044973</v>
      </c>
      <c r="F1037" s="247">
        <v>2</v>
      </c>
      <c r="G1037" s="246">
        <v>181475</v>
      </c>
      <c r="H1037" s="245"/>
      <c r="I1037" s="245"/>
      <c r="J1037" s="246"/>
      <c r="K1037" s="138"/>
      <c r="L1037" s="138"/>
      <c r="M1037" s="138"/>
      <c r="N1037" s="138"/>
      <c r="O1037" s="138"/>
      <c r="P1037" s="138"/>
      <c r="Q1037" s="138"/>
      <c r="R1037" s="138"/>
    </row>
    <row r="1038" spans="1:18" s="134" customFormat="1" x14ac:dyDescent="0.25">
      <c r="A1038" s="241">
        <v>43337</v>
      </c>
      <c r="B1038" s="242">
        <v>180173180</v>
      </c>
      <c r="C1038" s="247">
        <v>6</v>
      </c>
      <c r="D1038" s="246">
        <v>667363</v>
      </c>
      <c r="E1038" s="242"/>
      <c r="F1038" s="247"/>
      <c r="G1038" s="246"/>
      <c r="H1038" s="245"/>
      <c r="I1038" s="245"/>
      <c r="J1038" s="246"/>
      <c r="K1038" s="138"/>
      <c r="L1038" s="138"/>
      <c r="M1038" s="138"/>
      <c r="N1038" s="138"/>
      <c r="O1038" s="138"/>
      <c r="P1038" s="138"/>
      <c r="Q1038" s="138"/>
      <c r="R1038" s="138"/>
    </row>
    <row r="1039" spans="1:18" s="134" customFormat="1" x14ac:dyDescent="0.25">
      <c r="A1039" s="241">
        <v>43337</v>
      </c>
      <c r="B1039" s="242">
        <v>180173185</v>
      </c>
      <c r="C1039" s="247">
        <v>2</v>
      </c>
      <c r="D1039" s="246">
        <v>194075</v>
      </c>
      <c r="E1039" s="242"/>
      <c r="F1039" s="247"/>
      <c r="G1039" s="246"/>
      <c r="H1039" s="245"/>
      <c r="I1039" s="245"/>
      <c r="J1039" s="246"/>
      <c r="K1039" s="138"/>
      <c r="L1039" s="138"/>
      <c r="M1039" s="138"/>
      <c r="N1039" s="138"/>
      <c r="O1039" s="138"/>
      <c r="P1039" s="138"/>
      <c r="Q1039" s="138"/>
      <c r="R1039" s="138"/>
    </row>
    <row r="1040" spans="1:18" s="134" customFormat="1" x14ac:dyDescent="0.25">
      <c r="A1040" s="241">
        <v>43337</v>
      </c>
      <c r="B1040" s="242">
        <v>180173189</v>
      </c>
      <c r="C1040" s="247">
        <v>2</v>
      </c>
      <c r="D1040" s="246">
        <v>255850</v>
      </c>
      <c r="E1040" s="242"/>
      <c r="F1040" s="247"/>
      <c r="G1040" s="246"/>
      <c r="H1040" s="245"/>
      <c r="I1040" s="245"/>
      <c r="J1040" s="246"/>
      <c r="K1040" s="138"/>
      <c r="L1040" s="138"/>
      <c r="M1040" s="138"/>
      <c r="N1040" s="138"/>
      <c r="O1040" s="138"/>
      <c r="P1040" s="138"/>
      <c r="Q1040" s="138"/>
      <c r="R1040" s="138"/>
    </row>
    <row r="1041" spans="1:18" s="134" customFormat="1" x14ac:dyDescent="0.25">
      <c r="A1041" s="241">
        <v>43337</v>
      </c>
      <c r="B1041" s="242">
        <v>180173205</v>
      </c>
      <c r="C1041" s="247">
        <v>7</v>
      </c>
      <c r="D1041" s="246">
        <v>711025</v>
      </c>
      <c r="E1041" s="242"/>
      <c r="F1041" s="247"/>
      <c r="G1041" s="246"/>
      <c r="H1041" s="245"/>
      <c r="I1041" s="245">
        <v>2080926</v>
      </c>
      <c r="J1041" s="246" t="s">
        <v>17</v>
      </c>
      <c r="K1041" s="138"/>
      <c r="L1041" s="138"/>
      <c r="M1041" s="138"/>
      <c r="N1041" s="138"/>
      <c r="O1041" s="138"/>
      <c r="P1041" s="138"/>
      <c r="Q1041" s="138"/>
      <c r="R1041" s="138"/>
    </row>
    <row r="1042" spans="1:18" s="134" customFormat="1" x14ac:dyDescent="0.25">
      <c r="A1042" s="241">
        <v>43339</v>
      </c>
      <c r="B1042" s="242">
        <v>180173306</v>
      </c>
      <c r="C1042" s="247">
        <v>18</v>
      </c>
      <c r="D1042" s="246">
        <v>1717275</v>
      </c>
      <c r="E1042" s="242"/>
      <c r="F1042" s="247"/>
      <c r="G1042" s="246"/>
      <c r="H1042" s="245"/>
      <c r="I1042" s="245"/>
      <c r="J1042" s="246"/>
      <c r="K1042" s="138"/>
      <c r="L1042" s="138"/>
      <c r="M1042" s="138"/>
      <c r="N1042" s="138"/>
      <c r="O1042" s="138"/>
      <c r="P1042" s="138"/>
      <c r="Q1042" s="138"/>
      <c r="R1042" s="138"/>
    </row>
    <row r="1043" spans="1:18" s="134" customFormat="1" x14ac:dyDescent="0.25">
      <c r="A1043" s="241">
        <v>43339</v>
      </c>
      <c r="B1043" s="242">
        <v>180173313</v>
      </c>
      <c r="C1043" s="247">
        <v>18</v>
      </c>
      <c r="D1043" s="246">
        <v>1768200</v>
      </c>
      <c r="E1043" s="242"/>
      <c r="F1043" s="247"/>
      <c r="G1043" s="246"/>
      <c r="H1043" s="245"/>
      <c r="I1043" s="245"/>
      <c r="J1043" s="246"/>
      <c r="K1043" s="138"/>
      <c r="L1043" s="138"/>
      <c r="M1043" s="138"/>
      <c r="N1043" s="138"/>
      <c r="O1043" s="138"/>
      <c r="P1043" s="138"/>
      <c r="Q1043" s="138"/>
      <c r="R1043" s="138"/>
    </row>
    <row r="1044" spans="1:18" s="134" customFormat="1" x14ac:dyDescent="0.25">
      <c r="A1044" s="241">
        <v>43339</v>
      </c>
      <c r="B1044" s="242">
        <v>180173318</v>
      </c>
      <c r="C1044" s="247">
        <v>5</v>
      </c>
      <c r="D1044" s="246">
        <v>570063</v>
      </c>
      <c r="E1044" s="242"/>
      <c r="F1044" s="247"/>
      <c r="G1044" s="246"/>
      <c r="H1044" s="245"/>
      <c r="I1044" s="245"/>
      <c r="J1044" s="246"/>
      <c r="K1044" s="138"/>
      <c r="L1044" s="138"/>
      <c r="M1044" s="138"/>
      <c r="N1044" s="138"/>
      <c r="O1044" s="138"/>
      <c r="P1044" s="138"/>
      <c r="Q1044" s="138"/>
      <c r="R1044" s="138"/>
    </row>
    <row r="1045" spans="1:18" s="134" customFormat="1" x14ac:dyDescent="0.25">
      <c r="A1045" s="241">
        <v>43339</v>
      </c>
      <c r="B1045" s="242">
        <v>180173327</v>
      </c>
      <c r="C1045" s="247">
        <v>4</v>
      </c>
      <c r="D1045" s="246">
        <v>515200</v>
      </c>
      <c r="E1045" s="242"/>
      <c r="F1045" s="247"/>
      <c r="G1045" s="246"/>
      <c r="H1045" s="245"/>
      <c r="I1045" s="245"/>
      <c r="J1045" s="246"/>
      <c r="K1045" s="138"/>
      <c r="L1045" s="138"/>
      <c r="M1045" s="138"/>
      <c r="N1045" s="138"/>
      <c r="O1045" s="138"/>
      <c r="P1045" s="138"/>
      <c r="Q1045" s="138"/>
      <c r="R1045" s="138"/>
    </row>
    <row r="1046" spans="1:18" s="134" customFormat="1" x14ac:dyDescent="0.25">
      <c r="A1046" s="241">
        <v>43339</v>
      </c>
      <c r="B1046" s="242">
        <v>180173335</v>
      </c>
      <c r="C1046" s="247">
        <v>9</v>
      </c>
      <c r="D1046" s="246">
        <v>981138</v>
      </c>
      <c r="E1046" s="242"/>
      <c r="F1046" s="247"/>
      <c r="G1046" s="246"/>
      <c r="H1046" s="245"/>
      <c r="I1046" s="245"/>
      <c r="J1046" s="246"/>
      <c r="K1046" s="138"/>
      <c r="L1046" s="138"/>
      <c r="M1046" s="138"/>
      <c r="N1046" s="138"/>
      <c r="O1046" s="138"/>
      <c r="P1046" s="138"/>
      <c r="Q1046" s="138"/>
      <c r="R1046" s="138"/>
    </row>
    <row r="1047" spans="1:18" s="134" customFormat="1" x14ac:dyDescent="0.25">
      <c r="A1047" s="241">
        <v>43339</v>
      </c>
      <c r="B1047" s="242">
        <v>180173341</v>
      </c>
      <c r="C1047" s="247">
        <v>5</v>
      </c>
      <c r="D1047" s="246">
        <v>502075</v>
      </c>
      <c r="E1047" s="242"/>
      <c r="F1047" s="247"/>
      <c r="G1047" s="246"/>
      <c r="H1047" s="245"/>
      <c r="I1047" s="245"/>
      <c r="J1047" s="246"/>
      <c r="K1047" s="138"/>
      <c r="L1047" s="138"/>
      <c r="M1047" s="138"/>
      <c r="N1047" s="138"/>
      <c r="O1047" s="138"/>
      <c r="P1047" s="138"/>
      <c r="Q1047" s="138"/>
      <c r="R1047" s="138"/>
    </row>
    <row r="1048" spans="1:18" s="134" customFormat="1" x14ac:dyDescent="0.25">
      <c r="A1048" s="241">
        <v>43339</v>
      </c>
      <c r="B1048" s="242">
        <v>180173351</v>
      </c>
      <c r="C1048" s="247">
        <v>1</v>
      </c>
      <c r="D1048" s="246">
        <v>42875</v>
      </c>
      <c r="E1048" s="242"/>
      <c r="F1048" s="247"/>
      <c r="G1048" s="246"/>
      <c r="H1048" s="245"/>
      <c r="I1048" s="245"/>
      <c r="J1048" s="246"/>
      <c r="K1048" s="138"/>
      <c r="L1048" s="138"/>
      <c r="M1048" s="138"/>
      <c r="N1048" s="138"/>
      <c r="O1048" s="138"/>
      <c r="P1048" s="138"/>
      <c r="Q1048" s="138"/>
      <c r="R1048" s="138"/>
    </row>
    <row r="1049" spans="1:18" s="134" customFormat="1" x14ac:dyDescent="0.25">
      <c r="A1049" s="241">
        <v>43339</v>
      </c>
      <c r="B1049" s="242">
        <v>180173362</v>
      </c>
      <c r="C1049" s="247">
        <v>2</v>
      </c>
      <c r="D1049" s="246">
        <v>240013</v>
      </c>
      <c r="E1049" s="242"/>
      <c r="F1049" s="247"/>
      <c r="G1049" s="246"/>
      <c r="H1049" s="245"/>
      <c r="I1049" s="245">
        <v>6336839</v>
      </c>
      <c r="J1049" s="246" t="s">
        <v>17</v>
      </c>
      <c r="K1049" s="138"/>
      <c r="L1049" s="138"/>
      <c r="M1049" s="138"/>
      <c r="N1049" s="138"/>
      <c r="O1049" s="138"/>
      <c r="P1049" s="138"/>
      <c r="Q1049" s="138"/>
      <c r="R1049" s="138"/>
    </row>
    <row r="1050" spans="1:18" s="134" customFormat="1" x14ac:dyDescent="0.25">
      <c r="A1050" s="241">
        <v>43340</v>
      </c>
      <c r="B1050" s="242">
        <v>180173385</v>
      </c>
      <c r="C1050" s="247">
        <v>10</v>
      </c>
      <c r="D1050" s="246">
        <v>984988</v>
      </c>
      <c r="E1050" s="242">
        <v>180045014</v>
      </c>
      <c r="F1050" s="247">
        <v>5</v>
      </c>
      <c r="G1050" s="246">
        <v>539963</v>
      </c>
      <c r="H1050" s="245"/>
      <c r="I1050" s="245"/>
      <c r="J1050" s="246"/>
      <c r="K1050" s="138"/>
      <c r="L1050" s="138"/>
      <c r="M1050" s="138"/>
      <c r="N1050" s="138"/>
      <c r="O1050" s="138"/>
      <c r="P1050" s="138"/>
      <c r="Q1050" s="138"/>
      <c r="R1050" s="138"/>
    </row>
    <row r="1051" spans="1:18" s="134" customFormat="1" x14ac:dyDescent="0.25">
      <c r="A1051" s="241">
        <v>43340</v>
      </c>
      <c r="B1051" s="242">
        <v>180173393</v>
      </c>
      <c r="C1051" s="247">
        <v>13</v>
      </c>
      <c r="D1051" s="246">
        <v>1397638</v>
      </c>
      <c r="E1051" s="242"/>
      <c r="F1051" s="247"/>
      <c r="G1051" s="246"/>
      <c r="H1051" s="245"/>
      <c r="I1051" s="245"/>
      <c r="J1051" s="246"/>
      <c r="K1051" s="138"/>
      <c r="L1051" s="138"/>
      <c r="M1051" s="138"/>
      <c r="N1051" s="138"/>
      <c r="O1051" s="138"/>
      <c r="P1051" s="138"/>
      <c r="Q1051" s="138"/>
      <c r="R1051" s="138"/>
    </row>
    <row r="1052" spans="1:18" s="134" customFormat="1" x14ac:dyDescent="0.25">
      <c r="A1052" s="241">
        <v>43340</v>
      </c>
      <c r="B1052" s="242">
        <v>180173400</v>
      </c>
      <c r="C1052" s="247">
        <v>1</v>
      </c>
      <c r="D1052" s="246">
        <v>96075</v>
      </c>
      <c r="E1052" s="242"/>
      <c r="F1052" s="247"/>
      <c r="G1052" s="246"/>
      <c r="H1052" s="245"/>
      <c r="I1052" s="245"/>
      <c r="J1052" s="246"/>
      <c r="K1052" s="138"/>
      <c r="L1052" s="138"/>
      <c r="M1052" s="138"/>
      <c r="N1052" s="138"/>
      <c r="O1052" s="138"/>
      <c r="P1052" s="138"/>
      <c r="Q1052" s="138"/>
      <c r="R1052" s="138"/>
    </row>
    <row r="1053" spans="1:18" s="134" customFormat="1" x14ac:dyDescent="0.25">
      <c r="A1053" s="241">
        <v>43340</v>
      </c>
      <c r="B1053" s="242">
        <v>180173406</v>
      </c>
      <c r="C1053" s="247">
        <v>5</v>
      </c>
      <c r="D1053" s="246">
        <v>461125</v>
      </c>
      <c r="E1053" s="242"/>
      <c r="F1053" s="247"/>
      <c r="G1053" s="246"/>
      <c r="H1053" s="245"/>
      <c r="I1053" s="245"/>
      <c r="J1053" s="246"/>
      <c r="K1053" s="138"/>
      <c r="L1053" s="138"/>
      <c r="M1053" s="138"/>
      <c r="N1053" s="138"/>
      <c r="O1053" s="138"/>
      <c r="P1053" s="138"/>
      <c r="Q1053" s="138"/>
      <c r="R1053" s="138"/>
    </row>
    <row r="1054" spans="1:18" s="134" customFormat="1" x14ac:dyDescent="0.25">
      <c r="A1054" s="241">
        <v>43340</v>
      </c>
      <c r="B1054" s="242">
        <v>180173433</v>
      </c>
      <c r="C1054" s="247">
        <v>8</v>
      </c>
      <c r="D1054" s="246">
        <v>941150</v>
      </c>
      <c r="E1054" s="242"/>
      <c r="F1054" s="247"/>
      <c r="G1054" s="246"/>
      <c r="H1054" s="245"/>
      <c r="I1054" s="245"/>
      <c r="J1054" s="246"/>
      <c r="K1054" s="138"/>
      <c r="L1054" s="138"/>
      <c r="M1054" s="138"/>
      <c r="N1054" s="138"/>
      <c r="O1054" s="138"/>
      <c r="P1054" s="138"/>
      <c r="Q1054" s="138"/>
      <c r="R1054" s="138"/>
    </row>
    <row r="1055" spans="1:18" s="134" customFormat="1" x14ac:dyDescent="0.25">
      <c r="A1055" s="241">
        <v>43340</v>
      </c>
      <c r="B1055" s="242">
        <v>180173435</v>
      </c>
      <c r="C1055" s="247">
        <v>2</v>
      </c>
      <c r="D1055" s="246">
        <v>265650</v>
      </c>
      <c r="E1055" s="242"/>
      <c r="F1055" s="247"/>
      <c r="G1055" s="246"/>
      <c r="H1055" s="245"/>
      <c r="I1055" s="245"/>
      <c r="J1055" s="246"/>
      <c r="K1055" s="138"/>
      <c r="L1055" s="138"/>
      <c r="M1055" s="138"/>
      <c r="N1055" s="138"/>
      <c r="O1055" s="138"/>
      <c r="P1055" s="138"/>
      <c r="Q1055" s="138"/>
      <c r="R1055" s="138"/>
    </row>
    <row r="1056" spans="1:18" s="134" customFormat="1" x14ac:dyDescent="0.25">
      <c r="A1056" s="241">
        <v>43340</v>
      </c>
      <c r="B1056" s="242">
        <v>180173443</v>
      </c>
      <c r="C1056" s="247">
        <v>3</v>
      </c>
      <c r="D1056" s="246">
        <v>380188</v>
      </c>
      <c r="E1056" s="242"/>
      <c r="F1056" s="247"/>
      <c r="G1056" s="246"/>
      <c r="H1056" s="245"/>
      <c r="I1056" s="245"/>
      <c r="J1056" s="246"/>
      <c r="K1056" s="138"/>
      <c r="L1056" s="138"/>
      <c r="M1056" s="138"/>
      <c r="N1056" s="138"/>
      <c r="O1056" s="138"/>
      <c r="P1056" s="138"/>
      <c r="Q1056" s="138"/>
      <c r="R1056" s="138"/>
    </row>
    <row r="1057" spans="1:18" s="134" customFormat="1" x14ac:dyDescent="0.25">
      <c r="A1057" s="241">
        <v>43340</v>
      </c>
      <c r="B1057" s="242">
        <v>180173452</v>
      </c>
      <c r="C1057" s="247">
        <v>1</v>
      </c>
      <c r="D1057" s="246">
        <v>42875</v>
      </c>
      <c r="E1057" s="242"/>
      <c r="F1057" s="247"/>
      <c r="G1057" s="246"/>
      <c r="H1057" s="245"/>
      <c r="I1057" s="245"/>
      <c r="J1057" s="246"/>
      <c r="K1057" s="138"/>
      <c r="L1057" s="138"/>
      <c r="M1057" s="138"/>
      <c r="N1057" s="138"/>
      <c r="O1057" s="138"/>
      <c r="P1057" s="138"/>
      <c r="Q1057" s="138"/>
      <c r="R1057" s="138"/>
    </row>
    <row r="1058" spans="1:18" s="134" customFormat="1" x14ac:dyDescent="0.25">
      <c r="A1058" s="241">
        <v>43340</v>
      </c>
      <c r="B1058" s="242">
        <v>180173464</v>
      </c>
      <c r="C1058" s="247">
        <v>2</v>
      </c>
      <c r="D1058" s="246">
        <v>261800</v>
      </c>
      <c r="E1058" s="242"/>
      <c r="F1058" s="247"/>
      <c r="G1058" s="246"/>
      <c r="H1058" s="245"/>
      <c r="I1058" s="245">
        <v>4291526</v>
      </c>
      <c r="J1058" s="246" t="s">
        <v>17</v>
      </c>
      <c r="K1058" s="138"/>
      <c r="L1058" s="138"/>
      <c r="M1058" s="138"/>
      <c r="N1058" s="138"/>
      <c r="O1058" s="138"/>
      <c r="P1058" s="138"/>
      <c r="Q1058" s="138"/>
      <c r="R1058" s="138"/>
    </row>
    <row r="1059" spans="1:18" s="134" customFormat="1" x14ac:dyDescent="0.25">
      <c r="A1059" s="241">
        <v>43341</v>
      </c>
      <c r="B1059" s="242">
        <v>180173489</v>
      </c>
      <c r="C1059" s="247">
        <v>20</v>
      </c>
      <c r="D1059" s="246">
        <v>2297138</v>
      </c>
      <c r="E1059" s="242"/>
      <c r="F1059" s="247"/>
      <c r="G1059" s="246"/>
      <c r="H1059" s="245"/>
      <c r="I1059" s="245"/>
      <c r="J1059" s="246"/>
      <c r="K1059" s="138"/>
      <c r="L1059" s="138"/>
      <c r="M1059" s="138"/>
      <c r="N1059" s="138"/>
      <c r="O1059" s="138"/>
      <c r="P1059" s="138"/>
      <c r="Q1059" s="138"/>
      <c r="R1059" s="138"/>
    </row>
    <row r="1060" spans="1:18" s="134" customFormat="1" x14ac:dyDescent="0.25">
      <c r="A1060" s="241">
        <v>43341</v>
      </c>
      <c r="B1060" s="242">
        <v>180173501</v>
      </c>
      <c r="C1060" s="247">
        <v>6</v>
      </c>
      <c r="D1060" s="246">
        <v>622300</v>
      </c>
      <c r="E1060" s="242"/>
      <c r="F1060" s="247"/>
      <c r="G1060" s="246"/>
      <c r="H1060" s="245"/>
      <c r="I1060" s="245"/>
      <c r="J1060" s="246"/>
      <c r="K1060" s="138"/>
      <c r="L1060" s="138"/>
      <c r="M1060" s="138"/>
      <c r="N1060" s="138"/>
      <c r="O1060" s="138"/>
      <c r="P1060" s="138"/>
      <c r="Q1060" s="138"/>
      <c r="R1060" s="138"/>
    </row>
    <row r="1061" spans="1:18" s="134" customFormat="1" x14ac:dyDescent="0.25">
      <c r="A1061" s="241">
        <v>43341</v>
      </c>
      <c r="B1061" s="242">
        <v>180173515</v>
      </c>
      <c r="C1061" s="247">
        <v>2</v>
      </c>
      <c r="D1061" s="246">
        <v>201513</v>
      </c>
      <c r="E1061" s="242"/>
      <c r="F1061" s="247"/>
      <c r="G1061" s="246"/>
      <c r="H1061" s="245"/>
      <c r="I1061" s="245"/>
      <c r="J1061" s="246"/>
      <c r="K1061" s="138"/>
      <c r="L1061" s="138"/>
      <c r="M1061" s="138"/>
      <c r="N1061" s="138"/>
      <c r="O1061" s="138"/>
      <c r="P1061" s="138"/>
      <c r="Q1061" s="138"/>
      <c r="R1061" s="138"/>
    </row>
    <row r="1062" spans="1:18" s="134" customFormat="1" x14ac:dyDescent="0.25">
      <c r="A1062" s="241">
        <v>43341</v>
      </c>
      <c r="B1062" s="242">
        <v>180173539</v>
      </c>
      <c r="C1062" s="247">
        <v>5</v>
      </c>
      <c r="D1062" s="246">
        <v>518788</v>
      </c>
      <c r="E1062" s="242"/>
      <c r="F1062" s="247"/>
      <c r="G1062" s="246"/>
      <c r="H1062" s="245"/>
      <c r="I1062" s="245"/>
      <c r="J1062" s="246"/>
      <c r="K1062" s="138"/>
      <c r="L1062" s="138"/>
      <c r="M1062" s="138"/>
      <c r="N1062" s="138"/>
      <c r="O1062" s="138"/>
      <c r="P1062" s="138"/>
      <c r="Q1062" s="138"/>
      <c r="R1062" s="138"/>
    </row>
    <row r="1063" spans="1:18" s="134" customFormat="1" x14ac:dyDescent="0.25">
      <c r="A1063" s="241">
        <v>43341</v>
      </c>
      <c r="B1063" s="242">
        <v>180173541</v>
      </c>
      <c r="C1063" s="247">
        <v>3</v>
      </c>
      <c r="D1063" s="246">
        <v>338363</v>
      </c>
      <c r="E1063" s="242"/>
      <c r="F1063" s="247"/>
      <c r="G1063" s="246"/>
      <c r="H1063" s="245"/>
      <c r="I1063" s="245"/>
      <c r="J1063" s="246"/>
      <c r="K1063" s="138"/>
      <c r="L1063" s="138"/>
      <c r="M1063" s="138"/>
      <c r="N1063" s="138"/>
      <c r="O1063" s="138"/>
      <c r="P1063" s="138"/>
      <c r="Q1063" s="138"/>
      <c r="R1063" s="138"/>
    </row>
    <row r="1064" spans="1:18" s="134" customFormat="1" x14ac:dyDescent="0.25">
      <c r="A1064" s="241">
        <v>43341</v>
      </c>
      <c r="B1064" s="242">
        <v>180173543</v>
      </c>
      <c r="C1064" s="247">
        <v>17</v>
      </c>
      <c r="D1064" s="246">
        <v>1976538</v>
      </c>
      <c r="E1064" s="242"/>
      <c r="F1064" s="247"/>
      <c r="G1064" s="246"/>
      <c r="H1064" s="245"/>
      <c r="I1064" s="245"/>
      <c r="J1064" s="246"/>
      <c r="K1064" s="138"/>
      <c r="L1064" s="138"/>
      <c r="M1064" s="138"/>
      <c r="N1064" s="138"/>
      <c r="O1064" s="138"/>
      <c r="P1064" s="138"/>
      <c r="Q1064" s="138"/>
      <c r="R1064" s="138"/>
    </row>
    <row r="1065" spans="1:18" s="134" customFormat="1" x14ac:dyDescent="0.25">
      <c r="A1065" s="241">
        <v>43341</v>
      </c>
      <c r="B1065" s="242">
        <v>180173558</v>
      </c>
      <c r="C1065" s="247">
        <v>1</v>
      </c>
      <c r="D1065" s="246">
        <v>100625</v>
      </c>
      <c r="E1065" s="242"/>
      <c r="F1065" s="247"/>
      <c r="G1065" s="246"/>
      <c r="H1065" s="245"/>
      <c r="I1065" s="245"/>
      <c r="J1065" s="246"/>
      <c r="K1065" s="138"/>
      <c r="L1065" s="138"/>
      <c r="M1065" s="138"/>
      <c r="N1065" s="138"/>
      <c r="O1065" s="138"/>
      <c r="P1065" s="138"/>
      <c r="Q1065" s="138"/>
      <c r="R1065" s="138"/>
    </row>
    <row r="1066" spans="1:18" s="134" customFormat="1" x14ac:dyDescent="0.25">
      <c r="A1066" s="241">
        <v>43341</v>
      </c>
      <c r="B1066" s="242">
        <v>180173563</v>
      </c>
      <c r="C1066" s="247">
        <v>1</v>
      </c>
      <c r="D1066" s="246">
        <v>141838</v>
      </c>
      <c r="E1066" s="242"/>
      <c r="F1066" s="247"/>
      <c r="G1066" s="246"/>
      <c r="H1066" s="245"/>
      <c r="I1066" s="245"/>
      <c r="J1066" s="246"/>
      <c r="K1066" s="138"/>
      <c r="L1066" s="138"/>
      <c r="M1066" s="138"/>
      <c r="N1066" s="138"/>
      <c r="O1066" s="138"/>
      <c r="P1066" s="138"/>
      <c r="Q1066" s="138"/>
      <c r="R1066" s="138"/>
    </row>
    <row r="1067" spans="1:18" s="134" customFormat="1" x14ac:dyDescent="0.25">
      <c r="A1067" s="241">
        <v>43341</v>
      </c>
      <c r="B1067" s="242">
        <v>180173566</v>
      </c>
      <c r="C1067" s="247">
        <v>1</v>
      </c>
      <c r="D1067" s="246">
        <v>121450</v>
      </c>
      <c r="E1067" s="242"/>
      <c r="F1067" s="247"/>
      <c r="G1067" s="246"/>
      <c r="H1067" s="245"/>
      <c r="I1067" s="245">
        <v>6318553</v>
      </c>
      <c r="J1067" s="246" t="s">
        <v>17</v>
      </c>
      <c r="K1067" s="138"/>
      <c r="L1067" s="138"/>
      <c r="M1067" s="138"/>
      <c r="N1067" s="138"/>
      <c r="O1067" s="138"/>
      <c r="P1067" s="138"/>
      <c r="Q1067" s="138"/>
      <c r="R1067" s="138"/>
    </row>
    <row r="1068" spans="1:18" s="134" customFormat="1" x14ac:dyDescent="0.25">
      <c r="A1068" s="241">
        <v>43342</v>
      </c>
      <c r="B1068" s="242">
        <v>180173573</v>
      </c>
      <c r="C1068" s="247">
        <v>11</v>
      </c>
      <c r="D1068" s="246">
        <v>1141088</v>
      </c>
      <c r="E1068" s="242">
        <v>180045042</v>
      </c>
      <c r="F1068" s="247">
        <v>6</v>
      </c>
      <c r="G1068" s="246">
        <v>542413</v>
      </c>
      <c r="H1068" s="245"/>
      <c r="I1068" s="245"/>
      <c r="J1068" s="246"/>
      <c r="K1068" s="138"/>
      <c r="L1068" s="138"/>
      <c r="M1068" s="138"/>
      <c r="N1068" s="138"/>
      <c r="O1068" s="138"/>
      <c r="P1068" s="138"/>
      <c r="Q1068" s="138"/>
      <c r="R1068" s="138"/>
    </row>
    <row r="1069" spans="1:18" s="134" customFormat="1" x14ac:dyDescent="0.25">
      <c r="A1069" s="241">
        <v>43342</v>
      </c>
      <c r="B1069" s="242">
        <v>180173577</v>
      </c>
      <c r="C1069" s="247">
        <v>5</v>
      </c>
      <c r="D1069" s="246">
        <v>661063</v>
      </c>
      <c r="E1069" s="242"/>
      <c r="F1069" s="247"/>
      <c r="G1069" s="246"/>
      <c r="H1069" s="245"/>
      <c r="I1069" s="245"/>
      <c r="J1069" s="246"/>
      <c r="K1069" s="138"/>
      <c r="L1069" s="138"/>
      <c r="M1069" s="138"/>
      <c r="N1069" s="138"/>
      <c r="O1069" s="138"/>
      <c r="P1069" s="138"/>
      <c r="Q1069" s="138"/>
      <c r="R1069" s="138"/>
    </row>
    <row r="1070" spans="1:18" s="134" customFormat="1" x14ac:dyDescent="0.25">
      <c r="A1070" s="241">
        <v>43342</v>
      </c>
      <c r="B1070" s="242">
        <v>180173582</v>
      </c>
      <c r="C1070" s="247">
        <v>7</v>
      </c>
      <c r="D1070" s="246">
        <v>788725</v>
      </c>
      <c r="E1070" s="242"/>
      <c r="F1070" s="247"/>
      <c r="G1070" s="246"/>
      <c r="H1070" s="245"/>
      <c r="I1070" s="245"/>
      <c r="J1070" s="246"/>
      <c r="K1070" s="138"/>
      <c r="L1070" s="138"/>
      <c r="M1070" s="138"/>
      <c r="N1070" s="138"/>
      <c r="O1070" s="138"/>
      <c r="P1070" s="138"/>
      <c r="Q1070" s="138"/>
      <c r="R1070" s="138"/>
    </row>
    <row r="1071" spans="1:18" s="134" customFormat="1" x14ac:dyDescent="0.25">
      <c r="A1071" s="241">
        <v>43342</v>
      </c>
      <c r="B1071" s="242">
        <v>180173594</v>
      </c>
      <c r="C1071" s="247">
        <v>6</v>
      </c>
      <c r="D1071" s="246">
        <v>681713</v>
      </c>
      <c r="E1071" s="242"/>
      <c r="F1071" s="247"/>
      <c r="G1071" s="246"/>
      <c r="H1071" s="245"/>
      <c r="I1071" s="245"/>
      <c r="J1071" s="246"/>
      <c r="K1071" s="138"/>
      <c r="L1071" s="138"/>
      <c r="M1071" s="138"/>
      <c r="N1071" s="138"/>
      <c r="O1071" s="138"/>
      <c r="P1071" s="138"/>
      <c r="Q1071" s="138"/>
      <c r="R1071" s="138"/>
    </row>
    <row r="1072" spans="1:18" s="134" customFormat="1" x14ac:dyDescent="0.25">
      <c r="A1072" s="241">
        <v>43342</v>
      </c>
      <c r="B1072" s="242">
        <v>180173610</v>
      </c>
      <c r="C1072" s="247">
        <v>7</v>
      </c>
      <c r="D1072" s="246">
        <v>833788</v>
      </c>
      <c r="E1072" s="242"/>
      <c r="F1072" s="247"/>
      <c r="G1072" s="246"/>
      <c r="H1072" s="245"/>
      <c r="I1072" s="245"/>
      <c r="J1072" s="246"/>
      <c r="K1072" s="138"/>
      <c r="L1072" s="138"/>
      <c r="M1072" s="138"/>
      <c r="N1072" s="138"/>
      <c r="O1072" s="138"/>
      <c r="P1072" s="138"/>
      <c r="Q1072" s="138"/>
      <c r="R1072" s="138"/>
    </row>
    <row r="1073" spans="1:18" s="134" customFormat="1" x14ac:dyDescent="0.25">
      <c r="A1073" s="241">
        <v>43342</v>
      </c>
      <c r="B1073" s="242">
        <v>180173629</v>
      </c>
      <c r="C1073" s="247">
        <v>3</v>
      </c>
      <c r="D1073" s="246">
        <v>353675</v>
      </c>
      <c r="E1073" s="242"/>
      <c r="F1073" s="247"/>
      <c r="G1073" s="246"/>
      <c r="H1073" s="245"/>
      <c r="I1073" s="245"/>
      <c r="J1073" s="246"/>
      <c r="K1073" s="138"/>
      <c r="L1073" s="138"/>
      <c r="M1073" s="138"/>
      <c r="N1073" s="138"/>
      <c r="O1073" s="138"/>
      <c r="P1073" s="138"/>
      <c r="Q1073" s="138"/>
      <c r="R1073" s="138"/>
    </row>
    <row r="1074" spans="1:18" s="134" customFormat="1" x14ac:dyDescent="0.25">
      <c r="A1074" s="241">
        <v>43342</v>
      </c>
      <c r="B1074" s="242">
        <v>180173638</v>
      </c>
      <c r="C1074" s="247">
        <v>1</v>
      </c>
      <c r="D1074" s="246">
        <v>115063</v>
      </c>
      <c r="E1074" s="242"/>
      <c r="F1074" s="247"/>
      <c r="G1074" s="246"/>
      <c r="H1074" s="245"/>
      <c r="I1074" s="245"/>
      <c r="J1074" s="246"/>
      <c r="K1074" s="138"/>
      <c r="L1074" s="138"/>
      <c r="M1074" s="138"/>
      <c r="N1074" s="138"/>
      <c r="O1074" s="138"/>
      <c r="P1074" s="138"/>
      <c r="Q1074" s="138"/>
      <c r="R1074" s="138"/>
    </row>
    <row r="1075" spans="1:18" s="134" customFormat="1" x14ac:dyDescent="0.25">
      <c r="A1075" s="241">
        <v>43342</v>
      </c>
      <c r="B1075" s="242">
        <v>180173649</v>
      </c>
      <c r="C1075" s="247">
        <v>1</v>
      </c>
      <c r="D1075" s="246">
        <v>150500</v>
      </c>
      <c r="E1075" s="242"/>
      <c r="F1075" s="247"/>
      <c r="G1075" s="246"/>
      <c r="H1075" s="245"/>
      <c r="I1075" s="245">
        <v>4183202</v>
      </c>
      <c r="J1075" s="246" t="s">
        <v>17</v>
      </c>
      <c r="K1075" s="138"/>
      <c r="L1075" s="138"/>
      <c r="M1075" s="138"/>
      <c r="N1075" s="138"/>
      <c r="O1075" s="138"/>
      <c r="P1075" s="138"/>
      <c r="Q1075" s="138"/>
      <c r="R1075" s="138"/>
    </row>
    <row r="1076" spans="1:18" s="134" customFormat="1" x14ac:dyDescent="0.25">
      <c r="A1076" s="241">
        <v>43343</v>
      </c>
      <c r="B1076" s="242">
        <v>180173661</v>
      </c>
      <c r="C1076" s="247">
        <v>16</v>
      </c>
      <c r="D1076" s="246">
        <v>1614288</v>
      </c>
      <c r="E1076" s="242">
        <v>180045055</v>
      </c>
      <c r="F1076" s="247">
        <v>2</v>
      </c>
      <c r="G1076" s="246">
        <v>220238</v>
      </c>
      <c r="H1076" s="245"/>
      <c r="I1076" s="245"/>
      <c r="J1076" s="246"/>
      <c r="K1076" s="138"/>
      <c r="L1076" s="138"/>
      <c r="M1076" s="138"/>
      <c r="N1076" s="138"/>
      <c r="O1076" s="138"/>
      <c r="P1076" s="138"/>
      <c r="Q1076" s="138"/>
      <c r="R1076" s="138"/>
    </row>
    <row r="1077" spans="1:18" s="134" customFormat="1" x14ac:dyDescent="0.25">
      <c r="A1077" s="241">
        <v>43343</v>
      </c>
      <c r="B1077" s="242">
        <v>180173666</v>
      </c>
      <c r="C1077" s="247">
        <v>6</v>
      </c>
      <c r="D1077" s="246">
        <v>747950</v>
      </c>
      <c r="E1077" s="242"/>
      <c r="F1077" s="247"/>
      <c r="G1077" s="246"/>
      <c r="H1077" s="245"/>
      <c r="I1077" s="245"/>
      <c r="J1077" s="246"/>
      <c r="K1077" s="138"/>
      <c r="L1077" s="138"/>
      <c r="M1077" s="138"/>
      <c r="N1077" s="138"/>
      <c r="O1077" s="138"/>
      <c r="P1077" s="138"/>
      <c r="Q1077" s="138"/>
      <c r="R1077" s="138"/>
    </row>
    <row r="1078" spans="1:18" s="134" customFormat="1" x14ac:dyDescent="0.25">
      <c r="A1078" s="241">
        <v>43343</v>
      </c>
      <c r="B1078" s="242">
        <v>180173668</v>
      </c>
      <c r="C1078" s="247">
        <v>17</v>
      </c>
      <c r="D1078" s="246">
        <v>1457400</v>
      </c>
      <c r="E1078" s="242"/>
      <c r="F1078" s="247"/>
      <c r="G1078" s="246"/>
      <c r="H1078" s="245"/>
      <c r="I1078" s="245"/>
      <c r="J1078" s="246"/>
      <c r="K1078" s="138"/>
      <c r="L1078" s="138"/>
      <c r="M1078" s="138"/>
      <c r="N1078" s="138"/>
      <c r="O1078" s="138"/>
      <c r="P1078" s="138"/>
      <c r="Q1078" s="138"/>
      <c r="R1078" s="138"/>
    </row>
    <row r="1079" spans="1:18" s="134" customFormat="1" x14ac:dyDescent="0.25">
      <c r="A1079" s="241">
        <v>43343</v>
      </c>
      <c r="B1079" s="242">
        <v>180173689</v>
      </c>
      <c r="C1079" s="247">
        <v>3</v>
      </c>
      <c r="D1079" s="246">
        <v>271775</v>
      </c>
      <c r="E1079" s="242"/>
      <c r="F1079" s="247"/>
      <c r="G1079" s="246"/>
      <c r="H1079" s="245"/>
      <c r="I1079" s="245"/>
      <c r="J1079" s="246"/>
      <c r="K1079" s="138"/>
      <c r="L1079" s="138"/>
      <c r="M1079" s="138"/>
      <c r="N1079" s="138"/>
      <c r="O1079" s="138"/>
      <c r="P1079" s="138"/>
      <c r="Q1079" s="138"/>
      <c r="R1079" s="138"/>
    </row>
    <row r="1080" spans="1:18" s="134" customFormat="1" x14ac:dyDescent="0.25">
      <c r="A1080" s="241">
        <v>43343</v>
      </c>
      <c r="B1080" s="242">
        <v>180173691</v>
      </c>
      <c r="C1080" s="247">
        <v>13</v>
      </c>
      <c r="D1080" s="246">
        <v>1282313</v>
      </c>
      <c r="E1080" s="242"/>
      <c r="F1080" s="247"/>
      <c r="G1080" s="246"/>
      <c r="H1080" s="245"/>
      <c r="I1080" s="245"/>
      <c r="J1080" s="246"/>
      <c r="K1080" s="138"/>
      <c r="L1080" s="138"/>
      <c r="M1080" s="138"/>
      <c r="N1080" s="138"/>
      <c r="O1080" s="138"/>
      <c r="P1080" s="138"/>
      <c r="Q1080" s="138"/>
      <c r="R1080" s="138"/>
    </row>
    <row r="1081" spans="1:18" s="134" customFormat="1" x14ac:dyDescent="0.25">
      <c r="A1081" s="241">
        <v>43343</v>
      </c>
      <c r="B1081" s="242">
        <v>180173693</v>
      </c>
      <c r="C1081" s="247">
        <v>1</v>
      </c>
      <c r="D1081" s="246">
        <v>102900</v>
      </c>
      <c r="E1081" s="242"/>
      <c r="F1081" s="247"/>
      <c r="G1081" s="246"/>
      <c r="H1081" s="245"/>
      <c r="I1081" s="245">
        <v>5256388</v>
      </c>
      <c r="J1081" s="246" t="s">
        <v>17</v>
      </c>
      <c r="K1081" s="138"/>
      <c r="L1081" s="138"/>
      <c r="M1081" s="138"/>
      <c r="N1081" s="138"/>
      <c r="O1081" s="138"/>
      <c r="P1081" s="138"/>
      <c r="Q1081" s="138"/>
      <c r="R1081" s="138"/>
    </row>
    <row r="1082" spans="1:18" s="134" customFormat="1" x14ac:dyDescent="0.25">
      <c r="A1082" s="241">
        <v>43344</v>
      </c>
      <c r="B1082" s="242">
        <v>180173737</v>
      </c>
      <c r="C1082" s="247">
        <v>13</v>
      </c>
      <c r="D1082" s="246">
        <v>1486450</v>
      </c>
      <c r="E1082" s="242"/>
      <c r="F1082" s="247"/>
      <c r="G1082" s="246"/>
      <c r="H1082" s="245"/>
      <c r="I1082" s="245"/>
      <c r="J1082" s="246"/>
      <c r="K1082" s="138"/>
      <c r="L1082" s="138"/>
      <c r="M1082" s="138"/>
      <c r="N1082" s="138"/>
      <c r="O1082" s="138"/>
      <c r="P1082" s="138"/>
      <c r="Q1082" s="138"/>
      <c r="R1082" s="138"/>
    </row>
    <row r="1083" spans="1:18" s="134" customFormat="1" x14ac:dyDescent="0.25">
      <c r="A1083" s="241">
        <v>43344</v>
      </c>
      <c r="B1083" s="242">
        <v>180173760</v>
      </c>
      <c r="C1083" s="247">
        <v>10</v>
      </c>
      <c r="D1083" s="246">
        <v>1071700</v>
      </c>
      <c r="E1083" s="242"/>
      <c r="F1083" s="247"/>
      <c r="G1083" s="246"/>
      <c r="H1083" s="245"/>
      <c r="I1083" s="245"/>
      <c r="J1083" s="246"/>
      <c r="K1083" s="138"/>
      <c r="L1083" s="138"/>
      <c r="M1083" s="138"/>
      <c r="N1083" s="138"/>
      <c r="O1083" s="138"/>
      <c r="P1083" s="138"/>
      <c r="Q1083" s="138"/>
      <c r="R1083" s="138"/>
    </row>
    <row r="1084" spans="1:18" s="134" customFormat="1" x14ac:dyDescent="0.25">
      <c r="A1084" s="241">
        <v>43344</v>
      </c>
      <c r="B1084" s="242">
        <v>180173772</v>
      </c>
      <c r="C1084" s="247">
        <v>4</v>
      </c>
      <c r="D1084" s="246">
        <v>425338</v>
      </c>
      <c r="E1084" s="242"/>
      <c r="F1084" s="247"/>
      <c r="G1084" s="246"/>
      <c r="H1084" s="245"/>
      <c r="I1084" s="245">
        <v>2983488</v>
      </c>
      <c r="J1084" s="246" t="s">
        <v>17</v>
      </c>
      <c r="K1084" s="138"/>
      <c r="L1084" s="138"/>
      <c r="M1084" s="138"/>
      <c r="N1084" s="138"/>
      <c r="O1084" s="138"/>
      <c r="P1084" s="138"/>
      <c r="Q1084" s="138"/>
      <c r="R1084" s="138"/>
    </row>
    <row r="1085" spans="1:18" s="134" customFormat="1" x14ac:dyDescent="0.25">
      <c r="A1085" s="241">
        <v>43346</v>
      </c>
      <c r="B1085" s="242">
        <v>180173883</v>
      </c>
      <c r="C1085" s="247">
        <v>45</v>
      </c>
      <c r="D1085" s="246">
        <v>4872613</v>
      </c>
      <c r="E1085" s="242">
        <v>180045102</v>
      </c>
      <c r="F1085" s="247">
        <v>1</v>
      </c>
      <c r="G1085" s="246">
        <v>84088</v>
      </c>
      <c r="H1085" s="245"/>
      <c r="I1085" s="245"/>
      <c r="J1085" s="246"/>
      <c r="K1085" s="138"/>
      <c r="L1085" s="138"/>
      <c r="M1085" s="138"/>
      <c r="N1085" s="138"/>
      <c r="O1085" s="138"/>
      <c r="P1085" s="138"/>
      <c r="Q1085" s="138"/>
      <c r="R1085" s="138"/>
    </row>
    <row r="1086" spans="1:18" s="134" customFormat="1" x14ac:dyDescent="0.25">
      <c r="A1086" s="241">
        <v>43346</v>
      </c>
      <c r="B1086" s="242">
        <v>180173885</v>
      </c>
      <c r="C1086" s="247">
        <v>8</v>
      </c>
      <c r="D1086" s="246">
        <v>920938</v>
      </c>
      <c r="E1086" s="242"/>
      <c r="F1086" s="247"/>
      <c r="G1086" s="246"/>
      <c r="H1086" s="245"/>
      <c r="I1086" s="245"/>
      <c r="J1086" s="246"/>
      <c r="K1086" s="138"/>
      <c r="L1086" s="138"/>
      <c r="M1086" s="138"/>
      <c r="N1086" s="138"/>
      <c r="O1086" s="138"/>
      <c r="P1086" s="138"/>
      <c r="Q1086" s="138"/>
      <c r="R1086" s="138"/>
    </row>
    <row r="1087" spans="1:18" s="134" customFormat="1" x14ac:dyDescent="0.25">
      <c r="A1087" s="241">
        <v>43346</v>
      </c>
      <c r="B1087" s="242">
        <v>180173890</v>
      </c>
      <c r="C1087" s="247">
        <v>6</v>
      </c>
      <c r="D1087" s="246">
        <v>659663</v>
      </c>
      <c r="E1087" s="242"/>
      <c r="F1087" s="247"/>
      <c r="G1087" s="246"/>
      <c r="H1087" s="245"/>
      <c r="I1087" s="245"/>
      <c r="J1087" s="246"/>
      <c r="K1087" s="138"/>
      <c r="L1087" s="138"/>
      <c r="M1087" s="138"/>
      <c r="N1087" s="138"/>
      <c r="O1087" s="138"/>
      <c r="P1087" s="138"/>
      <c r="Q1087" s="138"/>
      <c r="R1087" s="138"/>
    </row>
    <row r="1088" spans="1:18" s="134" customFormat="1" x14ac:dyDescent="0.25">
      <c r="A1088" s="241">
        <v>43346</v>
      </c>
      <c r="B1088" s="242">
        <v>180173903</v>
      </c>
      <c r="C1088" s="247">
        <v>23</v>
      </c>
      <c r="D1088" s="246">
        <v>2641188</v>
      </c>
      <c r="E1088" s="242"/>
      <c r="F1088" s="247"/>
      <c r="G1088" s="246"/>
      <c r="H1088" s="245"/>
      <c r="I1088" s="245"/>
      <c r="J1088" s="246"/>
      <c r="K1088" s="138"/>
      <c r="L1088" s="138"/>
      <c r="M1088" s="138"/>
      <c r="N1088" s="138"/>
      <c r="O1088" s="138"/>
      <c r="P1088" s="138"/>
      <c r="Q1088" s="138"/>
      <c r="R1088" s="138"/>
    </row>
    <row r="1089" spans="1:18" s="134" customFormat="1" x14ac:dyDescent="0.25">
      <c r="A1089" s="241">
        <v>43346</v>
      </c>
      <c r="B1089" s="242">
        <v>180173924</v>
      </c>
      <c r="C1089" s="247">
        <v>14</v>
      </c>
      <c r="D1089" s="246">
        <v>1260875</v>
      </c>
      <c r="E1089" s="242"/>
      <c r="F1089" s="247"/>
      <c r="G1089" s="246"/>
      <c r="H1089" s="245"/>
      <c r="I1089" s="245"/>
      <c r="J1089" s="246"/>
      <c r="K1089" s="138"/>
      <c r="L1089" s="138"/>
      <c r="M1089" s="138"/>
      <c r="N1089" s="138"/>
      <c r="O1089" s="138"/>
      <c r="P1089" s="138"/>
      <c r="Q1089" s="138"/>
      <c r="R1089" s="138"/>
    </row>
    <row r="1090" spans="1:18" s="134" customFormat="1" x14ac:dyDescent="0.25">
      <c r="A1090" s="241">
        <v>43346</v>
      </c>
      <c r="B1090" s="242">
        <v>180173933</v>
      </c>
      <c r="C1090" s="247">
        <v>3</v>
      </c>
      <c r="D1090" s="246">
        <v>276325</v>
      </c>
      <c r="E1090" s="242"/>
      <c r="F1090" s="247"/>
      <c r="G1090" s="246"/>
      <c r="H1090" s="245"/>
      <c r="I1090" s="245"/>
      <c r="J1090" s="246"/>
      <c r="K1090" s="138"/>
      <c r="L1090" s="138"/>
      <c r="M1090" s="138"/>
      <c r="N1090" s="138"/>
      <c r="O1090" s="138"/>
      <c r="P1090" s="138"/>
      <c r="Q1090" s="138"/>
      <c r="R1090" s="138"/>
    </row>
    <row r="1091" spans="1:18" s="134" customFormat="1" x14ac:dyDescent="0.25">
      <c r="A1091" s="241">
        <v>43346</v>
      </c>
      <c r="B1091" s="242">
        <v>180173951</v>
      </c>
      <c r="C1091" s="247">
        <v>6</v>
      </c>
      <c r="D1091" s="246">
        <v>755563</v>
      </c>
      <c r="E1091" s="242"/>
      <c r="F1091" s="247"/>
      <c r="G1091" s="246"/>
      <c r="H1091" s="245"/>
      <c r="I1091" s="245">
        <v>11303077</v>
      </c>
      <c r="J1091" s="246" t="s">
        <v>17</v>
      </c>
      <c r="K1091" s="138"/>
      <c r="L1091" s="138"/>
      <c r="M1091" s="138"/>
      <c r="N1091" s="138"/>
      <c r="O1091" s="138"/>
      <c r="P1091" s="138"/>
      <c r="Q1091" s="138"/>
      <c r="R1091" s="138"/>
    </row>
    <row r="1092" spans="1:18" s="134" customFormat="1" x14ac:dyDescent="0.25">
      <c r="A1092" s="241">
        <v>43347</v>
      </c>
      <c r="B1092" s="242">
        <v>180173965</v>
      </c>
      <c r="C1092" s="247">
        <v>14</v>
      </c>
      <c r="D1092" s="246">
        <v>1665475</v>
      </c>
      <c r="E1092" s="242">
        <v>180045122</v>
      </c>
      <c r="F1092" s="247">
        <v>4</v>
      </c>
      <c r="G1092" s="246">
        <v>328475</v>
      </c>
      <c r="H1092" s="245"/>
      <c r="I1092" s="245"/>
      <c r="J1092" s="246"/>
      <c r="K1092" s="138"/>
      <c r="L1092" s="138"/>
      <c r="M1092" s="138"/>
      <c r="N1092" s="138"/>
      <c r="O1092" s="138"/>
      <c r="P1092" s="138"/>
      <c r="Q1092" s="138"/>
      <c r="R1092" s="138"/>
    </row>
    <row r="1093" spans="1:18" s="134" customFormat="1" x14ac:dyDescent="0.25">
      <c r="A1093" s="241">
        <v>43347</v>
      </c>
      <c r="B1093" s="242">
        <v>180173976</v>
      </c>
      <c r="C1093" s="247">
        <v>8</v>
      </c>
      <c r="D1093" s="246">
        <v>880250</v>
      </c>
      <c r="E1093" s="242">
        <v>180045123</v>
      </c>
      <c r="F1093" s="247">
        <v>2</v>
      </c>
      <c r="G1093" s="246">
        <v>236338</v>
      </c>
      <c r="H1093" s="245"/>
      <c r="I1093" s="245"/>
      <c r="J1093" s="246"/>
      <c r="K1093" s="138"/>
      <c r="L1093" s="138"/>
      <c r="M1093" s="138"/>
      <c r="N1093" s="138"/>
      <c r="O1093" s="138"/>
      <c r="P1093" s="138"/>
      <c r="Q1093" s="138"/>
      <c r="R1093" s="138"/>
    </row>
    <row r="1094" spans="1:18" s="134" customFormat="1" x14ac:dyDescent="0.25">
      <c r="A1094" s="241">
        <v>43347</v>
      </c>
      <c r="B1094" s="242">
        <v>180173988</v>
      </c>
      <c r="C1094" s="247">
        <v>4</v>
      </c>
      <c r="D1094" s="246">
        <v>532875</v>
      </c>
      <c r="E1094" s="242">
        <v>180045129</v>
      </c>
      <c r="F1094" s="247">
        <v>1</v>
      </c>
      <c r="G1094" s="246">
        <v>121888</v>
      </c>
      <c r="H1094" s="245"/>
      <c r="I1094" s="245"/>
      <c r="J1094" s="246"/>
      <c r="K1094" s="138"/>
      <c r="L1094" s="138"/>
      <c r="M1094" s="138"/>
      <c r="N1094" s="138"/>
      <c r="O1094" s="138"/>
      <c r="P1094" s="138"/>
      <c r="Q1094" s="138"/>
      <c r="R1094" s="138"/>
    </row>
    <row r="1095" spans="1:18" s="134" customFormat="1" x14ac:dyDescent="0.25">
      <c r="A1095" s="241">
        <v>43347</v>
      </c>
      <c r="B1095" s="242">
        <v>180174003</v>
      </c>
      <c r="C1095" s="247">
        <v>6</v>
      </c>
      <c r="D1095" s="246">
        <v>706475</v>
      </c>
      <c r="E1095" s="242"/>
      <c r="F1095" s="247"/>
      <c r="G1095" s="246"/>
      <c r="H1095" s="245"/>
      <c r="I1095" s="245"/>
      <c r="J1095" s="246"/>
      <c r="K1095" s="138"/>
      <c r="L1095" s="138"/>
      <c r="M1095" s="138"/>
      <c r="N1095" s="138"/>
      <c r="O1095" s="138"/>
      <c r="P1095" s="138"/>
      <c r="Q1095" s="138"/>
      <c r="R1095" s="138"/>
    </row>
    <row r="1096" spans="1:18" s="134" customFormat="1" x14ac:dyDescent="0.25">
      <c r="A1096" s="241">
        <v>43347</v>
      </c>
      <c r="B1096" s="242">
        <v>180174027</v>
      </c>
      <c r="C1096" s="247">
        <v>5</v>
      </c>
      <c r="D1096" s="246">
        <v>585288</v>
      </c>
      <c r="E1096" s="242"/>
      <c r="F1096" s="247"/>
      <c r="G1096" s="246"/>
      <c r="H1096" s="245"/>
      <c r="I1096" s="245"/>
      <c r="J1096" s="246"/>
      <c r="K1096" s="138"/>
      <c r="L1096" s="138"/>
      <c r="M1096" s="138"/>
      <c r="N1096" s="138"/>
      <c r="O1096" s="138"/>
      <c r="P1096" s="138"/>
      <c r="Q1096" s="138"/>
      <c r="R1096" s="138"/>
    </row>
    <row r="1097" spans="1:18" s="134" customFormat="1" x14ac:dyDescent="0.25">
      <c r="A1097" s="241">
        <v>43347</v>
      </c>
      <c r="B1097" s="242">
        <v>180174031</v>
      </c>
      <c r="C1097" s="247">
        <v>1</v>
      </c>
      <c r="D1097" s="246">
        <v>88025</v>
      </c>
      <c r="E1097" s="242"/>
      <c r="F1097" s="247"/>
      <c r="G1097" s="246"/>
      <c r="H1097" s="245"/>
      <c r="I1097" s="245"/>
      <c r="J1097" s="246"/>
      <c r="K1097" s="138"/>
      <c r="L1097" s="138"/>
      <c r="M1097" s="138"/>
      <c r="N1097" s="138"/>
      <c r="O1097" s="138"/>
      <c r="P1097" s="138"/>
      <c r="Q1097" s="138"/>
      <c r="R1097" s="138"/>
    </row>
    <row r="1098" spans="1:18" s="134" customFormat="1" x14ac:dyDescent="0.25">
      <c r="A1098" s="241">
        <v>43347</v>
      </c>
      <c r="B1098" s="242">
        <v>180174044</v>
      </c>
      <c r="C1098" s="247">
        <v>1</v>
      </c>
      <c r="D1098" s="246">
        <v>131425</v>
      </c>
      <c r="E1098" s="242"/>
      <c r="F1098" s="247"/>
      <c r="G1098" s="246"/>
      <c r="H1098" s="245"/>
      <c r="I1098" s="245"/>
      <c r="J1098" s="246"/>
      <c r="K1098" s="138"/>
      <c r="L1098" s="138"/>
      <c r="M1098" s="138"/>
      <c r="N1098" s="138"/>
      <c r="O1098" s="138"/>
      <c r="P1098" s="138"/>
      <c r="Q1098" s="138"/>
      <c r="R1098" s="138"/>
    </row>
    <row r="1099" spans="1:18" s="134" customFormat="1" x14ac:dyDescent="0.25">
      <c r="A1099" s="241">
        <v>43347</v>
      </c>
      <c r="B1099" s="242">
        <v>180174045</v>
      </c>
      <c r="C1099" s="247">
        <v>1</v>
      </c>
      <c r="D1099" s="246">
        <v>155838</v>
      </c>
      <c r="E1099" s="242"/>
      <c r="F1099" s="247"/>
      <c r="G1099" s="246"/>
      <c r="H1099" s="245"/>
      <c r="I1099" s="245">
        <v>4058950</v>
      </c>
      <c r="J1099" s="246" t="s">
        <v>17</v>
      </c>
      <c r="K1099" s="138"/>
      <c r="L1099" s="138"/>
      <c r="M1099" s="138"/>
      <c r="N1099" s="138"/>
      <c r="O1099" s="138"/>
      <c r="P1099" s="138"/>
      <c r="Q1099" s="138"/>
      <c r="R1099" s="138"/>
    </row>
    <row r="1100" spans="1:18" s="134" customFormat="1" x14ac:dyDescent="0.25">
      <c r="A1100" s="241">
        <v>43348</v>
      </c>
      <c r="B1100" s="242">
        <v>180174072</v>
      </c>
      <c r="C1100" s="247">
        <v>13</v>
      </c>
      <c r="D1100" s="246">
        <v>1326763</v>
      </c>
      <c r="E1100" s="242">
        <v>180045148</v>
      </c>
      <c r="F1100" s="247">
        <v>1</v>
      </c>
      <c r="G1100" s="246">
        <v>123813</v>
      </c>
      <c r="H1100" s="245"/>
      <c r="I1100" s="245"/>
      <c r="J1100" s="246"/>
      <c r="K1100" s="138"/>
      <c r="L1100" s="138"/>
      <c r="M1100" s="138"/>
      <c r="N1100" s="138"/>
      <c r="O1100" s="138"/>
      <c r="P1100" s="138"/>
      <c r="Q1100" s="138"/>
      <c r="R1100" s="138"/>
    </row>
    <row r="1101" spans="1:18" s="134" customFormat="1" x14ac:dyDescent="0.25">
      <c r="A1101" s="241">
        <v>43348</v>
      </c>
      <c r="B1101" s="242">
        <v>180174088</v>
      </c>
      <c r="C1101" s="247">
        <v>4</v>
      </c>
      <c r="D1101" s="246">
        <v>499100</v>
      </c>
      <c r="E1101" s="242"/>
      <c r="F1101" s="247"/>
      <c r="G1101" s="246"/>
      <c r="H1101" s="245"/>
      <c r="I1101" s="245"/>
      <c r="J1101" s="246"/>
      <c r="K1101" s="138"/>
      <c r="L1101" s="138"/>
      <c r="M1101" s="138"/>
      <c r="N1101" s="138"/>
      <c r="O1101" s="138"/>
      <c r="P1101" s="138"/>
      <c r="Q1101" s="138"/>
      <c r="R1101" s="138"/>
    </row>
    <row r="1102" spans="1:18" s="134" customFormat="1" x14ac:dyDescent="0.25">
      <c r="A1102" s="241">
        <v>43348</v>
      </c>
      <c r="B1102" s="242">
        <v>180174094</v>
      </c>
      <c r="C1102" s="247">
        <v>5</v>
      </c>
      <c r="D1102" s="246">
        <v>585463</v>
      </c>
      <c r="E1102" s="242"/>
      <c r="F1102" s="247"/>
      <c r="G1102" s="246"/>
      <c r="H1102" s="245"/>
      <c r="I1102" s="245"/>
      <c r="J1102" s="246"/>
      <c r="K1102" s="138"/>
      <c r="L1102" s="138"/>
      <c r="M1102" s="138"/>
      <c r="N1102" s="138"/>
      <c r="O1102" s="138"/>
      <c r="P1102" s="138"/>
      <c r="Q1102" s="138"/>
      <c r="R1102" s="138"/>
    </row>
    <row r="1103" spans="1:18" s="134" customFormat="1" x14ac:dyDescent="0.25">
      <c r="A1103" s="241">
        <v>43348</v>
      </c>
      <c r="B1103" s="242">
        <v>180174121</v>
      </c>
      <c r="C1103" s="247">
        <v>1</v>
      </c>
      <c r="D1103" s="246">
        <v>121188</v>
      </c>
      <c r="E1103" s="242"/>
      <c r="F1103" s="247"/>
      <c r="G1103" s="246"/>
      <c r="H1103" s="245"/>
      <c r="I1103" s="245"/>
      <c r="J1103" s="246"/>
      <c r="K1103" s="138"/>
      <c r="L1103" s="138"/>
      <c r="M1103" s="138"/>
      <c r="N1103" s="138"/>
      <c r="O1103" s="138"/>
      <c r="P1103" s="138"/>
      <c r="Q1103" s="138"/>
      <c r="R1103" s="138"/>
    </row>
    <row r="1104" spans="1:18" s="134" customFormat="1" x14ac:dyDescent="0.25">
      <c r="A1104" s="241">
        <v>43348</v>
      </c>
      <c r="B1104" s="242">
        <v>180174126</v>
      </c>
      <c r="C1104" s="247">
        <v>14</v>
      </c>
      <c r="D1104" s="246">
        <v>1540175</v>
      </c>
      <c r="E1104" s="242"/>
      <c r="F1104" s="247"/>
      <c r="G1104" s="246"/>
      <c r="H1104" s="245"/>
      <c r="I1104" s="245"/>
      <c r="J1104" s="246"/>
      <c r="K1104" s="138"/>
      <c r="L1104" s="138"/>
      <c r="M1104" s="138"/>
      <c r="N1104" s="138"/>
      <c r="O1104" s="138"/>
      <c r="P1104" s="138"/>
      <c r="Q1104" s="138"/>
      <c r="R1104" s="138"/>
    </row>
    <row r="1105" spans="1:18" s="134" customFormat="1" x14ac:dyDescent="0.25">
      <c r="A1105" s="241">
        <v>43348</v>
      </c>
      <c r="B1105" s="242">
        <v>180174130</v>
      </c>
      <c r="C1105" s="247">
        <v>5</v>
      </c>
      <c r="D1105" s="246">
        <v>513888</v>
      </c>
      <c r="E1105" s="242"/>
      <c r="F1105" s="247"/>
      <c r="G1105" s="246"/>
      <c r="H1105" s="245"/>
      <c r="I1105" s="245"/>
      <c r="J1105" s="246"/>
      <c r="K1105" s="138"/>
      <c r="L1105" s="138"/>
      <c r="M1105" s="138"/>
      <c r="N1105" s="138"/>
      <c r="O1105" s="138"/>
      <c r="P1105" s="138"/>
      <c r="Q1105" s="138"/>
      <c r="R1105" s="138"/>
    </row>
    <row r="1106" spans="1:18" s="134" customFormat="1" x14ac:dyDescent="0.25">
      <c r="A1106" s="241">
        <v>43348</v>
      </c>
      <c r="B1106" s="242">
        <v>180174135</v>
      </c>
      <c r="C1106" s="247">
        <v>1</v>
      </c>
      <c r="D1106" s="246">
        <v>75513</v>
      </c>
      <c r="E1106" s="242"/>
      <c r="F1106" s="247"/>
      <c r="G1106" s="246"/>
      <c r="H1106" s="245"/>
      <c r="I1106" s="245">
        <v>4538277</v>
      </c>
      <c r="J1106" s="246" t="s">
        <v>17</v>
      </c>
      <c r="K1106" s="138"/>
      <c r="L1106" s="138"/>
      <c r="M1106" s="138"/>
      <c r="N1106" s="138"/>
      <c r="O1106" s="138"/>
      <c r="P1106" s="138"/>
      <c r="Q1106" s="138"/>
      <c r="R1106" s="138"/>
    </row>
    <row r="1107" spans="1:18" s="134" customFormat="1" x14ac:dyDescent="0.25">
      <c r="A1107" s="241">
        <v>43349</v>
      </c>
      <c r="B1107" s="242">
        <v>180174154</v>
      </c>
      <c r="C1107" s="247">
        <v>15</v>
      </c>
      <c r="D1107" s="246">
        <v>1597050</v>
      </c>
      <c r="E1107" s="242">
        <v>180045157</v>
      </c>
      <c r="F1107" s="247">
        <v>4</v>
      </c>
      <c r="G1107" s="246">
        <v>342825</v>
      </c>
      <c r="H1107" s="245"/>
      <c r="I1107" s="245"/>
      <c r="J1107" s="246"/>
      <c r="K1107" s="138"/>
      <c r="L1107" s="138"/>
      <c r="M1107" s="138"/>
      <c r="N1107" s="138"/>
      <c r="O1107" s="138"/>
      <c r="P1107" s="138"/>
      <c r="Q1107" s="138"/>
      <c r="R1107" s="138"/>
    </row>
    <row r="1108" spans="1:18" s="134" customFormat="1" x14ac:dyDescent="0.25">
      <c r="A1108" s="241">
        <v>43349</v>
      </c>
      <c r="B1108" s="242">
        <v>180174162</v>
      </c>
      <c r="C1108" s="247">
        <v>9</v>
      </c>
      <c r="D1108" s="246">
        <v>985863</v>
      </c>
      <c r="E1108" s="242"/>
      <c r="F1108" s="247"/>
      <c r="G1108" s="246"/>
      <c r="H1108" s="245"/>
      <c r="I1108" s="245"/>
      <c r="J1108" s="246"/>
      <c r="K1108" s="138"/>
      <c r="L1108" s="138"/>
      <c r="M1108" s="138"/>
      <c r="N1108" s="138"/>
      <c r="O1108" s="138"/>
      <c r="P1108" s="138"/>
      <c r="Q1108" s="138"/>
      <c r="R1108" s="138"/>
    </row>
    <row r="1109" spans="1:18" s="134" customFormat="1" x14ac:dyDescent="0.25">
      <c r="A1109" s="241">
        <v>43349</v>
      </c>
      <c r="B1109" s="242">
        <v>180174174</v>
      </c>
      <c r="C1109" s="247">
        <v>1</v>
      </c>
      <c r="D1109" s="246">
        <v>150500</v>
      </c>
      <c r="E1109" s="242"/>
      <c r="F1109" s="247"/>
      <c r="G1109" s="246"/>
      <c r="H1109" s="245"/>
      <c r="I1109" s="245"/>
      <c r="J1109" s="246"/>
      <c r="K1109" s="138"/>
      <c r="L1109" s="138"/>
      <c r="M1109" s="138"/>
      <c r="N1109" s="138"/>
      <c r="O1109" s="138"/>
      <c r="P1109" s="138"/>
      <c r="Q1109" s="138"/>
      <c r="R1109" s="138"/>
    </row>
    <row r="1110" spans="1:18" s="134" customFormat="1" x14ac:dyDescent="0.25">
      <c r="A1110" s="241">
        <v>43349</v>
      </c>
      <c r="B1110" s="242">
        <v>180174179</v>
      </c>
      <c r="C1110" s="247">
        <v>6</v>
      </c>
      <c r="D1110" s="246">
        <v>639975</v>
      </c>
      <c r="E1110" s="242"/>
      <c r="F1110" s="247"/>
      <c r="G1110" s="246"/>
      <c r="H1110" s="245"/>
      <c r="I1110" s="245"/>
      <c r="J1110" s="246"/>
      <c r="K1110" s="138"/>
      <c r="L1110" s="138"/>
      <c r="M1110" s="138"/>
      <c r="N1110" s="138"/>
      <c r="O1110" s="138"/>
      <c r="P1110" s="138"/>
      <c r="Q1110" s="138"/>
      <c r="R1110" s="138"/>
    </row>
    <row r="1111" spans="1:18" s="134" customFormat="1" x14ac:dyDescent="0.25">
      <c r="A1111" s="241">
        <v>43349</v>
      </c>
      <c r="B1111" s="242">
        <v>180174199</v>
      </c>
      <c r="C1111" s="247">
        <v>8</v>
      </c>
      <c r="D1111" s="246">
        <v>792313</v>
      </c>
      <c r="E1111" s="242"/>
      <c r="F1111" s="247"/>
      <c r="G1111" s="246"/>
      <c r="H1111" s="245"/>
      <c r="I1111" s="245"/>
      <c r="J1111" s="246"/>
      <c r="K1111" s="138"/>
      <c r="L1111" s="138"/>
      <c r="M1111" s="138"/>
      <c r="N1111" s="138"/>
      <c r="O1111" s="138"/>
      <c r="P1111" s="138"/>
      <c r="Q1111" s="138"/>
      <c r="R1111" s="138"/>
    </row>
    <row r="1112" spans="1:18" s="134" customFormat="1" x14ac:dyDescent="0.25">
      <c r="A1112" s="241">
        <v>43349</v>
      </c>
      <c r="B1112" s="242">
        <v>180174209</v>
      </c>
      <c r="C1112" s="247">
        <v>4</v>
      </c>
      <c r="D1112" s="246">
        <v>364350</v>
      </c>
      <c r="E1112" s="242"/>
      <c r="F1112" s="247"/>
      <c r="G1112" s="246"/>
      <c r="H1112" s="245"/>
      <c r="I1112" s="245"/>
      <c r="J1112" s="246"/>
      <c r="K1112" s="138"/>
      <c r="L1112" s="138"/>
      <c r="M1112" s="138"/>
      <c r="N1112" s="138"/>
      <c r="O1112" s="138"/>
      <c r="P1112" s="138"/>
      <c r="Q1112" s="138"/>
      <c r="R1112" s="138"/>
    </row>
    <row r="1113" spans="1:18" s="134" customFormat="1" x14ac:dyDescent="0.25">
      <c r="A1113" s="241">
        <v>43349</v>
      </c>
      <c r="B1113" s="242">
        <v>180174221</v>
      </c>
      <c r="C1113" s="247">
        <v>3</v>
      </c>
      <c r="D1113" s="246">
        <v>276413</v>
      </c>
      <c r="E1113" s="242"/>
      <c r="F1113" s="247"/>
      <c r="G1113" s="246"/>
      <c r="H1113" s="245"/>
      <c r="I1113" s="245"/>
      <c r="J1113" s="246"/>
      <c r="K1113" s="138"/>
      <c r="L1113" s="138"/>
      <c r="M1113" s="138"/>
      <c r="N1113" s="138"/>
      <c r="O1113" s="138"/>
      <c r="P1113" s="138"/>
      <c r="Q1113" s="138"/>
      <c r="R1113" s="138"/>
    </row>
    <row r="1114" spans="1:18" s="134" customFormat="1" x14ac:dyDescent="0.25">
      <c r="A1114" s="241">
        <v>43349</v>
      </c>
      <c r="B1114" s="242">
        <v>180174233</v>
      </c>
      <c r="C1114" s="247">
        <v>1</v>
      </c>
      <c r="D1114" s="246">
        <v>145775</v>
      </c>
      <c r="E1114" s="242"/>
      <c r="F1114" s="247"/>
      <c r="G1114" s="246"/>
      <c r="H1114" s="245"/>
      <c r="I1114" s="245">
        <v>4609414</v>
      </c>
      <c r="J1114" s="246" t="s">
        <v>17</v>
      </c>
      <c r="K1114" s="138"/>
      <c r="L1114" s="138"/>
      <c r="M1114" s="138"/>
      <c r="N1114" s="138"/>
      <c r="O1114" s="138"/>
      <c r="P1114" s="138"/>
      <c r="Q1114" s="138"/>
      <c r="R1114" s="138"/>
    </row>
    <row r="1115" spans="1:18" s="134" customFormat="1" x14ac:dyDescent="0.25">
      <c r="A1115" s="241">
        <v>43350</v>
      </c>
      <c r="B1115" s="242">
        <v>180174247</v>
      </c>
      <c r="C1115" s="247">
        <v>24</v>
      </c>
      <c r="D1115" s="246">
        <v>2742950</v>
      </c>
      <c r="E1115" s="242">
        <v>180045170</v>
      </c>
      <c r="F1115" s="247">
        <v>4</v>
      </c>
      <c r="G1115" s="246">
        <v>528850</v>
      </c>
      <c r="H1115" s="245"/>
      <c r="I1115" s="245"/>
      <c r="J1115" s="246"/>
      <c r="K1115" s="138"/>
      <c r="L1115" s="138"/>
      <c r="M1115" s="138"/>
      <c r="N1115" s="138"/>
      <c r="O1115" s="138"/>
      <c r="P1115" s="138"/>
      <c r="Q1115" s="138"/>
      <c r="R1115" s="138"/>
    </row>
    <row r="1116" spans="1:18" s="134" customFormat="1" x14ac:dyDescent="0.25">
      <c r="A1116" s="241">
        <v>43350</v>
      </c>
      <c r="B1116" s="242">
        <v>180174249</v>
      </c>
      <c r="C1116" s="247">
        <v>9</v>
      </c>
      <c r="D1116" s="246">
        <v>864850</v>
      </c>
      <c r="E1116" s="242"/>
      <c r="F1116" s="247"/>
      <c r="G1116" s="246"/>
      <c r="H1116" s="245"/>
      <c r="I1116" s="245"/>
      <c r="J1116" s="246"/>
      <c r="K1116" s="138"/>
      <c r="L1116" s="138"/>
      <c r="M1116" s="138"/>
      <c r="N1116" s="138"/>
      <c r="O1116" s="138"/>
      <c r="P1116" s="138"/>
      <c r="Q1116" s="138"/>
      <c r="R1116" s="138"/>
    </row>
    <row r="1117" spans="1:18" s="134" customFormat="1" x14ac:dyDescent="0.25">
      <c r="A1117" s="241">
        <v>43350</v>
      </c>
      <c r="B1117" s="242">
        <v>180174256</v>
      </c>
      <c r="C1117" s="247">
        <v>4</v>
      </c>
      <c r="D1117" s="246">
        <v>461300</v>
      </c>
      <c r="E1117" s="242"/>
      <c r="F1117" s="247"/>
      <c r="G1117" s="246"/>
      <c r="H1117" s="245"/>
      <c r="I1117" s="245"/>
      <c r="J1117" s="246"/>
      <c r="K1117" s="138"/>
      <c r="L1117" s="138"/>
      <c r="M1117" s="138"/>
      <c r="N1117" s="138"/>
      <c r="O1117" s="138"/>
      <c r="P1117" s="138"/>
      <c r="Q1117" s="138"/>
      <c r="R1117" s="138"/>
    </row>
    <row r="1118" spans="1:18" s="134" customFormat="1" x14ac:dyDescent="0.25">
      <c r="A1118" s="241">
        <v>43350</v>
      </c>
      <c r="B1118" s="242">
        <v>180174270</v>
      </c>
      <c r="C1118" s="247">
        <v>5</v>
      </c>
      <c r="D1118" s="246">
        <v>511875</v>
      </c>
      <c r="E1118" s="242"/>
      <c r="F1118" s="247"/>
      <c r="G1118" s="246"/>
      <c r="H1118" s="245"/>
      <c r="I1118" s="245"/>
      <c r="J1118" s="246"/>
      <c r="K1118" s="138"/>
      <c r="L1118" s="138"/>
      <c r="M1118" s="138"/>
      <c r="N1118" s="138"/>
      <c r="O1118" s="138"/>
      <c r="P1118" s="138"/>
      <c r="Q1118" s="138"/>
      <c r="R1118" s="138"/>
    </row>
    <row r="1119" spans="1:18" s="134" customFormat="1" x14ac:dyDescent="0.25">
      <c r="A1119" s="241">
        <v>43350</v>
      </c>
      <c r="B1119" s="242">
        <v>180174293</v>
      </c>
      <c r="C1119" s="247">
        <v>9</v>
      </c>
      <c r="D1119" s="246">
        <v>874825</v>
      </c>
      <c r="E1119" s="242"/>
      <c r="F1119" s="247"/>
      <c r="G1119" s="246"/>
      <c r="H1119" s="245"/>
      <c r="I1119" s="245"/>
      <c r="J1119" s="246"/>
      <c r="K1119" s="138"/>
      <c r="L1119" s="138"/>
      <c r="M1119" s="138"/>
      <c r="N1119" s="138"/>
      <c r="O1119" s="138"/>
      <c r="P1119" s="138"/>
      <c r="Q1119" s="138"/>
      <c r="R1119" s="138"/>
    </row>
    <row r="1120" spans="1:18" s="134" customFormat="1" x14ac:dyDescent="0.25">
      <c r="A1120" s="241">
        <v>43350</v>
      </c>
      <c r="B1120" s="242">
        <v>180174295</v>
      </c>
      <c r="C1120" s="247">
        <v>2</v>
      </c>
      <c r="D1120" s="246">
        <v>254538</v>
      </c>
      <c r="E1120" s="242"/>
      <c r="F1120" s="247"/>
      <c r="G1120" s="246"/>
      <c r="H1120" s="245"/>
      <c r="I1120" s="245"/>
      <c r="J1120" s="246"/>
      <c r="K1120" s="138"/>
      <c r="L1120" s="138"/>
      <c r="M1120" s="138"/>
      <c r="N1120" s="138"/>
      <c r="O1120" s="138"/>
      <c r="P1120" s="138"/>
      <c r="Q1120" s="138"/>
      <c r="R1120" s="138"/>
    </row>
    <row r="1121" spans="1:18" s="134" customFormat="1" x14ac:dyDescent="0.25">
      <c r="A1121" s="241">
        <v>43350</v>
      </c>
      <c r="B1121" s="242">
        <v>180174320</v>
      </c>
      <c r="C1121" s="247">
        <v>1</v>
      </c>
      <c r="D1121" s="246">
        <v>76213</v>
      </c>
      <c r="E1121" s="242"/>
      <c r="F1121" s="247"/>
      <c r="G1121" s="246"/>
      <c r="H1121" s="245"/>
      <c r="I1121" s="245">
        <v>5257701</v>
      </c>
      <c r="J1121" s="246" t="s">
        <v>17</v>
      </c>
      <c r="K1121" s="138"/>
      <c r="L1121" s="138"/>
      <c r="M1121" s="138"/>
      <c r="N1121" s="138"/>
      <c r="O1121" s="138"/>
      <c r="P1121" s="138"/>
      <c r="Q1121" s="138"/>
      <c r="R1121" s="138"/>
    </row>
    <row r="1122" spans="1:18" s="134" customFormat="1" x14ac:dyDescent="0.25">
      <c r="A1122" s="241">
        <v>43351</v>
      </c>
      <c r="B1122" s="242">
        <v>180174328</v>
      </c>
      <c r="C1122" s="247">
        <v>20</v>
      </c>
      <c r="D1122" s="246">
        <v>2055025</v>
      </c>
      <c r="E1122" s="242">
        <v>180045189</v>
      </c>
      <c r="F1122" s="247">
        <v>1</v>
      </c>
      <c r="G1122" s="246">
        <v>46638</v>
      </c>
      <c r="H1122" s="245"/>
      <c r="I1122" s="245"/>
      <c r="J1122" s="246"/>
      <c r="K1122" s="138"/>
      <c r="L1122" s="138"/>
      <c r="M1122" s="138"/>
      <c r="N1122" s="138"/>
      <c r="O1122" s="138"/>
      <c r="P1122" s="138"/>
      <c r="Q1122" s="138"/>
      <c r="R1122" s="138"/>
    </row>
    <row r="1123" spans="1:18" s="134" customFormat="1" x14ac:dyDescent="0.25">
      <c r="A1123" s="241">
        <v>43351</v>
      </c>
      <c r="B1123" s="242">
        <v>180174337</v>
      </c>
      <c r="C1123" s="247">
        <v>8</v>
      </c>
      <c r="D1123" s="246">
        <v>785050</v>
      </c>
      <c r="E1123" s="242"/>
      <c r="F1123" s="247"/>
      <c r="G1123" s="246"/>
      <c r="H1123" s="245"/>
      <c r="I1123" s="245"/>
      <c r="J1123" s="246"/>
      <c r="K1123" s="138"/>
      <c r="L1123" s="138"/>
      <c r="M1123" s="138"/>
      <c r="N1123" s="138"/>
      <c r="O1123" s="138"/>
      <c r="P1123" s="138"/>
      <c r="Q1123" s="138"/>
      <c r="R1123" s="138"/>
    </row>
    <row r="1124" spans="1:18" s="134" customFormat="1" x14ac:dyDescent="0.25">
      <c r="A1124" s="241">
        <v>43351</v>
      </c>
      <c r="B1124" s="242">
        <v>180174342</v>
      </c>
      <c r="C1124" s="247">
        <v>6</v>
      </c>
      <c r="D1124" s="246">
        <v>746813</v>
      </c>
      <c r="E1124" s="242"/>
      <c r="F1124" s="247"/>
      <c r="G1124" s="246"/>
      <c r="H1124" s="245"/>
      <c r="I1124" s="245"/>
      <c r="J1124" s="246"/>
      <c r="K1124" s="138"/>
      <c r="L1124" s="138"/>
      <c r="M1124" s="138"/>
      <c r="N1124" s="138"/>
      <c r="O1124" s="138"/>
      <c r="P1124" s="138"/>
      <c r="Q1124" s="138"/>
      <c r="R1124" s="138"/>
    </row>
    <row r="1125" spans="1:18" s="134" customFormat="1" x14ac:dyDescent="0.25">
      <c r="A1125" s="241">
        <v>43351</v>
      </c>
      <c r="B1125" s="242">
        <v>180174357</v>
      </c>
      <c r="C1125" s="247">
        <v>4</v>
      </c>
      <c r="D1125" s="246">
        <v>340813</v>
      </c>
      <c r="E1125" s="242"/>
      <c r="F1125" s="247"/>
      <c r="G1125" s="246"/>
      <c r="H1125" s="245"/>
      <c r="I1125" s="245"/>
      <c r="J1125" s="246"/>
      <c r="K1125" s="138"/>
      <c r="L1125" s="138"/>
      <c r="M1125" s="138"/>
      <c r="N1125" s="138"/>
      <c r="O1125" s="138"/>
      <c r="P1125" s="138"/>
      <c r="Q1125" s="138"/>
      <c r="R1125" s="138"/>
    </row>
    <row r="1126" spans="1:18" s="134" customFormat="1" x14ac:dyDescent="0.25">
      <c r="A1126" s="241">
        <v>43351</v>
      </c>
      <c r="B1126" s="242">
        <v>180174375</v>
      </c>
      <c r="C1126" s="247">
        <v>5</v>
      </c>
      <c r="D1126" s="246">
        <v>456225</v>
      </c>
      <c r="E1126" s="242"/>
      <c r="F1126" s="247"/>
      <c r="G1126" s="246"/>
      <c r="H1126" s="245"/>
      <c r="I1126" s="245"/>
      <c r="J1126" s="246"/>
      <c r="K1126" s="138"/>
      <c r="L1126" s="138"/>
      <c r="M1126" s="138"/>
      <c r="N1126" s="138"/>
      <c r="O1126" s="138"/>
      <c r="P1126" s="138"/>
      <c r="Q1126" s="138"/>
      <c r="R1126" s="138"/>
    </row>
    <row r="1127" spans="1:18" s="134" customFormat="1" x14ac:dyDescent="0.25">
      <c r="A1127" s="241">
        <v>43351</v>
      </c>
      <c r="B1127" s="242">
        <v>180174834</v>
      </c>
      <c r="C1127" s="247">
        <v>2</v>
      </c>
      <c r="D1127" s="246">
        <v>395850</v>
      </c>
      <c r="E1127" s="242"/>
      <c r="F1127" s="247"/>
      <c r="G1127" s="246"/>
      <c r="H1127" s="245"/>
      <c r="I1127" s="245">
        <v>4733138</v>
      </c>
      <c r="J1127" s="246" t="s">
        <v>17</v>
      </c>
      <c r="K1127" s="138"/>
      <c r="L1127" s="138"/>
      <c r="M1127" s="138"/>
      <c r="N1127" s="138"/>
      <c r="O1127" s="138"/>
      <c r="P1127" s="138"/>
      <c r="Q1127" s="138"/>
      <c r="R1127" s="138"/>
    </row>
    <row r="1128" spans="1:18" s="134" customFormat="1" x14ac:dyDescent="0.25">
      <c r="A1128" s="241">
        <v>43353</v>
      </c>
      <c r="B1128" s="242">
        <v>180174476</v>
      </c>
      <c r="C1128" s="247">
        <v>46</v>
      </c>
      <c r="D1128" s="246">
        <v>4534863</v>
      </c>
      <c r="E1128" s="242">
        <v>180045208</v>
      </c>
      <c r="F1128" s="247">
        <v>3</v>
      </c>
      <c r="G1128" s="246">
        <v>299775</v>
      </c>
      <c r="H1128" s="245"/>
      <c r="I1128" s="245"/>
      <c r="J1128" s="246"/>
      <c r="K1128" s="138"/>
      <c r="L1128" s="138"/>
      <c r="M1128" s="138"/>
      <c r="N1128" s="138"/>
      <c r="O1128" s="138"/>
      <c r="P1128" s="138"/>
      <c r="Q1128" s="138"/>
      <c r="R1128" s="138"/>
    </row>
    <row r="1129" spans="1:18" s="134" customFormat="1" x14ac:dyDescent="0.25">
      <c r="A1129" s="241">
        <v>43353</v>
      </c>
      <c r="B1129" s="242">
        <v>180174486</v>
      </c>
      <c r="C1129" s="247">
        <v>13</v>
      </c>
      <c r="D1129" s="246">
        <v>1490650</v>
      </c>
      <c r="E1129" s="242">
        <v>180045213</v>
      </c>
      <c r="F1129" s="247">
        <v>3</v>
      </c>
      <c r="G1129" s="246">
        <v>317625</v>
      </c>
      <c r="H1129" s="245"/>
      <c r="I1129" s="245"/>
      <c r="J1129" s="246"/>
      <c r="K1129" s="138"/>
      <c r="L1129" s="138"/>
      <c r="M1129" s="138"/>
      <c r="N1129" s="138"/>
      <c r="O1129" s="138"/>
      <c r="P1129" s="138"/>
      <c r="Q1129" s="138"/>
      <c r="R1129" s="138"/>
    </row>
    <row r="1130" spans="1:18" s="134" customFormat="1" x14ac:dyDescent="0.25">
      <c r="A1130" s="241">
        <v>43353</v>
      </c>
      <c r="B1130" s="242">
        <v>180174498</v>
      </c>
      <c r="C1130" s="247">
        <v>14</v>
      </c>
      <c r="D1130" s="246">
        <v>1430363</v>
      </c>
      <c r="E1130" s="242"/>
      <c r="F1130" s="247"/>
      <c r="G1130" s="246"/>
      <c r="H1130" s="245"/>
      <c r="I1130" s="245"/>
      <c r="J1130" s="246"/>
      <c r="K1130" s="138"/>
      <c r="L1130" s="138"/>
      <c r="M1130" s="138"/>
      <c r="N1130" s="138"/>
      <c r="O1130" s="138"/>
      <c r="P1130" s="138"/>
      <c r="Q1130" s="138"/>
      <c r="R1130" s="138"/>
    </row>
    <row r="1131" spans="1:18" s="134" customFormat="1" x14ac:dyDescent="0.25">
      <c r="A1131" s="241">
        <v>43353</v>
      </c>
      <c r="B1131" s="242">
        <v>180174500</v>
      </c>
      <c r="C1131" s="247">
        <v>6</v>
      </c>
      <c r="D1131" s="246">
        <v>621775</v>
      </c>
      <c r="E1131" s="242"/>
      <c r="F1131" s="247"/>
      <c r="G1131" s="246"/>
      <c r="H1131" s="245"/>
      <c r="I1131" s="245"/>
      <c r="J1131" s="246"/>
      <c r="K1131" s="138"/>
      <c r="L1131" s="138"/>
      <c r="M1131" s="138"/>
      <c r="N1131" s="138"/>
      <c r="O1131" s="138"/>
      <c r="P1131" s="138"/>
      <c r="Q1131" s="138"/>
      <c r="R1131" s="138"/>
    </row>
    <row r="1132" spans="1:18" s="134" customFormat="1" x14ac:dyDescent="0.25">
      <c r="A1132" s="241">
        <v>43353</v>
      </c>
      <c r="B1132" s="242">
        <v>180174516</v>
      </c>
      <c r="C1132" s="247">
        <v>6</v>
      </c>
      <c r="D1132" s="246">
        <v>533050</v>
      </c>
      <c r="E1132" s="242"/>
      <c r="F1132" s="247"/>
      <c r="G1132" s="246"/>
      <c r="H1132" s="245"/>
      <c r="I1132" s="245"/>
      <c r="J1132" s="246"/>
      <c r="K1132" s="138"/>
      <c r="L1132" s="138"/>
      <c r="M1132" s="138"/>
      <c r="N1132" s="138"/>
      <c r="O1132" s="138"/>
      <c r="P1132" s="138"/>
      <c r="Q1132" s="138"/>
      <c r="R1132" s="138"/>
    </row>
    <row r="1133" spans="1:18" s="134" customFormat="1" x14ac:dyDescent="0.25">
      <c r="A1133" s="241">
        <v>43353</v>
      </c>
      <c r="B1133" s="242">
        <v>180174531</v>
      </c>
      <c r="C1133" s="247">
        <v>9</v>
      </c>
      <c r="D1133" s="246">
        <v>893025</v>
      </c>
      <c r="E1133" s="242"/>
      <c r="F1133" s="247"/>
      <c r="G1133" s="246"/>
      <c r="H1133" s="245"/>
      <c r="I1133" s="245"/>
      <c r="J1133" s="246"/>
      <c r="K1133" s="138"/>
      <c r="L1133" s="138"/>
      <c r="M1133" s="138"/>
      <c r="N1133" s="138"/>
      <c r="O1133" s="138"/>
      <c r="P1133" s="138"/>
      <c r="Q1133" s="138"/>
      <c r="R1133" s="138"/>
    </row>
    <row r="1134" spans="1:18" s="134" customFormat="1" x14ac:dyDescent="0.25">
      <c r="A1134" s="241">
        <v>43353</v>
      </c>
      <c r="B1134" s="242">
        <v>180174555</v>
      </c>
      <c r="C1134" s="247">
        <v>11</v>
      </c>
      <c r="D1134" s="246">
        <v>1102325</v>
      </c>
      <c r="E1134" s="242"/>
      <c r="F1134" s="247"/>
      <c r="G1134" s="246"/>
      <c r="H1134" s="245"/>
      <c r="I1134" s="245">
        <v>9988651</v>
      </c>
      <c r="J1134" s="246" t="s">
        <v>17</v>
      </c>
      <c r="K1134" s="138"/>
      <c r="L1134" s="138"/>
      <c r="M1134" s="138"/>
      <c r="N1134" s="138"/>
      <c r="O1134" s="138"/>
      <c r="P1134" s="138"/>
      <c r="Q1134" s="138"/>
      <c r="R1134" s="138"/>
    </row>
    <row r="1135" spans="1:18" s="134" customFormat="1" x14ac:dyDescent="0.25">
      <c r="A1135" s="241">
        <v>43354</v>
      </c>
      <c r="B1135" s="242">
        <v>180174570</v>
      </c>
      <c r="C1135" s="247">
        <v>18</v>
      </c>
      <c r="D1135" s="246">
        <v>2030700</v>
      </c>
      <c r="E1135" s="242">
        <v>180045228</v>
      </c>
      <c r="F1135" s="247">
        <v>4</v>
      </c>
      <c r="G1135" s="246">
        <v>365313</v>
      </c>
      <c r="H1135" s="245"/>
      <c r="I1135" s="245"/>
      <c r="J1135" s="246"/>
      <c r="K1135" s="138"/>
      <c r="L1135" s="138"/>
      <c r="M1135" s="138"/>
      <c r="N1135" s="138"/>
      <c r="O1135" s="138"/>
      <c r="P1135" s="138"/>
      <c r="Q1135" s="138"/>
      <c r="R1135" s="138"/>
    </row>
    <row r="1136" spans="1:18" s="134" customFormat="1" x14ac:dyDescent="0.25">
      <c r="A1136" s="241">
        <v>43354</v>
      </c>
      <c r="B1136" s="242">
        <v>180174579</v>
      </c>
      <c r="C1136" s="247">
        <v>1</v>
      </c>
      <c r="D1136" s="246">
        <v>144288</v>
      </c>
      <c r="E1136" s="242"/>
      <c r="F1136" s="247"/>
      <c r="G1136" s="246"/>
      <c r="H1136" s="245"/>
      <c r="I1136" s="245"/>
      <c r="J1136" s="246"/>
      <c r="K1136" s="138"/>
      <c r="L1136" s="138"/>
      <c r="M1136" s="138"/>
      <c r="N1136" s="138"/>
      <c r="O1136" s="138"/>
      <c r="P1136" s="138"/>
      <c r="Q1136" s="138"/>
      <c r="R1136" s="138"/>
    </row>
    <row r="1137" spans="1:18" s="134" customFormat="1" x14ac:dyDescent="0.25">
      <c r="A1137" s="241">
        <v>43354</v>
      </c>
      <c r="B1137" s="242">
        <v>180174588</v>
      </c>
      <c r="C1137" s="247">
        <v>4</v>
      </c>
      <c r="D1137" s="246">
        <v>399088</v>
      </c>
      <c r="E1137" s="242"/>
      <c r="F1137" s="247"/>
      <c r="G1137" s="246"/>
      <c r="H1137" s="245"/>
      <c r="I1137" s="245"/>
      <c r="J1137" s="246"/>
      <c r="K1137" s="138"/>
      <c r="L1137" s="138"/>
      <c r="M1137" s="138"/>
      <c r="N1137" s="138"/>
      <c r="O1137" s="138"/>
      <c r="P1137" s="138"/>
      <c r="Q1137" s="138"/>
      <c r="R1137" s="138"/>
    </row>
    <row r="1138" spans="1:18" s="134" customFormat="1" x14ac:dyDescent="0.25">
      <c r="A1138" s="241">
        <v>43354</v>
      </c>
      <c r="B1138" s="242">
        <v>180174593</v>
      </c>
      <c r="C1138" s="247">
        <v>1</v>
      </c>
      <c r="D1138" s="246">
        <v>101063</v>
      </c>
      <c r="E1138" s="242"/>
      <c r="F1138" s="247"/>
      <c r="G1138" s="246"/>
      <c r="H1138" s="245"/>
      <c r="I1138" s="245"/>
      <c r="J1138" s="246"/>
      <c r="K1138" s="138"/>
      <c r="L1138" s="138"/>
      <c r="M1138" s="138"/>
      <c r="N1138" s="138"/>
      <c r="O1138" s="138"/>
      <c r="P1138" s="138"/>
      <c r="Q1138" s="138"/>
      <c r="R1138" s="138"/>
    </row>
    <row r="1139" spans="1:18" s="134" customFormat="1" x14ac:dyDescent="0.25">
      <c r="A1139" s="241">
        <v>43354</v>
      </c>
      <c r="B1139" s="242">
        <v>180174606</v>
      </c>
      <c r="C1139" s="247">
        <v>1</v>
      </c>
      <c r="D1139" s="246">
        <v>40075</v>
      </c>
      <c r="E1139" s="242"/>
      <c r="F1139" s="247"/>
      <c r="G1139" s="246"/>
      <c r="H1139" s="245"/>
      <c r="I1139" s="245"/>
      <c r="J1139" s="246"/>
      <c r="K1139" s="138"/>
      <c r="L1139" s="138"/>
      <c r="M1139" s="138"/>
      <c r="N1139" s="138"/>
      <c r="O1139" s="138"/>
      <c r="P1139" s="138"/>
      <c r="Q1139" s="138"/>
      <c r="R1139" s="138"/>
    </row>
    <row r="1140" spans="1:18" s="134" customFormat="1" x14ac:dyDescent="0.25">
      <c r="A1140" s="241">
        <v>43354</v>
      </c>
      <c r="B1140" s="242">
        <v>180174607</v>
      </c>
      <c r="C1140" s="247">
        <v>16</v>
      </c>
      <c r="D1140" s="246">
        <v>1605363</v>
      </c>
      <c r="E1140" s="242"/>
      <c r="F1140" s="247"/>
      <c r="G1140" s="246"/>
      <c r="H1140" s="245"/>
      <c r="I1140" s="245"/>
      <c r="J1140" s="246"/>
      <c r="K1140" s="138"/>
      <c r="L1140" s="138"/>
      <c r="M1140" s="138"/>
      <c r="N1140" s="138"/>
      <c r="O1140" s="138"/>
      <c r="P1140" s="138"/>
      <c r="Q1140" s="138"/>
      <c r="R1140" s="138"/>
    </row>
    <row r="1141" spans="1:18" s="134" customFormat="1" x14ac:dyDescent="0.25">
      <c r="A1141" s="241">
        <v>43354</v>
      </c>
      <c r="B1141" s="242">
        <v>180174613</v>
      </c>
      <c r="C1141" s="247">
        <v>1</v>
      </c>
      <c r="D1141" s="246">
        <v>121188</v>
      </c>
      <c r="E1141" s="242"/>
      <c r="F1141" s="247"/>
      <c r="G1141" s="246"/>
      <c r="H1141" s="245"/>
      <c r="I1141" s="245"/>
      <c r="J1141" s="246"/>
      <c r="K1141" s="138"/>
      <c r="L1141" s="138"/>
      <c r="M1141" s="138"/>
      <c r="N1141" s="138"/>
      <c r="O1141" s="138"/>
      <c r="P1141" s="138"/>
      <c r="Q1141" s="138"/>
      <c r="R1141" s="138"/>
    </row>
    <row r="1142" spans="1:18" s="134" customFormat="1" x14ac:dyDescent="0.25">
      <c r="A1142" s="241">
        <v>43354</v>
      </c>
      <c r="B1142" s="242">
        <v>180174620</v>
      </c>
      <c r="C1142" s="247">
        <v>2</v>
      </c>
      <c r="D1142" s="246">
        <v>170275</v>
      </c>
      <c r="E1142" s="242"/>
      <c r="F1142" s="247"/>
      <c r="G1142" s="246"/>
      <c r="H1142" s="245"/>
      <c r="I1142" s="245">
        <v>4246727</v>
      </c>
      <c r="J1142" s="246" t="s">
        <v>17</v>
      </c>
      <c r="K1142" s="138"/>
      <c r="L1142" s="138"/>
      <c r="M1142" s="138"/>
      <c r="N1142" s="138"/>
      <c r="O1142" s="138"/>
      <c r="P1142" s="138"/>
      <c r="Q1142" s="138"/>
      <c r="R1142" s="138"/>
    </row>
    <row r="1143" spans="1:18" s="134" customFormat="1" x14ac:dyDescent="0.25">
      <c r="A1143" s="241">
        <v>43355</v>
      </c>
      <c r="B1143" s="242">
        <v>180174642</v>
      </c>
      <c r="C1143" s="247">
        <v>18</v>
      </c>
      <c r="D1143" s="246">
        <v>2183213</v>
      </c>
      <c r="E1143" s="242"/>
      <c r="F1143" s="247"/>
      <c r="G1143" s="246"/>
      <c r="H1143" s="245"/>
      <c r="I1143" s="245"/>
      <c r="J1143" s="246"/>
      <c r="K1143" s="138"/>
      <c r="L1143" s="138"/>
      <c r="M1143" s="138"/>
      <c r="N1143" s="138"/>
      <c r="O1143" s="138"/>
      <c r="P1143" s="138"/>
      <c r="Q1143" s="138"/>
      <c r="R1143" s="138"/>
    </row>
    <row r="1144" spans="1:18" s="134" customFormat="1" x14ac:dyDescent="0.25">
      <c r="A1144" s="241">
        <v>43355</v>
      </c>
      <c r="B1144" s="242">
        <v>180174647</v>
      </c>
      <c r="C1144" s="247">
        <v>12</v>
      </c>
      <c r="D1144" s="246">
        <v>1049300</v>
      </c>
      <c r="E1144" s="242"/>
      <c r="F1144" s="247"/>
      <c r="G1144" s="246"/>
      <c r="H1144" s="245"/>
      <c r="I1144" s="245"/>
      <c r="J1144" s="246"/>
      <c r="K1144" s="138"/>
      <c r="L1144" s="138"/>
      <c r="M1144" s="138"/>
      <c r="N1144" s="138"/>
      <c r="O1144" s="138"/>
      <c r="P1144" s="138"/>
      <c r="Q1144" s="138"/>
      <c r="R1144" s="138"/>
    </row>
    <row r="1145" spans="1:18" s="134" customFormat="1" x14ac:dyDescent="0.25">
      <c r="A1145" s="241">
        <v>43355</v>
      </c>
      <c r="B1145" s="242">
        <v>180174652</v>
      </c>
      <c r="C1145" s="247">
        <v>4</v>
      </c>
      <c r="D1145" s="246">
        <v>408013</v>
      </c>
      <c r="E1145" s="242"/>
      <c r="F1145" s="247"/>
      <c r="G1145" s="246"/>
      <c r="H1145" s="245"/>
      <c r="I1145" s="245"/>
      <c r="J1145" s="246"/>
      <c r="K1145" s="138"/>
      <c r="L1145" s="138"/>
      <c r="M1145" s="138"/>
      <c r="N1145" s="138"/>
      <c r="O1145" s="138"/>
      <c r="P1145" s="138"/>
      <c r="Q1145" s="138"/>
      <c r="R1145" s="138"/>
    </row>
    <row r="1146" spans="1:18" s="134" customFormat="1" x14ac:dyDescent="0.25">
      <c r="A1146" s="241">
        <v>43355</v>
      </c>
      <c r="B1146" s="242">
        <v>180174654</v>
      </c>
      <c r="C1146" s="247">
        <v>2</v>
      </c>
      <c r="D1146" s="246">
        <v>283675</v>
      </c>
      <c r="E1146" s="242"/>
      <c r="F1146" s="247"/>
      <c r="G1146" s="246"/>
      <c r="H1146" s="245"/>
      <c r="I1146" s="245"/>
      <c r="J1146" s="246"/>
      <c r="K1146" s="138"/>
      <c r="L1146" s="138"/>
      <c r="M1146" s="138"/>
      <c r="N1146" s="138"/>
      <c r="O1146" s="138"/>
      <c r="P1146" s="138"/>
      <c r="Q1146" s="138"/>
      <c r="R1146" s="138"/>
    </row>
    <row r="1147" spans="1:18" s="134" customFormat="1" x14ac:dyDescent="0.25">
      <c r="A1147" s="241">
        <v>43355</v>
      </c>
      <c r="B1147" s="242">
        <v>180174661</v>
      </c>
      <c r="C1147" s="247">
        <v>3</v>
      </c>
      <c r="D1147" s="246">
        <v>379488</v>
      </c>
      <c r="E1147" s="242"/>
      <c r="F1147" s="247"/>
      <c r="G1147" s="246"/>
      <c r="H1147" s="245"/>
      <c r="I1147" s="245"/>
      <c r="J1147" s="246"/>
      <c r="K1147" s="138"/>
      <c r="L1147" s="138"/>
      <c r="M1147" s="138"/>
      <c r="N1147" s="138"/>
      <c r="O1147" s="138"/>
      <c r="P1147" s="138"/>
      <c r="Q1147" s="138"/>
      <c r="R1147" s="138"/>
    </row>
    <row r="1148" spans="1:18" s="134" customFormat="1" x14ac:dyDescent="0.25">
      <c r="A1148" s="241">
        <v>43355</v>
      </c>
      <c r="B1148" s="242">
        <v>180174663</v>
      </c>
      <c r="C1148" s="247">
        <v>2</v>
      </c>
      <c r="D1148" s="246">
        <v>167038</v>
      </c>
      <c r="E1148" s="242"/>
      <c r="F1148" s="247"/>
      <c r="G1148" s="246"/>
      <c r="H1148" s="245"/>
      <c r="I1148" s="245"/>
      <c r="J1148" s="246"/>
      <c r="K1148" s="138"/>
      <c r="L1148" s="138"/>
      <c r="M1148" s="138"/>
      <c r="N1148" s="138"/>
      <c r="O1148" s="138"/>
      <c r="P1148" s="138"/>
      <c r="Q1148" s="138"/>
      <c r="R1148" s="138"/>
    </row>
    <row r="1149" spans="1:18" s="134" customFormat="1" x14ac:dyDescent="0.25">
      <c r="A1149" s="241">
        <v>43355</v>
      </c>
      <c r="B1149" s="242">
        <v>180174679</v>
      </c>
      <c r="C1149" s="247">
        <v>2</v>
      </c>
      <c r="D1149" s="246">
        <v>254363</v>
      </c>
      <c r="E1149" s="242"/>
      <c r="F1149" s="247"/>
      <c r="G1149" s="246"/>
      <c r="H1149" s="245"/>
      <c r="I1149" s="245"/>
      <c r="J1149" s="246"/>
      <c r="K1149" s="138"/>
      <c r="L1149" s="138"/>
      <c r="M1149" s="138"/>
      <c r="N1149" s="138"/>
      <c r="O1149" s="138"/>
      <c r="P1149" s="138"/>
      <c r="Q1149" s="138"/>
      <c r="R1149" s="138"/>
    </row>
    <row r="1150" spans="1:18" s="134" customFormat="1" x14ac:dyDescent="0.25">
      <c r="A1150" s="241">
        <v>43355</v>
      </c>
      <c r="B1150" s="242">
        <v>180174684</v>
      </c>
      <c r="C1150" s="247">
        <v>4</v>
      </c>
      <c r="D1150" s="246">
        <v>433913</v>
      </c>
      <c r="E1150" s="242"/>
      <c r="F1150" s="247"/>
      <c r="G1150" s="246"/>
      <c r="H1150" s="245"/>
      <c r="I1150" s="245"/>
      <c r="J1150" s="246"/>
      <c r="K1150" s="138"/>
      <c r="L1150" s="138"/>
      <c r="M1150" s="138"/>
      <c r="N1150" s="138"/>
      <c r="O1150" s="138"/>
      <c r="P1150" s="138"/>
      <c r="Q1150" s="138"/>
      <c r="R1150" s="138"/>
    </row>
    <row r="1151" spans="1:18" s="134" customFormat="1" x14ac:dyDescent="0.25">
      <c r="A1151" s="241">
        <v>43355</v>
      </c>
      <c r="B1151" s="242">
        <v>180171708</v>
      </c>
      <c r="C1151" s="247">
        <v>10</v>
      </c>
      <c r="D1151" s="246">
        <v>1049038</v>
      </c>
      <c r="E1151" s="242"/>
      <c r="F1151" s="247"/>
      <c r="G1151" s="246"/>
      <c r="H1151" s="245"/>
      <c r="I1151" s="245"/>
      <c r="J1151" s="246"/>
      <c r="K1151" s="138"/>
      <c r="L1151" s="138"/>
      <c r="M1151" s="138"/>
      <c r="N1151" s="138"/>
      <c r="O1151" s="138"/>
      <c r="P1151" s="138"/>
      <c r="Q1151" s="138"/>
      <c r="R1151" s="138"/>
    </row>
    <row r="1152" spans="1:18" s="134" customFormat="1" x14ac:dyDescent="0.25">
      <c r="A1152" s="241">
        <v>43355</v>
      </c>
      <c r="B1152" s="242">
        <v>180174722</v>
      </c>
      <c r="C1152" s="247">
        <v>3</v>
      </c>
      <c r="D1152" s="246">
        <v>414225</v>
      </c>
      <c r="E1152" s="242"/>
      <c r="F1152" s="247"/>
      <c r="G1152" s="246"/>
      <c r="H1152" s="245"/>
      <c r="I1152" s="245">
        <v>6622266</v>
      </c>
      <c r="J1152" s="246" t="s">
        <v>17</v>
      </c>
      <c r="K1152" s="138"/>
      <c r="L1152" s="138"/>
      <c r="M1152" s="138"/>
      <c r="N1152" s="138"/>
      <c r="O1152" s="138"/>
      <c r="P1152" s="138"/>
      <c r="Q1152" s="138"/>
      <c r="R1152" s="138"/>
    </row>
    <row r="1153" spans="1:18" s="134" customFormat="1" x14ac:dyDescent="0.25">
      <c r="A1153" s="241">
        <v>43356</v>
      </c>
      <c r="B1153" s="242">
        <v>180174730</v>
      </c>
      <c r="C1153" s="247">
        <v>9</v>
      </c>
      <c r="D1153" s="246">
        <v>861000</v>
      </c>
      <c r="E1153" s="242">
        <v>180045252</v>
      </c>
      <c r="F1153" s="247">
        <v>2</v>
      </c>
      <c r="G1153" s="246">
        <v>193375</v>
      </c>
      <c r="H1153" s="245"/>
      <c r="I1153" s="245"/>
      <c r="J1153" s="246"/>
      <c r="K1153" s="138"/>
      <c r="L1153" s="138"/>
      <c r="M1153" s="138"/>
      <c r="N1153" s="138"/>
      <c r="O1153" s="138"/>
      <c r="P1153" s="138"/>
      <c r="Q1153" s="138"/>
      <c r="R1153" s="138"/>
    </row>
    <row r="1154" spans="1:18" s="134" customFormat="1" x14ac:dyDescent="0.25">
      <c r="A1154" s="241">
        <v>43356</v>
      </c>
      <c r="B1154" s="242">
        <v>180174737</v>
      </c>
      <c r="C1154" s="247">
        <v>6</v>
      </c>
      <c r="D1154" s="246">
        <v>767375</v>
      </c>
      <c r="E1154" s="242"/>
      <c r="F1154" s="247"/>
      <c r="G1154" s="246"/>
      <c r="H1154" s="245"/>
      <c r="I1154" s="245"/>
      <c r="J1154" s="246"/>
      <c r="K1154" s="138"/>
      <c r="L1154" s="138"/>
      <c r="M1154" s="138"/>
      <c r="N1154" s="138"/>
      <c r="O1154" s="138"/>
      <c r="P1154" s="138"/>
      <c r="Q1154" s="138"/>
      <c r="R1154" s="138"/>
    </row>
    <row r="1155" spans="1:18" s="134" customFormat="1" x14ac:dyDescent="0.25">
      <c r="A1155" s="241">
        <v>43356</v>
      </c>
      <c r="B1155" s="242">
        <v>180174747</v>
      </c>
      <c r="C1155" s="247">
        <v>6</v>
      </c>
      <c r="D1155" s="246">
        <v>692038</v>
      </c>
      <c r="E1155" s="242"/>
      <c r="F1155" s="247"/>
      <c r="G1155" s="246"/>
      <c r="H1155" s="245"/>
      <c r="I1155" s="245"/>
      <c r="J1155" s="246"/>
      <c r="K1155" s="138"/>
      <c r="L1155" s="138"/>
      <c r="M1155" s="138"/>
      <c r="N1155" s="138"/>
      <c r="O1155" s="138"/>
      <c r="P1155" s="138"/>
      <c r="Q1155" s="138"/>
      <c r="R1155" s="138"/>
    </row>
    <row r="1156" spans="1:18" s="134" customFormat="1" x14ac:dyDescent="0.25">
      <c r="A1156" s="241">
        <v>43356</v>
      </c>
      <c r="B1156" s="242">
        <v>180174764</v>
      </c>
      <c r="C1156" s="247">
        <v>7</v>
      </c>
      <c r="D1156" s="246">
        <v>677688</v>
      </c>
      <c r="E1156" s="242"/>
      <c r="F1156" s="247"/>
      <c r="G1156" s="246"/>
      <c r="H1156" s="245"/>
      <c r="I1156" s="245"/>
      <c r="J1156" s="246"/>
      <c r="K1156" s="138"/>
      <c r="L1156" s="138"/>
      <c r="M1156" s="138"/>
      <c r="N1156" s="138"/>
      <c r="O1156" s="138"/>
      <c r="P1156" s="138"/>
      <c r="Q1156" s="138"/>
      <c r="R1156" s="138"/>
    </row>
    <row r="1157" spans="1:18" s="134" customFormat="1" x14ac:dyDescent="0.25">
      <c r="A1157" s="241">
        <v>43356</v>
      </c>
      <c r="B1157" s="242">
        <v>180174772</v>
      </c>
      <c r="C1157" s="247">
        <v>6</v>
      </c>
      <c r="D1157" s="246">
        <v>566038</v>
      </c>
      <c r="E1157" s="242"/>
      <c r="F1157" s="247"/>
      <c r="G1157" s="246"/>
      <c r="H1157" s="245"/>
      <c r="I1157" s="245"/>
      <c r="J1157" s="246"/>
      <c r="K1157" s="138"/>
      <c r="L1157" s="138"/>
      <c r="M1157" s="138"/>
      <c r="N1157" s="138"/>
      <c r="O1157" s="138"/>
      <c r="P1157" s="138"/>
      <c r="Q1157" s="138"/>
      <c r="R1157" s="138"/>
    </row>
    <row r="1158" spans="1:18" s="134" customFormat="1" x14ac:dyDescent="0.25">
      <c r="A1158" s="241">
        <v>43356</v>
      </c>
      <c r="B1158" s="242">
        <v>180174777</v>
      </c>
      <c r="C1158" s="247">
        <v>1</v>
      </c>
      <c r="D1158" s="246">
        <v>96513</v>
      </c>
      <c r="E1158" s="242"/>
      <c r="F1158" s="247"/>
      <c r="G1158" s="246"/>
      <c r="H1158" s="245"/>
      <c r="I1158" s="245">
        <v>3467277</v>
      </c>
      <c r="J1158" s="246" t="s">
        <v>17</v>
      </c>
      <c r="K1158" s="138"/>
      <c r="L1158" s="138"/>
      <c r="M1158" s="138"/>
      <c r="N1158" s="138"/>
      <c r="O1158" s="138"/>
      <c r="P1158" s="138"/>
      <c r="Q1158" s="138"/>
      <c r="R1158" s="138"/>
    </row>
    <row r="1159" spans="1:18" s="134" customFormat="1" x14ac:dyDescent="0.25">
      <c r="A1159" s="241">
        <v>43357</v>
      </c>
      <c r="B1159" s="242">
        <v>180174808</v>
      </c>
      <c r="C1159" s="247">
        <v>19</v>
      </c>
      <c r="D1159" s="246">
        <v>2163613</v>
      </c>
      <c r="E1159" s="242">
        <v>180045268</v>
      </c>
      <c r="F1159" s="247">
        <v>1</v>
      </c>
      <c r="G1159" s="246">
        <v>121888</v>
      </c>
      <c r="H1159" s="245"/>
      <c r="I1159" s="245"/>
      <c r="J1159" s="246"/>
      <c r="K1159" s="138"/>
      <c r="L1159" s="138"/>
      <c r="M1159" s="138"/>
      <c r="N1159" s="138"/>
      <c r="O1159" s="138"/>
      <c r="P1159" s="138"/>
      <c r="Q1159" s="138"/>
      <c r="R1159" s="138"/>
    </row>
    <row r="1160" spans="1:18" s="134" customFormat="1" x14ac:dyDescent="0.25">
      <c r="A1160" s="241">
        <v>43357</v>
      </c>
      <c r="B1160" s="242">
        <v>180174814</v>
      </c>
      <c r="C1160" s="247">
        <v>1</v>
      </c>
      <c r="D1160" s="246">
        <v>94063</v>
      </c>
      <c r="E1160" s="242"/>
      <c r="F1160" s="247"/>
      <c r="G1160" s="246"/>
      <c r="H1160" s="245"/>
      <c r="I1160" s="245"/>
      <c r="J1160" s="246"/>
      <c r="K1160" s="138"/>
      <c r="L1160" s="138"/>
      <c r="M1160" s="138"/>
      <c r="N1160" s="138"/>
      <c r="O1160" s="138"/>
      <c r="P1160" s="138"/>
      <c r="Q1160" s="138"/>
      <c r="R1160" s="138"/>
    </row>
    <row r="1161" spans="1:18" s="134" customFormat="1" x14ac:dyDescent="0.25">
      <c r="A1161" s="241">
        <v>43357</v>
      </c>
      <c r="B1161" s="242">
        <v>180174844</v>
      </c>
      <c r="C1161" s="247">
        <v>1</v>
      </c>
      <c r="D1161" s="246">
        <v>141838</v>
      </c>
      <c r="E1161" s="242"/>
      <c r="F1161" s="247"/>
      <c r="G1161" s="246"/>
      <c r="H1161" s="245"/>
      <c r="I1161" s="245"/>
      <c r="J1161" s="246"/>
      <c r="K1161" s="138"/>
      <c r="L1161" s="138"/>
      <c r="M1161" s="138"/>
      <c r="N1161" s="138"/>
      <c r="O1161" s="138"/>
      <c r="P1161" s="138"/>
      <c r="Q1161" s="138"/>
      <c r="R1161" s="138"/>
    </row>
    <row r="1162" spans="1:18" s="134" customFormat="1" x14ac:dyDescent="0.25">
      <c r="A1162" s="241">
        <v>43357</v>
      </c>
      <c r="B1162" s="242">
        <v>180174845</v>
      </c>
      <c r="C1162" s="247">
        <v>14</v>
      </c>
      <c r="D1162" s="246">
        <v>1256675</v>
      </c>
      <c r="E1162" s="242"/>
      <c r="F1162" s="247"/>
      <c r="G1162" s="246"/>
      <c r="H1162" s="245"/>
      <c r="I1162" s="245"/>
      <c r="J1162" s="246"/>
      <c r="K1162" s="138"/>
      <c r="L1162" s="138"/>
      <c r="M1162" s="138"/>
      <c r="N1162" s="138"/>
      <c r="O1162" s="138"/>
      <c r="P1162" s="138"/>
      <c r="Q1162" s="138"/>
      <c r="R1162" s="138"/>
    </row>
    <row r="1163" spans="1:18" s="134" customFormat="1" x14ac:dyDescent="0.25">
      <c r="A1163" s="241">
        <v>43357</v>
      </c>
      <c r="B1163" s="242">
        <v>180174885</v>
      </c>
      <c r="C1163" s="247">
        <v>2</v>
      </c>
      <c r="D1163" s="246">
        <v>207988</v>
      </c>
      <c r="E1163" s="242"/>
      <c r="F1163" s="247"/>
      <c r="G1163" s="246"/>
      <c r="H1163" s="245"/>
      <c r="I1163" s="245">
        <v>3742289</v>
      </c>
      <c r="J1163" s="246" t="s">
        <v>17</v>
      </c>
      <c r="K1163" s="138"/>
      <c r="L1163" s="138"/>
      <c r="M1163" s="138"/>
      <c r="N1163" s="138"/>
      <c r="O1163" s="138"/>
      <c r="P1163" s="138"/>
      <c r="Q1163" s="138"/>
      <c r="R1163" s="138"/>
    </row>
    <row r="1164" spans="1:18" s="134" customFormat="1" x14ac:dyDescent="0.25">
      <c r="A1164" s="241">
        <v>43358</v>
      </c>
      <c r="B1164" s="242">
        <v>180174905</v>
      </c>
      <c r="C1164" s="247">
        <v>13</v>
      </c>
      <c r="D1164" s="246">
        <v>1577363</v>
      </c>
      <c r="E1164" s="242">
        <v>180045286</v>
      </c>
      <c r="F1164" s="247">
        <v>2</v>
      </c>
      <c r="G1164" s="246">
        <v>239225</v>
      </c>
      <c r="H1164" s="245"/>
      <c r="I1164" s="245"/>
      <c r="J1164" s="246"/>
      <c r="K1164" s="138"/>
      <c r="L1164" s="138"/>
      <c r="M1164" s="138"/>
      <c r="N1164" s="138"/>
      <c r="O1164" s="138"/>
      <c r="P1164" s="138"/>
      <c r="Q1164" s="138"/>
      <c r="R1164" s="138"/>
    </row>
    <row r="1165" spans="1:18" s="134" customFormat="1" x14ac:dyDescent="0.25">
      <c r="A1165" s="241">
        <v>43358</v>
      </c>
      <c r="B1165" s="242">
        <v>180174911</v>
      </c>
      <c r="C1165" s="247">
        <v>8</v>
      </c>
      <c r="D1165" s="246">
        <v>933713</v>
      </c>
      <c r="E1165" s="242"/>
      <c r="F1165" s="247"/>
      <c r="G1165" s="246"/>
      <c r="H1165" s="245"/>
      <c r="I1165" s="245"/>
      <c r="J1165" s="246"/>
      <c r="K1165" s="138"/>
      <c r="L1165" s="138"/>
      <c r="M1165" s="138"/>
      <c r="N1165" s="138"/>
      <c r="O1165" s="138"/>
      <c r="P1165" s="138"/>
      <c r="Q1165" s="138"/>
      <c r="R1165" s="138"/>
    </row>
    <row r="1166" spans="1:18" s="134" customFormat="1" x14ac:dyDescent="0.25">
      <c r="A1166" s="241">
        <v>43358</v>
      </c>
      <c r="B1166" s="242">
        <v>180174920</v>
      </c>
      <c r="C1166" s="247">
        <v>8</v>
      </c>
      <c r="D1166" s="246">
        <v>862925</v>
      </c>
      <c r="E1166" s="242"/>
      <c r="F1166" s="247"/>
      <c r="G1166" s="246"/>
      <c r="H1166" s="245"/>
      <c r="I1166" s="245"/>
      <c r="J1166" s="246"/>
      <c r="K1166" s="138"/>
      <c r="L1166" s="138"/>
      <c r="M1166" s="138"/>
      <c r="N1166" s="138"/>
      <c r="O1166" s="138"/>
      <c r="P1166" s="138"/>
      <c r="Q1166" s="138"/>
      <c r="R1166" s="138"/>
    </row>
    <row r="1167" spans="1:18" s="134" customFormat="1" x14ac:dyDescent="0.25">
      <c r="A1167" s="241">
        <v>43358</v>
      </c>
      <c r="B1167" s="242">
        <v>180174928</v>
      </c>
      <c r="C1167" s="247">
        <v>3</v>
      </c>
      <c r="D1167" s="246">
        <v>321125</v>
      </c>
      <c r="E1167" s="242"/>
      <c r="F1167" s="247"/>
      <c r="G1167" s="246"/>
      <c r="H1167" s="245"/>
      <c r="I1167" s="245"/>
      <c r="J1167" s="246"/>
      <c r="K1167" s="138"/>
      <c r="L1167" s="138"/>
      <c r="M1167" s="138"/>
      <c r="N1167" s="138"/>
      <c r="O1167" s="138"/>
      <c r="P1167" s="138"/>
      <c r="Q1167" s="138"/>
      <c r="R1167" s="138"/>
    </row>
    <row r="1168" spans="1:18" s="134" customFormat="1" x14ac:dyDescent="0.25">
      <c r="A1168" s="241">
        <v>43358</v>
      </c>
      <c r="B1168" s="242">
        <v>180174943</v>
      </c>
      <c r="C1168" s="247">
        <v>7</v>
      </c>
      <c r="D1168" s="246">
        <v>815325</v>
      </c>
      <c r="E1168" s="242"/>
      <c r="F1168" s="247"/>
      <c r="G1168" s="246"/>
      <c r="H1168" s="245"/>
      <c r="I1168" s="245">
        <v>4271226</v>
      </c>
      <c r="J1168" s="246" t="s">
        <v>17</v>
      </c>
      <c r="K1168" s="138"/>
      <c r="L1168" s="138"/>
      <c r="M1168" s="138"/>
      <c r="N1168" s="138"/>
      <c r="O1168" s="138"/>
      <c r="P1168" s="138"/>
      <c r="Q1168" s="138"/>
      <c r="R1168" s="138"/>
    </row>
    <row r="1169" spans="1:18" s="134" customFormat="1" x14ac:dyDescent="0.25">
      <c r="A1169" s="241">
        <v>43360</v>
      </c>
      <c r="B1169" s="242">
        <v>180175054</v>
      </c>
      <c r="C1169" s="247">
        <v>36</v>
      </c>
      <c r="D1169" s="246">
        <v>4078725</v>
      </c>
      <c r="E1169" s="242">
        <v>180045315</v>
      </c>
      <c r="F1169" s="247">
        <v>2</v>
      </c>
      <c r="G1169" s="246">
        <v>302225</v>
      </c>
      <c r="H1169" s="245"/>
      <c r="I1169" s="245"/>
      <c r="J1169" s="246"/>
      <c r="K1169" s="138"/>
      <c r="L1169" s="138"/>
      <c r="M1169" s="138"/>
      <c r="N1169" s="138"/>
      <c r="O1169" s="138"/>
      <c r="P1169" s="138"/>
      <c r="Q1169" s="138"/>
      <c r="R1169" s="138"/>
    </row>
    <row r="1170" spans="1:18" s="134" customFormat="1" x14ac:dyDescent="0.25">
      <c r="A1170" s="241">
        <v>43360</v>
      </c>
      <c r="B1170" s="242">
        <v>180175064</v>
      </c>
      <c r="C1170" s="247">
        <v>3</v>
      </c>
      <c r="D1170" s="246">
        <v>435138</v>
      </c>
      <c r="E1170" s="242"/>
      <c r="F1170" s="247"/>
      <c r="G1170" s="246"/>
      <c r="H1170" s="245"/>
      <c r="I1170" s="245"/>
      <c r="J1170" s="246"/>
      <c r="K1170" s="138"/>
      <c r="L1170" s="138"/>
      <c r="M1170" s="138"/>
      <c r="N1170" s="138"/>
      <c r="O1170" s="138"/>
      <c r="P1170" s="138"/>
      <c r="Q1170" s="138"/>
      <c r="R1170" s="138"/>
    </row>
    <row r="1171" spans="1:18" s="134" customFormat="1" x14ac:dyDescent="0.25">
      <c r="A1171" s="241">
        <v>43360</v>
      </c>
      <c r="B1171" s="242">
        <v>180175071</v>
      </c>
      <c r="C1171" s="247">
        <v>4</v>
      </c>
      <c r="D1171" s="246">
        <v>538913</v>
      </c>
      <c r="E1171" s="242"/>
      <c r="F1171" s="247"/>
      <c r="G1171" s="246"/>
      <c r="H1171" s="245"/>
      <c r="I1171" s="245"/>
      <c r="J1171" s="246"/>
      <c r="K1171" s="138"/>
      <c r="L1171" s="138"/>
      <c r="M1171" s="138"/>
      <c r="N1171" s="138"/>
      <c r="O1171" s="138"/>
      <c r="P1171" s="138"/>
      <c r="Q1171" s="138"/>
      <c r="R1171" s="138"/>
    </row>
    <row r="1172" spans="1:18" s="134" customFormat="1" x14ac:dyDescent="0.25">
      <c r="A1172" s="241">
        <v>43360</v>
      </c>
      <c r="B1172" s="242">
        <v>180175073</v>
      </c>
      <c r="C1172" s="247">
        <v>2</v>
      </c>
      <c r="D1172" s="246">
        <v>277725</v>
      </c>
      <c r="E1172" s="242"/>
      <c r="F1172" s="247"/>
      <c r="G1172" s="246"/>
      <c r="H1172" s="245"/>
      <c r="I1172" s="245"/>
      <c r="J1172" s="246"/>
      <c r="K1172" s="138"/>
      <c r="L1172" s="138"/>
      <c r="M1172" s="138"/>
      <c r="N1172" s="138"/>
      <c r="O1172" s="138"/>
      <c r="P1172" s="138"/>
      <c r="Q1172" s="138"/>
      <c r="R1172" s="138"/>
    </row>
    <row r="1173" spans="1:18" s="134" customFormat="1" x14ac:dyDescent="0.25">
      <c r="A1173" s="241">
        <v>43360</v>
      </c>
      <c r="B1173" s="242">
        <v>180175083</v>
      </c>
      <c r="C1173" s="247">
        <v>7</v>
      </c>
      <c r="D1173" s="246">
        <v>777263</v>
      </c>
      <c r="E1173" s="242"/>
      <c r="F1173" s="247"/>
      <c r="G1173" s="246"/>
      <c r="H1173" s="245"/>
      <c r="I1173" s="245"/>
      <c r="J1173" s="246"/>
      <c r="K1173" s="138"/>
      <c r="L1173" s="138"/>
      <c r="M1173" s="138"/>
      <c r="N1173" s="138"/>
      <c r="O1173" s="138"/>
      <c r="P1173" s="138"/>
      <c r="Q1173" s="138"/>
      <c r="R1173" s="138"/>
    </row>
    <row r="1174" spans="1:18" s="134" customFormat="1" x14ac:dyDescent="0.25">
      <c r="A1174" s="241">
        <v>43360</v>
      </c>
      <c r="B1174" s="242">
        <v>180175100</v>
      </c>
      <c r="C1174" s="247">
        <v>16</v>
      </c>
      <c r="D1174" s="246">
        <v>1486450</v>
      </c>
      <c r="E1174" s="242"/>
      <c r="F1174" s="247"/>
      <c r="G1174" s="246"/>
      <c r="H1174" s="245"/>
      <c r="I1174" s="245"/>
      <c r="J1174" s="246"/>
      <c r="K1174" s="138"/>
      <c r="L1174" s="138"/>
      <c r="M1174" s="138"/>
      <c r="N1174" s="138"/>
      <c r="O1174" s="138"/>
      <c r="P1174" s="138"/>
      <c r="Q1174" s="138"/>
      <c r="R1174" s="138"/>
    </row>
    <row r="1175" spans="1:18" s="134" customFormat="1" x14ac:dyDescent="0.25">
      <c r="A1175" s="241">
        <v>43360</v>
      </c>
      <c r="B1175" s="242">
        <v>180175104</v>
      </c>
      <c r="C1175" s="247">
        <v>1</v>
      </c>
      <c r="D1175" s="246">
        <v>126000</v>
      </c>
      <c r="E1175" s="242"/>
      <c r="F1175" s="247"/>
      <c r="G1175" s="246"/>
      <c r="H1175" s="245"/>
      <c r="I1175" s="245"/>
      <c r="J1175" s="246"/>
      <c r="K1175" s="138"/>
      <c r="L1175" s="138"/>
      <c r="M1175" s="138"/>
      <c r="N1175" s="138"/>
      <c r="O1175" s="138"/>
      <c r="P1175" s="138"/>
      <c r="Q1175" s="138"/>
      <c r="R1175" s="138"/>
    </row>
    <row r="1176" spans="1:18" s="134" customFormat="1" x14ac:dyDescent="0.25">
      <c r="A1176" s="241">
        <v>43360</v>
      </c>
      <c r="B1176" s="242">
        <v>180175114</v>
      </c>
      <c r="C1176" s="247">
        <v>2</v>
      </c>
      <c r="D1176" s="246">
        <v>263025</v>
      </c>
      <c r="E1176" s="242"/>
      <c r="F1176" s="247"/>
      <c r="G1176" s="246"/>
      <c r="H1176" s="245"/>
      <c r="I1176" s="245"/>
      <c r="J1176" s="246"/>
      <c r="K1176" s="138"/>
      <c r="L1176" s="138"/>
      <c r="M1176" s="138"/>
      <c r="N1176" s="138"/>
      <c r="O1176" s="138"/>
      <c r="P1176" s="138"/>
      <c r="Q1176" s="138"/>
      <c r="R1176" s="138"/>
    </row>
    <row r="1177" spans="1:18" s="134" customFormat="1" x14ac:dyDescent="0.25">
      <c r="A1177" s="241">
        <v>43360</v>
      </c>
      <c r="B1177" s="242">
        <v>180175131</v>
      </c>
      <c r="C1177" s="247">
        <v>4</v>
      </c>
      <c r="D1177" s="246">
        <v>579163</v>
      </c>
      <c r="E1177" s="242"/>
      <c r="F1177" s="247"/>
      <c r="G1177" s="246"/>
      <c r="H1177" s="245"/>
      <c r="I1177" s="245"/>
      <c r="J1177" s="246"/>
      <c r="K1177" s="138"/>
      <c r="L1177" s="138"/>
      <c r="M1177" s="138"/>
      <c r="N1177" s="138"/>
      <c r="O1177" s="138"/>
      <c r="P1177" s="138"/>
      <c r="Q1177" s="138"/>
      <c r="R1177" s="138"/>
    </row>
    <row r="1178" spans="1:18" s="134" customFormat="1" x14ac:dyDescent="0.25">
      <c r="A1178" s="241">
        <v>43360</v>
      </c>
      <c r="B1178" s="242">
        <v>180175138</v>
      </c>
      <c r="C1178" s="247">
        <v>1</v>
      </c>
      <c r="D1178" s="246">
        <v>145775</v>
      </c>
      <c r="E1178" s="242"/>
      <c r="F1178" s="247"/>
      <c r="G1178" s="246"/>
      <c r="H1178" s="245"/>
      <c r="I1178" s="245">
        <v>8405952</v>
      </c>
      <c r="J1178" s="246" t="s">
        <v>17</v>
      </c>
      <c r="K1178" s="138"/>
      <c r="L1178" s="138"/>
      <c r="M1178" s="138"/>
      <c r="N1178" s="138"/>
      <c r="O1178" s="138"/>
      <c r="P1178" s="138"/>
      <c r="Q1178" s="138"/>
      <c r="R1178" s="138"/>
    </row>
    <row r="1179" spans="1:18" s="134" customFormat="1" x14ac:dyDescent="0.25">
      <c r="A1179" s="241">
        <v>43361</v>
      </c>
      <c r="B1179" s="242">
        <v>180175159</v>
      </c>
      <c r="C1179" s="247">
        <v>22</v>
      </c>
      <c r="D1179" s="246">
        <v>2425763</v>
      </c>
      <c r="E1179" s="242">
        <v>180045338</v>
      </c>
      <c r="F1179" s="247">
        <v>1</v>
      </c>
      <c r="G1179" s="246">
        <v>110075</v>
      </c>
      <c r="H1179" s="245"/>
      <c r="I1179" s="245"/>
      <c r="J1179" s="246"/>
      <c r="K1179" s="138"/>
      <c r="L1179" s="138"/>
      <c r="M1179" s="138"/>
      <c r="N1179" s="138"/>
      <c r="O1179" s="138"/>
      <c r="P1179" s="138"/>
      <c r="Q1179" s="138"/>
      <c r="R1179" s="138"/>
    </row>
    <row r="1180" spans="1:18" s="134" customFormat="1" x14ac:dyDescent="0.25">
      <c r="A1180" s="241">
        <v>43361</v>
      </c>
      <c r="B1180" s="242">
        <v>180175162</v>
      </c>
      <c r="C1180" s="247">
        <v>1</v>
      </c>
      <c r="D1180" s="246">
        <v>44363</v>
      </c>
      <c r="E1180" s="242">
        <v>180045330</v>
      </c>
      <c r="F1180" s="247">
        <v>5</v>
      </c>
      <c r="G1180" s="246">
        <v>602088</v>
      </c>
      <c r="H1180" s="245"/>
      <c r="I1180" s="245"/>
      <c r="J1180" s="246"/>
      <c r="K1180" s="138"/>
      <c r="L1180" s="138"/>
      <c r="M1180" s="138"/>
      <c r="N1180" s="138"/>
      <c r="O1180" s="138"/>
      <c r="P1180" s="138"/>
      <c r="Q1180" s="138"/>
      <c r="R1180" s="138"/>
    </row>
    <row r="1181" spans="1:18" s="134" customFormat="1" x14ac:dyDescent="0.25">
      <c r="A1181" s="241">
        <v>43361</v>
      </c>
      <c r="B1181" s="242">
        <v>180175168</v>
      </c>
      <c r="C1181" s="247"/>
      <c r="D1181" s="246">
        <v>467163</v>
      </c>
      <c r="E1181" s="242"/>
      <c r="F1181" s="247"/>
      <c r="G1181" s="246"/>
      <c r="H1181" s="245"/>
      <c r="I1181" s="245"/>
      <c r="J1181" s="246"/>
      <c r="K1181" s="138"/>
      <c r="L1181" s="138"/>
      <c r="M1181" s="138"/>
      <c r="N1181" s="138"/>
      <c r="O1181" s="138"/>
      <c r="P1181" s="138"/>
      <c r="Q1181" s="138"/>
      <c r="R1181" s="138"/>
    </row>
    <row r="1182" spans="1:18" s="134" customFormat="1" x14ac:dyDescent="0.25">
      <c r="A1182" s="241">
        <v>43361</v>
      </c>
      <c r="B1182" s="242">
        <v>180175176</v>
      </c>
      <c r="C1182" s="247">
        <v>12</v>
      </c>
      <c r="D1182" s="246">
        <v>1267088</v>
      </c>
      <c r="E1182" s="242"/>
      <c r="F1182" s="247"/>
      <c r="G1182" s="246"/>
      <c r="H1182" s="245"/>
      <c r="I1182" s="245"/>
      <c r="J1182" s="246"/>
      <c r="K1182" s="138"/>
      <c r="L1182" s="138"/>
      <c r="M1182" s="138"/>
      <c r="N1182" s="138"/>
      <c r="O1182" s="138"/>
      <c r="P1182" s="138"/>
      <c r="Q1182" s="138"/>
      <c r="R1182" s="138"/>
    </row>
    <row r="1183" spans="1:18" s="134" customFormat="1" x14ac:dyDescent="0.25">
      <c r="A1183" s="241">
        <v>43361</v>
      </c>
      <c r="B1183" s="242">
        <v>180175193</v>
      </c>
      <c r="C1183" s="247">
        <v>5</v>
      </c>
      <c r="D1183" s="246">
        <v>561663</v>
      </c>
      <c r="E1183" s="242"/>
      <c r="F1183" s="247"/>
      <c r="G1183" s="246"/>
      <c r="H1183" s="245"/>
      <c r="I1183" s="245"/>
      <c r="J1183" s="246"/>
      <c r="K1183" s="138"/>
      <c r="L1183" s="138"/>
      <c r="M1183" s="138"/>
      <c r="N1183" s="138"/>
      <c r="O1183" s="138"/>
      <c r="P1183" s="138"/>
      <c r="Q1183" s="138"/>
      <c r="R1183" s="138"/>
    </row>
    <row r="1184" spans="1:18" s="134" customFormat="1" x14ac:dyDescent="0.25">
      <c r="A1184" s="241">
        <v>43361</v>
      </c>
      <c r="B1184" s="242">
        <v>180175196</v>
      </c>
      <c r="C1184" s="247">
        <v>3</v>
      </c>
      <c r="D1184" s="246">
        <v>306863</v>
      </c>
      <c r="E1184" s="242"/>
      <c r="F1184" s="247"/>
      <c r="G1184" s="246"/>
      <c r="H1184" s="245"/>
      <c r="I1184" s="245"/>
      <c r="J1184" s="246"/>
      <c r="K1184" s="138"/>
      <c r="L1184" s="138"/>
      <c r="M1184" s="138"/>
      <c r="N1184" s="138"/>
      <c r="O1184" s="138"/>
      <c r="P1184" s="138"/>
      <c r="Q1184" s="138"/>
      <c r="R1184" s="138"/>
    </row>
    <row r="1185" spans="1:18" s="134" customFormat="1" x14ac:dyDescent="0.25">
      <c r="A1185" s="241">
        <v>43361</v>
      </c>
      <c r="B1185" s="242">
        <v>180175209</v>
      </c>
      <c r="C1185" s="247">
        <v>4</v>
      </c>
      <c r="D1185" s="246">
        <v>335650</v>
      </c>
      <c r="E1185" s="242"/>
      <c r="F1185" s="247"/>
      <c r="G1185" s="246"/>
      <c r="H1185" s="245"/>
      <c r="I1185" s="245"/>
      <c r="J1185" s="246"/>
      <c r="K1185" s="138"/>
      <c r="L1185" s="138"/>
      <c r="M1185" s="138"/>
      <c r="N1185" s="138"/>
      <c r="O1185" s="138"/>
      <c r="P1185" s="138"/>
      <c r="Q1185" s="138"/>
      <c r="R1185" s="138"/>
    </row>
    <row r="1186" spans="1:18" s="134" customFormat="1" x14ac:dyDescent="0.25">
      <c r="A1186" s="241">
        <v>43361</v>
      </c>
      <c r="B1186" s="242">
        <v>180175220</v>
      </c>
      <c r="C1186" s="247">
        <v>2</v>
      </c>
      <c r="D1186" s="246">
        <v>213238</v>
      </c>
      <c r="E1186" s="242"/>
      <c r="F1186" s="247"/>
      <c r="G1186" s="246"/>
      <c r="H1186" s="245"/>
      <c r="I1186" s="245"/>
      <c r="J1186" s="246"/>
      <c r="K1186" s="138"/>
      <c r="L1186" s="138"/>
      <c r="M1186" s="138"/>
      <c r="N1186" s="138"/>
      <c r="O1186" s="138"/>
      <c r="P1186" s="138"/>
      <c r="Q1186" s="138"/>
      <c r="R1186" s="138"/>
    </row>
    <row r="1187" spans="1:18" s="134" customFormat="1" x14ac:dyDescent="0.25">
      <c r="A1187" s="241">
        <v>43361</v>
      </c>
      <c r="B1187" s="242">
        <v>180175225</v>
      </c>
      <c r="C1187" s="247">
        <v>1</v>
      </c>
      <c r="D1187" s="246">
        <v>90038</v>
      </c>
      <c r="E1187" s="242"/>
      <c r="F1187" s="247"/>
      <c r="G1187" s="246"/>
      <c r="H1187" s="245"/>
      <c r="I1187" s="245">
        <v>4999666</v>
      </c>
      <c r="J1187" s="246" t="s">
        <v>17</v>
      </c>
      <c r="K1187" s="138"/>
      <c r="L1187" s="138"/>
      <c r="M1187" s="138"/>
      <c r="N1187" s="138"/>
      <c r="O1187" s="138"/>
      <c r="P1187" s="138"/>
      <c r="Q1187" s="138"/>
      <c r="R1187" s="138"/>
    </row>
    <row r="1188" spans="1:18" s="134" customFormat="1" x14ac:dyDescent="0.25">
      <c r="A1188" s="241">
        <v>43362</v>
      </c>
      <c r="B1188" s="242">
        <v>180175238</v>
      </c>
      <c r="C1188" s="247">
        <v>22</v>
      </c>
      <c r="D1188" s="246">
        <v>2290313</v>
      </c>
      <c r="E1188" s="242">
        <v>180045348</v>
      </c>
      <c r="F1188" s="247">
        <v>6</v>
      </c>
      <c r="G1188" s="246">
        <v>755825</v>
      </c>
      <c r="H1188" s="245"/>
      <c r="I1188" s="245"/>
      <c r="J1188" s="246"/>
      <c r="K1188" s="138"/>
      <c r="L1188" s="138"/>
      <c r="M1188" s="138"/>
      <c r="N1188" s="138"/>
      <c r="O1188" s="138"/>
      <c r="P1188" s="138"/>
      <c r="Q1188" s="138"/>
      <c r="R1188" s="138"/>
    </row>
    <row r="1189" spans="1:18" s="134" customFormat="1" x14ac:dyDescent="0.25">
      <c r="A1189" s="241">
        <v>43362</v>
      </c>
      <c r="B1189" s="242">
        <v>180175246</v>
      </c>
      <c r="C1189" s="247">
        <v>2</v>
      </c>
      <c r="D1189" s="246">
        <v>186200</v>
      </c>
      <c r="E1189" s="242"/>
      <c r="F1189" s="247"/>
      <c r="G1189" s="246"/>
      <c r="H1189" s="245"/>
      <c r="I1189" s="245"/>
      <c r="J1189" s="246"/>
      <c r="K1189" s="138"/>
      <c r="L1189" s="138"/>
      <c r="M1189" s="138"/>
      <c r="N1189" s="138"/>
      <c r="O1189" s="138"/>
      <c r="P1189" s="138"/>
      <c r="Q1189" s="138"/>
      <c r="R1189" s="138"/>
    </row>
    <row r="1190" spans="1:18" s="134" customFormat="1" x14ac:dyDescent="0.25">
      <c r="A1190" s="241">
        <v>43362</v>
      </c>
      <c r="B1190" s="242">
        <v>180175249</v>
      </c>
      <c r="C1190" s="247">
        <v>3</v>
      </c>
      <c r="D1190" s="246">
        <v>224438</v>
      </c>
      <c r="E1190" s="242"/>
      <c r="F1190" s="247"/>
      <c r="G1190" s="246"/>
      <c r="H1190" s="245"/>
      <c r="I1190" s="245"/>
      <c r="J1190" s="246"/>
      <c r="K1190" s="138"/>
      <c r="L1190" s="138"/>
      <c r="M1190" s="138"/>
      <c r="N1190" s="138"/>
      <c r="O1190" s="138"/>
      <c r="P1190" s="138"/>
      <c r="Q1190" s="138"/>
      <c r="R1190" s="138"/>
    </row>
    <row r="1191" spans="1:18" s="134" customFormat="1" x14ac:dyDescent="0.25">
      <c r="A1191" s="241">
        <v>43362</v>
      </c>
      <c r="B1191" s="242">
        <v>180175269</v>
      </c>
      <c r="C1191" s="247">
        <v>10</v>
      </c>
      <c r="D1191" s="246">
        <v>1205838</v>
      </c>
      <c r="E1191" s="242"/>
      <c r="F1191" s="247"/>
      <c r="G1191" s="246"/>
      <c r="H1191" s="245"/>
      <c r="I1191" s="245"/>
      <c r="J1191" s="246"/>
      <c r="K1191" s="138"/>
      <c r="L1191" s="138"/>
      <c r="M1191" s="138"/>
      <c r="N1191" s="138"/>
      <c r="O1191" s="138"/>
      <c r="P1191" s="138"/>
      <c r="Q1191" s="138"/>
      <c r="R1191" s="138"/>
    </row>
    <row r="1192" spans="1:18" s="134" customFormat="1" x14ac:dyDescent="0.25">
      <c r="A1192" s="241">
        <v>43362</v>
      </c>
      <c r="B1192" s="242">
        <v>180175280</v>
      </c>
      <c r="C1192" s="247">
        <v>4</v>
      </c>
      <c r="D1192" s="246">
        <v>321300</v>
      </c>
      <c r="E1192" s="242"/>
      <c r="F1192" s="247"/>
      <c r="G1192" s="246"/>
      <c r="H1192" s="245"/>
      <c r="I1192" s="245"/>
      <c r="J1192" s="246"/>
      <c r="K1192" s="138"/>
      <c r="L1192" s="138"/>
      <c r="M1192" s="138"/>
      <c r="N1192" s="138"/>
      <c r="O1192" s="138"/>
      <c r="P1192" s="138"/>
      <c r="Q1192" s="138"/>
      <c r="R1192" s="138"/>
    </row>
    <row r="1193" spans="1:18" s="134" customFormat="1" x14ac:dyDescent="0.25">
      <c r="A1193" s="241">
        <v>43362</v>
      </c>
      <c r="B1193" s="242">
        <v>180175288</v>
      </c>
      <c r="C1193" s="247">
        <v>1</v>
      </c>
      <c r="D1193" s="246">
        <v>92313</v>
      </c>
      <c r="E1193" s="242"/>
      <c r="F1193" s="247"/>
      <c r="G1193" s="246"/>
      <c r="H1193" s="245"/>
      <c r="I1193" s="245"/>
      <c r="J1193" s="246"/>
      <c r="K1193" s="138"/>
      <c r="L1193" s="138"/>
      <c r="M1193" s="138"/>
      <c r="N1193" s="138"/>
      <c r="O1193" s="138"/>
      <c r="P1193" s="138"/>
      <c r="Q1193" s="138"/>
      <c r="R1193" s="138"/>
    </row>
    <row r="1194" spans="1:18" s="134" customFormat="1" x14ac:dyDescent="0.25">
      <c r="A1194" s="241">
        <v>43362</v>
      </c>
      <c r="B1194" s="242">
        <v>180175298</v>
      </c>
      <c r="C1194" s="247">
        <v>2</v>
      </c>
      <c r="D1194" s="246">
        <v>247888</v>
      </c>
      <c r="E1194" s="242"/>
      <c r="F1194" s="247"/>
      <c r="G1194" s="246"/>
      <c r="H1194" s="245"/>
      <c r="I1194" s="245"/>
      <c r="J1194" s="246"/>
      <c r="K1194" s="138"/>
      <c r="L1194" s="138"/>
      <c r="M1194" s="138"/>
      <c r="N1194" s="138"/>
      <c r="O1194" s="138"/>
      <c r="P1194" s="138"/>
      <c r="Q1194" s="138"/>
      <c r="R1194" s="138"/>
    </row>
    <row r="1195" spans="1:18" s="134" customFormat="1" x14ac:dyDescent="0.25">
      <c r="A1195" s="241">
        <v>43362</v>
      </c>
      <c r="B1195" s="242">
        <v>180175303</v>
      </c>
      <c r="C1195" s="247">
        <v>2</v>
      </c>
      <c r="D1195" s="246">
        <v>225838</v>
      </c>
      <c r="E1195" s="242"/>
      <c r="F1195" s="247"/>
      <c r="G1195" s="246"/>
      <c r="H1195" s="245"/>
      <c r="I1195" s="245">
        <v>4038303</v>
      </c>
      <c r="J1195" s="246" t="s">
        <v>17</v>
      </c>
      <c r="K1195" s="138"/>
      <c r="L1195" s="138"/>
      <c r="M1195" s="138"/>
      <c r="N1195" s="138"/>
      <c r="O1195" s="138"/>
      <c r="P1195" s="138"/>
      <c r="Q1195" s="138"/>
      <c r="R1195" s="138"/>
    </row>
    <row r="1196" spans="1:18" s="134" customFormat="1" x14ac:dyDescent="0.25">
      <c r="A1196" s="241">
        <v>43363</v>
      </c>
      <c r="B1196" s="242">
        <v>180175327</v>
      </c>
      <c r="C1196" s="247">
        <v>16</v>
      </c>
      <c r="D1196" s="246">
        <v>1501763</v>
      </c>
      <c r="E1196" s="242"/>
      <c r="F1196" s="247"/>
      <c r="G1196" s="246"/>
      <c r="H1196" s="245"/>
      <c r="I1196" s="245"/>
      <c r="J1196" s="246"/>
      <c r="K1196" s="138"/>
      <c r="L1196" s="138"/>
      <c r="M1196" s="138"/>
      <c r="N1196" s="138"/>
      <c r="O1196" s="138"/>
      <c r="P1196" s="138"/>
      <c r="Q1196" s="138"/>
      <c r="R1196" s="138"/>
    </row>
    <row r="1197" spans="1:18" s="134" customFormat="1" x14ac:dyDescent="0.25">
      <c r="A1197" s="241">
        <v>43363</v>
      </c>
      <c r="B1197" s="242">
        <v>180175331</v>
      </c>
      <c r="C1197" s="247">
        <v>8</v>
      </c>
      <c r="D1197" s="246">
        <v>724675</v>
      </c>
      <c r="E1197" s="242"/>
      <c r="F1197" s="247"/>
      <c r="G1197" s="246"/>
      <c r="H1197" s="245"/>
      <c r="I1197" s="245"/>
      <c r="J1197" s="246"/>
      <c r="K1197" s="138"/>
      <c r="L1197" s="138"/>
      <c r="M1197" s="138"/>
      <c r="N1197" s="138"/>
      <c r="O1197" s="138"/>
      <c r="P1197" s="138"/>
      <c r="Q1197" s="138"/>
      <c r="R1197" s="138"/>
    </row>
    <row r="1198" spans="1:18" s="134" customFormat="1" x14ac:dyDescent="0.25">
      <c r="A1198" s="241">
        <v>43363</v>
      </c>
      <c r="B1198" s="242">
        <v>180175337</v>
      </c>
      <c r="C1198" s="247">
        <v>3</v>
      </c>
      <c r="D1198" s="246">
        <v>305463</v>
      </c>
      <c r="E1198" s="242"/>
      <c r="F1198" s="247"/>
      <c r="G1198" s="246"/>
      <c r="H1198" s="245"/>
      <c r="I1198" s="245"/>
      <c r="J1198" s="246"/>
      <c r="K1198" s="138"/>
      <c r="L1198" s="138"/>
      <c r="M1198" s="138"/>
      <c r="N1198" s="138"/>
      <c r="O1198" s="138"/>
      <c r="P1198" s="138"/>
      <c r="Q1198" s="138"/>
      <c r="R1198" s="138"/>
    </row>
    <row r="1199" spans="1:18" s="134" customFormat="1" x14ac:dyDescent="0.25">
      <c r="A1199" s="241">
        <v>43363</v>
      </c>
      <c r="B1199" s="242">
        <v>180175342</v>
      </c>
      <c r="C1199" s="247">
        <v>2</v>
      </c>
      <c r="D1199" s="246">
        <v>236950</v>
      </c>
      <c r="E1199" s="242"/>
      <c r="F1199" s="247"/>
      <c r="G1199" s="246"/>
      <c r="H1199" s="245"/>
      <c r="I1199" s="245"/>
      <c r="J1199" s="246"/>
      <c r="K1199" s="138"/>
      <c r="L1199" s="138"/>
      <c r="M1199" s="138"/>
      <c r="N1199" s="138"/>
      <c r="O1199" s="138"/>
      <c r="P1199" s="138"/>
      <c r="Q1199" s="138"/>
      <c r="R1199" s="138"/>
    </row>
    <row r="1200" spans="1:18" s="134" customFormat="1" x14ac:dyDescent="0.25">
      <c r="A1200" s="241">
        <v>43363</v>
      </c>
      <c r="B1200" s="242">
        <v>180175347</v>
      </c>
      <c r="C1200" s="247">
        <v>1</v>
      </c>
      <c r="D1200" s="246">
        <v>144288</v>
      </c>
      <c r="E1200" s="242"/>
      <c r="F1200" s="247"/>
      <c r="G1200" s="246"/>
      <c r="H1200" s="245"/>
      <c r="I1200" s="245"/>
      <c r="J1200" s="246"/>
      <c r="K1200" s="138"/>
      <c r="L1200" s="138"/>
      <c r="M1200" s="138"/>
      <c r="N1200" s="138"/>
      <c r="O1200" s="138"/>
      <c r="P1200" s="138"/>
      <c r="Q1200" s="138"/>
      <c r="R1200" s="138"/>
    </row>
    <row r="1201" spans="1:18" s="134" customFormat="1" x14ac:dyDescent="0.25">
      <c r="A1201" s="241">
        <v>43363</v>
      </c>
      <c r="B1201" s="242">
        <v>180175362</v>
      </c>
      <c r="C1201" s="247">
        <v>7</v>
      </c>
      <c r="D1201" s="246">
        <v>796775</v>
      </c>
      <c r="E1201" s="242"/>
      <c r="F1201" s="247"/>
      <c r="G1201" s="246"/>
      <c r="H1201" s="245"/>
      <c r="I1201" s="245"/>
      <c r="J1201" s="246"/>
      <c r="K1201" s="138"/>
      <c r="L1201" s="138"/>
      <c r="M1201" s="138"/>
      <c r="N1201" s="138"/>
      <c r="O1201" s="138"/>
      <c r="P1201" s="138"/>
      <c r="Q1201" s="138"/>
      <c r="R1201" s="138"/>
    </row>
    <row r="1202" spans="1:18" s="134" customFormat="1" x14ac:dyDescent="0.25">
      <c r="A1202" s="241">
        <v>43363</v>
      </c>
      <c r="B1202" s="242">
        <v>180175365</v>
      </c>
      <c r="C1202" s="247">
        <v>2</v>
      </c>
      <c r="D1202" s="246">
        <v>292338</v>
      </c>
      <c r="E1202" s="242"/>
      <c r="F1202" s="247"/>
      <c r="G1202" s="246"/>
      <c r="H1202" s="245"/>
      <c r="I1202" s="245"/>
      <c r="J1202" s="246"/>
      <c r="K1202" s="138"/>
      <c r="L1202" s="138"/>
      <c r="M1202" s="138"/>
      <c r="N1202" s="138"/>
      <c r="O1202" s="138"/>
      <c r="P1202" s="138"/>
      <c r="Q1202" s="138"/>
      <c r="R1202" s="138"/>
    </row>
    <row r="1203" spans="1:18" s="134" customFormat="1" x14ac:dyDescent="0.25">
      <c r="A1203" s="241">
        <v>43363</v>
      </c>
      <c r="B1203" s="242">
        <v>180175376</v>
      </c>
      <c r="C1203" s="247">
        <v>2</v>
      </c>
      <c r="D1203" s="246">
        <v>236513</v>
      </c>
      <c r="E1203" s="242"/>
      <c r="F1203" s="247"/>
      <c r="G1203" s="246"/>
      <c r="H1203" s="245"/>
      <c r="I1203" s="245"/>
      <c r="J1203" s="246"/>
      <c r="K1203" s="138"/>
      <c r="L1203" s="138"/>
      <c r="M1203" s="138"/>
      <c r="N1203" s="138"/>
      <c r="O1203" s="138"/>
      <c r="P1203" s="138"/>
      <c r="Q1203" s="138"/>
      <c r="R1203" s="138"/>
    </row>
    <row r="1204" spans="1:18" s="134" customFormat="1" x14ac:dyDescent="0.25">
      <c r="A1204" s="241">
        <v>43363</v>
      </c>
      <c r="B1204" s="242">
        <v>180175382</v>
      </c>
      <c r="C1204" s="247">
        <v>1</v>
      </c>
      <c r="D1204" s="246">
        <v>155838</v>
      </c>
      <c r="E1204" s="242"/>
      <c r="F1204" s="247"/>
      <c r="G1204" s="246"/>
      <c r="H1204" s="245"/>
      <c r="I1204" s="245"/>
      <c r="J1204" s="246"/>
      <c r="K1204" s="138"/>
      <c r="L1204" s="138"/>
      <c r="M1204" s="138"/>
      <c r="N1204" s="138"/>
      <c r="O1204" s="138"/>
      <c r="P1204" s="138"/>
      <c r="Q1204" s="138"/>
      <c r="R1204" s="138"/>
    </row>
    <row r="1205" spans="1:18" s="134" customFormat="1" x14ac:dyDescent="0.25">
      <c r="A1205" s="241">
        <v>43363</v>
      </c>
      <c r="B1205" s="242">
        <v>180175389</v>
      </c>
      <c r="C1205" s="247">
        <v>1</v>
      </c>
      <c r="D1205" s="246">
        <v>123813</v>
      </c>
      <c r="E1205" s="242"/>
      <c r="F1205" s="247"/>
      <c r="G1205" s="246"/>
      <c r="H1205" s="245"/>
      <c r="I1205" s="245"/>
      <c r="J1205" s="246"/>
      <c r="K1205" s="138"/>
      <c r="L1205" s="138"/>
      <c r="M1205" s="138"/>
      <c r="N1205" s="138"/>
      <c r="O1205" s="138"/>
      <c r="P1205" s="138"/>
      <c r="Q1205" s="138"/>
      <c r="R1205" s="138"/>
    </row>
    <row r="1206" spans="1:18" s="134" customFormat="1" x14ac:dyDescent="0.25">
      <c r="A1206" s="241">
        <v>43363</v>
      </c>
      <c r="B1206" s="242">
        <v>180175390</v>
      </c>
      <c r="C1206" s="247">
        <v>1</v>
      </c>
      <c r="D1206" s="246">
        <v>187163</v>
      </c>
      <c r="E1206" s="242"/>
      <c r="F1206" s="247"/>
      <c r="G1206" s="246"/>
      <c r="H1206" s="245"/>
      <c r="I1206" s="245">
        <v>4705579</v>
      </c>
      <c r="J1206" s="246" t="s">
        <v>17</v>
      </c>
      <c r="K1206" s="138"/>
      <c r="L1206" s="138"/>
      <c r="M1206" s="138"/>
      <c r="N1206" s="138"/>
      <c r="O1206" s="138"/>
      <c r="P1206" s="138"/>
      <c r="Q1206" s="138"/>
      <c r="R1206" s="138"/>
    </row>
    <row r="1207" spans="1:18" s="134" customFormat="1" x14ac:dyDescent="0.25">
      <c r="A1207" s="98">
        <v>43364</v>
      </c>
      <c r="B1207" s="99">
        <v>180175409</v>
      </c>
      <c r="C1207" s="100">
        <v>20</v>
      </c>
      <c r="D1207" s="34">
        <v>2091425</v>
      </c>
      <c r="E1207" s="99">
        <v>180045382</v>
      </c>
      <c r="F1207" s="100">
        <v>4</v>
      </c>
      <c r="G1207" s="34">
        <v>417725</v>
      </c>
      <c r="H1207" s="102"/>
      <c r="I1207" s="102"/>
      <c r="J1207" s="34"/>
      <c r="K1207" s="138"/>
      <c r="L1207" s="138"/>
      <c r="M1207" s="138"/>
      <c r="N1207" s="138"/>
      <c r="O1207" s="138"/>
      <c r="P1207" s="138"/>
      <c r="Q1207" s="138"/>
      <c r="R1207" s="138"/>
    </row>
    <row r="1208" spans="1:18" s="134" customFormat="1" x14ac:dyDescent="0.25">
      <c r="A1208" s="98">
        <v>43364</v>
      </c>
      <c r="B1208" s="99">
        <v>180175410</v>
      </c>
      <c r="C1208" s="100">
        <v>1</v>
      </c>
      <c r="D1208" s="34">
        <v>77613</v>
      </c>
      <c r="E1208" s="99"/>
      <c r="F1208" s="100"/>
      <c r="G1208" s="34"/>
      <c r="H1208" s="102"/>
      <c r="I1208" s="102"/>
      <c r="J1208" s="34"/>
      <c r="K1208" s="138"/>
      <c r="L1208" s="138"/>
      <c r="M1208" s="138"/>
      <c r="N1208" s="138"/>
      <c r="O1208" s="138"/>
      <c r="P1208" s="138"/>
      <c r="Q1208" s="138"/>
      <c r="R1208" s="138"/>
    </row>
    <row r="1209" spans="1:18" s="134" customFormat="1" x14ac:dyDescent="0.25">
      <c r="A1209" s="98">
        <v>43364</v>
      </c>
      <c r="B1209" s="99">
        <v>180175424</v>
      </c>
      <c r="C1209" s="100">
        <v>5</v>
      </c>
      <c r="D1209" s="34">
        <v>494288</v>
      </c>
      <c r="E1209" s="99"/>
      <c r="F1209" s="100"/>
      <c r="G1209" s="34"/>
      <c r="H1209" s="102"/>
      <c r="I1209" s="102"/>
      <c r="J1209" s="34"/>
      <c r="K1209" s="138"/>
      <c r="L1209" s="138"/>
      <c r="M1209" s="138"/>
      <c r="N1209" s="138"/>
      <c r="O1209" s="138"/>
      <c r="P1209" s="138"/>
      <c r="Q1209" s="138"/>
      <c r="R1209" s="138"/>
    </row>
    <row r="1210" spans="1:18" s="134" customFormat="1" x14ac:dyDescent="0.25">
      <c r="A1210" s="98">
        <v>43364</v>
      </c>
      <c r="B1210" s="99">
        <v>180175439</v>
      </c>
      <c r="C1210" s="100">
        <v>3</v>
      </c>
      <c r="D1210" s="34">
        <v>330138</v>
      </c>
      <c r="E1210" s="99"/>
      <c r="F1210" s="100"/>
      <c r="G1210" s="34"/>
      <c r="H1210" s="102"/>
      <c r="I1210" s="102"/>
      <c r="J1210" s="34"/>
      <c r="K1210" s="138"/>
      <c r="L1210" s="138"/>
      <c r="M1210" s="138"/>
      <c r="N1210" s="138"/>
      <c r="O1210" s="138"/>
      <c r="P1210" s="138"/>
      <c r="Q1210" s="138"/>
      <c r="R1210" s="138"/>
    </row>
    <row r="1211" spans="1:18" s="134" customFormat="1" x14ac:dyDescent="0.25">
      <c r="A1211" s="98">
        <v>43364</v>
      </c>
      <c r="B1211" s="99">
        <v>180175446</v>
      </c>
      <c r="C1211" s="100">
        <v>3</v>
      </c>
      <c r="D1211" s="34">
        <v>235813</v>
      </c>
      <c r="E1211" s="99"/>
      <c r="F1211" s="100"/>
      <c r="G1211" s="34"/>
      <c r="H1211" s="102"/>
      <c r="I1211" s="102"/>
      <c r="J1211" s="34"/>
      <c r="K1211" s="138"/>
      <c r="L1211" s="138"/>
      <c r="M1211" s="138"/>
      <c r="N1211" s="138"/>
      <c r="O1211" s="138"/>
      <c r="P1211" s="138"/>
      <c r="Q1211" s="138"/>
      <c r="R1211" s="138"/>
    </row>
    <row r="1212" spans="1:18" s="134" customFormat="1" x14ac:dyDescent="0.25">
      <c r="A1212" s="98">
        <v>43364</v>
      </c>
      <c r="B1212" s="99">
        <v>180175458</v>
      </c>
      <c r="C1212" s="100">
        <v>3</v>
      </c>
      <c r="D1212" s="34">
        <v>250688</v>
      </c>
      <c r="E1212" s="99"/>
      <c r="F1212" s="100"/>
      <c r="G1212" s="34"/>
      <c r="H1212" s="102"/>
      <c r="I1212" s="102"/>
      <c r="J1212" s="34"/>
      <c r="K1212" s="138"/>
      <c r="L1212" s="138"/>
      <c r="M1212" s="138"/>
      <c r="N1212" s="138"/>
      <c r="O1212" s="138"/>
      <c r="P1212" s="138"/>
      <c r="Q1212" s="138"/>
      <c r="R1212" s="138"/>
    </row>
    <row r="1213" spans="1:18" s="134" customFormat="1" x14ac:dyDescent="0.25">
      <c r="A1213" s="98">
        <v>43364</v>
      </c>
      <c r="B1213" s="99">
        <v>180175462</v>
      </c>
      <c r="C1213" s="100">
        <v>2</v>
      </c>
      <c r="D1213" s="34">
        <v>201513</v>
      </c>
      <c r="E1213" s="99"/>
      <c r="F1213" s="100"/>
      <c r="G1213" s="34"/>
      <c r="H1213" s="102"/>
      <c r="I1213" s="102"/>
      <c r="J1213" s="34"/>
      <c r="K1213" s="138"/>
      <c r="L1213" s="138"/>
      <c r="M1213" s="138"/>
      <c r="N1213" s="138"/>
      <c r="O1213" s="138"/>
      <c r="P1213" s="138"/>
      <c r="Q1213" s="138"/>
      <c r="R1213" s="138"/>
    </row>
    <row r="1214" spans="1:18" s="134" customFormat="1" x14ac:dyDescent="0.25">
      <c r="A1214" s="98"/>
      <c r="B1214" s="99"/>
      <c r="C1214" s="100"/>
      <c r="D1214" s="34"/>
      <c r="E1214" s="99"/>
      <c r="F1214" s="100"/>
      <c r="G1214" s="34"/>
      <c r="H1214" s="102"/>
      <c r="I1214" s="102"/>
      <c r="J1214" s="34"/>
      <c r="K1214" s="138"/>
      <c r="L1214" s="138"/>
      <c r="M1214" s="138"/>
      <c r="N1214" s="138"/>
      <c r="O1214" s="138"/>
      <c r="P1214" s="138"/>
      <c r="Q1214" s="138"/>
      <c r="R1214" s="138"/>
    </row>
    <row r="1215" spans="1:18" x14ac:dyDescent="0.25">
      <c r="A1215" s="235"/>
      <c r="B1215" s="234"/>
      <c r="C1215" s="240"/>
      <c r="D1215" s="236"/>
      <c r="E1215" s="234"/>
      <c r="F1215" s="240"/>
      <c r="G1215" s="236"/>
      <c r="H1215" s="239"/>
      <c r="I1215" s="239"/>
      <c r="J1215" s="236"/>
    </row>
    <row r="1216" spans="1:18" s="218" customFormat="1" x14ac:dyDescent="0.25">
      <c r="A1216" s="226"/>
      <c r="B1216" s="223" t="s">
        <v>11</v>
      </c>
      <c r="C1216" s="232">
        <f>SUM(C8:C1215)</f>
        <v>12539</v>
      </c>
      <c r="D1216" s="224">
        <f>SUM(D8:D1215)</f>
        <v>1358468612</v>
      </c>
      <c r="E1216" s="223" t="s">
        <v>11</v>
      </c>
      <c r="F1216" s="232">
        <f>SUM(F8:F1215)</f>
        <v>1211</v>
      </c>
      <c r="G1216" s="224">
        <f>SUM(G8:G1215)</f>
        <v>132213251</v>
      </c>
      <c r="H1216" s="232">
        <f>SUM(H8:H1215)</f>
        <v>0</v>
      </c>
      <c r="I1216" s="232">
        <f>SUM(I8:I1215)</f>
        <v>1222991608</v>
      </c>
      <c r="J1216" s="224"/>
      <c r="K1216" s="220"/>
      <c r="L1216" s="220"/>
      <c r="M1216" s="220"/>
      <c r="N1216" s="220"/>
      <c r="O1216" s="220"/>
      <c r="P1216" s="220"/>
      <c r="Q1216" s="220"/>
      <c r="R1216" s="220"/>
    </row>
    <row r="1217" spans="1:18" s="218" customFormat="1" x14ac:dyDescent="0.25">
      <c r="A1217" s="226"/>
      <c r="B1217" s="223"/>
      <c r="C1217" s="232"/>
      <c r="D1217" s="224"/>
      <c r="E1217" s="223"/>
      <c r="F1217" s="232"/>
      <c r="G1217" s="224"/>
      <c r="H1217" s="232"/>
      <c r="I1217" s="232"/>
      <c r="J1217" s="224"/>
      <c r="K1217" s="220"/>
      <c r="M1217" s="220"/>
      <c r="N1217" s="220"/>
      <c r="O1217" s="220"/>
      <c r="P1217" s="220"/>
      <c r="Q1217" s="220"/>
      <c r="R1217" s="220"/>
    </row>
    <row r="1218" spans="1:18" x14ac:dyDescent="0.25">
      <c r="A1218" s="225"/>
      <c r="B1218" s="226"/>
      <c r="C1218" s="240"/>
      <c r="D1218" s="236"/>
      <c r="E1218" s="223"/>
      <c r="F1218" s="240"/>
      <c r="G1218" s="407" t="s">
        <v>12</v>
      </c>
      <c r="H1218" s="408"/>
      <c r="I1218" s="236"/>
      <c r="J1218" s="227">
        <f>SUM(D8:D1215)</f>
        <v>1358468612</v>
      </c>
      <c r="P1218" s="220"/>
      <c r="Q1218" s="220"/>
      <c r="R1218" s="233"/>
    </row>
    <row r="1219" spans="1:18" x14ac:dyDescent="0.25">
      <c r="A1219" s="235"/>
      <c r="B1219" s="234"/>
      <c r="C1219" s="240"/>
      <c r="D1219" s="236"/>
      <c r="E1219" s="234"/>
      <c r="F1219" s="240"/>
      <c r="G1219" s="407" t="s">
        <v>13</v>
      </c>
      <c r="H1219" s="408"/>
      <c r="I1219" s="237"/>
      <c r="J1219" s="227">
        <f>SUM(G8:G1215)</f>
        <v>132213251</v>
      </c>
      <c r="R1219" s="233"/>
    </row>
    <row r="1220" spans="1:18" x14ac:dyDescent="0.25">
      <c r="A1220" s="228"/>
      <c r="B1220" s="237"/>
      <c r="C1220" s="240"/>
      <c r="D1220" s="236"/>
      <c r="E1220" s="234"/>
      <c r="F1220" s="240"/>
      <c r="G1220" s="407" t="s">
        <v>14</v>
      </c>
      <c r="H1220" s="408"/>
      <c r="I1220" s="229"/>
      <c r="J1220" s="229">
        <f>J1218-J1219</f>
        <v>1226255361</v>
      </c>
      <c r="L1220" s="220"/>
      <c r="R1220" s="233"/>
    </row>
    <row r="1221" spans="1:18" x14ac:dyDescent="0.25">
      <c r="A1221" s="235"/>
      <c r="B1221" s="230"/>
      <c r="C1221" s="240"/>
      <c r="D1221" s="231"/>
      <c r="E1221" s="234"/>
      <c r="F1221" s="240"/>
      <c r="G1221" s="407" t="s">
        <v>15</v>
      </c>
      <c r="H1221" s="408"/>
      <c r="I1221" s="237"/>
      <c r="J1221" s="227">
        <f>SUM(H8:H1215)</f>
        <v>0</v>
      </c>
      <c r="R1221" s="233"/>
    </row>
    <row r="1222" spans="1:18" x14ac:dyDescent="0.25">
      <c r="A1222" s="235"/>
      <c r="B1222" s="230"/>
      <c r="C1222" s="240"/>
      <c r="D1222" s="231"/>
      <c r="E1222" s="234"/>
      <c r="F1222" s="240"/>
      <c r="G1222" s="407" t="s">
        <v>16</v>
      </c>
      <c r="H1222" s="408"/>
      <c r="I1222" s="237"/>
      <c r="J1222" s="227">
        <f>J1220+J1221</f>
        <v>1226255361</v>
      </c>
      <c r="R1222" s="233"/>
    </row>
    <row r="1223" spans="1:18" x14ac:dyDescent="0.25">
      <c r="A1223" s="235"/>
      <c r="B1223" s="230"/>
      <c r="C1223" s="240"/>
      <c r="D1223" s="231"/>
      <c r="E1223" s="234"/>
      <c r="F1223" s="240"/>
      <c r="G1223" s="407" t="s">
        <v>5</v>
      </c>
      <c r="H1223" s="408"/>
      <c r="I1223" s="237"/>
      <c r="J1223" s="227">
        <f>SUM(I8:I1215)</f>
        <v>1222991608</v>
      </c>
      <c r="R1223" s="233"/>
    </row>
    <row r="1224" spans="1:18" x14ac:dyDescent="0.25">
      <c r="A1224" s="235"/>
      <c r="B1224" s="230"/>
      <c r="C1224" s="240"/>
      <c r="D1224" s="231"/>
      <c r="E1224" s="234"/>
      <c r="F1224" s="240"/>
      <c r="G1224" s="407" t="s">
        <v>32</v>
      </c>
      <c r="H1224" s="408"/>
      <c r="I1224" s="234" t="str">
        <f>IF(J1224&gt;0,"SALDO",IF(J1224&lt;0,"PIUTANG",IF(J1224=0,"LUNAS")))</f>
        <v>PIUTANG</v>
      </c>
      <c r="J1224" s="227">
        <f>J1223-J1222</f>
        <v>-3263753</v>
      </c>
      <c r="R1224" s="233"/>
    </row>
  </sheetData>
  <mergeCells count="13">
    <mergeCell ref="A5:J5"/>
    <mergeCell ref="A6:A7"/>
    <mergeCell ref="B6:G6"/>
    <mergeCell ref="H6:H7"/>
    <mergeCell ref="I6:I7"/>
    <mergeCell ref="J6:J7"/>
    <mergeCell ref="G1224:H1224"/>
    <mergeCell ref="G1218:H1218"/>
    <mergeCell ref="G1219:H1219"/>
    <mergeCell ref="G1220:H1220"/>
    <mergeCell ref="G1221:H1221"/>
    <mergeCell ref="G1222:H1222"/>
    <mergeCell ref="G1223:H1223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714"/>
  <sheetViews>
    <sheetView zoomScaleNormal="100" workbookViewId="0">
      <pane ySplit="6" topLeftCell="A693" activePane="bottomLeft" state="frozen"/>
      <selection pane="bottomLeft" activeCell="J701" sqref="J701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196</v>
      </c>
      <c r="D1" s="324"/>
      <c r="E1" s="324"/>
      <c r="F1" s="415" t="s">
        <v>22</v>
      </c>
      <c r="G1" s="415"/>
      <c r="H1" s="415"/>
      <c r="I1" s="326" t="s">
        <v>27</v>
      </c>
      <c r="J1" s="324"/>
      <c r="L1" s="327">
        <f>SUM(D619:D619)</f>
        <v>1155875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15" t="s">
        <v>21</v>
      </c>
      <c r="G2" s="415"/>
      <c r="H2" s="415"/>
      <c r="I2" s="326">
        <f>J713*-1</f>
        <v>67730</v>
      </c>
      <c r="J2" s="324"/>
      <c r="L2" s="327">
        <f>SUM(G619:G619)</f>
        <v>118038</v>
      </c>
      <c r="O2" s="233" t="s">
        <v>198</v>
      </c>
    </row>
    <row r="3" spans="1:16" x14ac:dyDescent="0.25">
      <c r="L3" s="327">
        <f>L1-L2</f>
        <v>1037837</v>
      </c>
      <c r="M3" s="327">
        <v>794325</v>
      </c>
    </row>
    <row r="4" spans="1:16" ht="19.5" x14ac:dyDescent="0.25">
      <c r="A4" s="416"/>
      <c r="B4" s="417"/>
      <c r="C4" s="417"/>
      <c r="D4" s="417"/>
      <c r="E4" s="417"/>
      <c r="F4" s="417"/>
      <c r="G4" s="417"/>
      <c r="H4" s="417"/>
      <c r="I4" s="417"/>
      <c r="J4" s="418"/>
      <c r="O4" s="219">
        <v>1924738</v>
      </c>
    </row>
    <row r="5" spans="1:16" x14ac:dyDescent="0.25">
      <c r="A5" s="419" t="s">
        <v>2</v>
      </c>
      <c r="B5" s="421" t="s">
        <v>3</v>
      </c>
      <c r="C5" s="422"/>
      <c r="D5" s="422"/>
      <c r="E5" s="422"/>
      <c r="F5" s="422"/>
      <c r="G5" s="423"/>
      <c r="H5" s="424" t="s">
        <v>4</v>
      </c>
      <c r="I5" s="426" t="s">
        <v>5</v>
      </c>
      <c r="J5" s="428" t="s">
        <v>6</v>
      </c>
    </row>
    <row r="6" spans="1:16" x14ac:dyDescent="0.25">
      <c r="A6" s="420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25"/>
      <c r="I6" s="427"/>
      <c r="J6" s="429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66"/>
      <c r="P7" s="366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66"/>
      <c r="P8" s="366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66"/>
      <c r="P9" s="366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66"/>
      <c r="P10" s="366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66"/>
      <c r="P11" s="366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66"/>
      <c r="P12" s="366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66"/>
      <c r="P13" s="366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66"/>
      <c r="P14" s="366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66"/>
      <c r="P15" s="366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66"/>
      <c r="P16" s="366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66"/>
      <c r="P17" s="366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66"/>
      <c r="P18" s="366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66"/>
      <c r="P19" s="366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66"/>
      <c r="P20" s="366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66"/>
      <c r="P21" s="366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66"/>
      <c r="P22" s="366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66"/>
      <c r="P23" s="366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66"/>
      <c r="P24" s="366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66"/>
      <c r="P25" s="366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66"/>
      <c r="P26" s="366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66"/>
      <c r="P27" s="366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66"/>
      <c r="P28" s="366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66"/>
      <c r="P29" s="366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66"/>
      <c r="P30" s="366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66"/>
      <c r="P31" s="366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66"/>
      <c r="P32" s="366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66"/>
      <c r="P33" s="366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66"/>
      <c r="P34" s="366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66"/>
      <c r="P35" s="366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66"/>
      <c r="P36" s="366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66"/>
      <c r="P37" s="366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66"/>
      <c r="P38" s="366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66"/>
      <c r="P41" s="366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66"/>
      <c r="P42" s="366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66"/>
      <c r="P45" s="366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66"/>
      <c r="P47" s="366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66"/>
      <c r="P48" s="366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66"/>
      <c r="P49" s="366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66"/>
      <c r="P50" s="366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66"/>
      <c r="P52" s="366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66"/>
      <c r="P55" s="366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66"/>
      <c r="P56" s="366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66"/>
      <c r="P57" s="366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66"/>
      <c r="P59" s="366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66"/>
      <c r="P60" s="366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66"/>
      <c r="P61" s="366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66"/>
      <c r="P62" s="366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66"/>
      <c r="P64" s="366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66"/>
      <c r="P65" s="366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66"/>
      <c r="P66" s="366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66"/>
      <c r="P67" s="366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66"/>
      <c r="P68" s="366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66"/>
      <c r="P69" s="366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66"/>
      <c r="P70" s="366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66"/>
      <c r="P71" s="366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66"/>
      <c r="P72" s="366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66"/>
      <c r="P73" s="366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66"/>
      <c r="P74" s="366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66"/>
      <c r="P75" s="366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66"/>
      <c r="P76" s="366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66"/>
      <c r="P77" s="366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66"/>
      <c r="P78" s="366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66"/>
      <c r="P79" s="366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66"/>
      <c r="P80" s="366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66"/>
      <c r="P81" s="366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66"/>
      <c r="P82" s="366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66"/>
      <c r="P83" s="366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66"/>
      <c r="P84" s="366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66"/>
      <c r="P85" s="366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66"/>
      <c r="P86" s="366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66"/>
      <c r="P87" s="366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66"/>
      <c r="P88" s="366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66"/>
      <c r="P89" s="366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66"/>
      <c r="P90" s="366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66"/>
      <c r="P91" s="366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66"/>
      <c r="P92" s="366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66"/>
      <c r="P93" s="366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66"/>
      <c r="P94" s="366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66"/>
      <c r="P95" s="366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66"/>
      <c r="P96" s="366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66"/>
      <c r="P97" s="366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66"/>
      <c r="P98" s="366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66"/>
      <c r="P99" s="366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66"/>
      <c r="P100" s="366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66"/>
      <c r="P101" s="366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66"/>
      <c r="P102" s="366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66"/>
      <c r="P103" s="366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66"/>
      <c r="P104" s="366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66"/>
      <c r="P105" s="366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66"/>
      <c r="P106" s="366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66"/>
      <c r="P107" s="366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66"/>
      <c r="P108" s="366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66"/>
      <c r="P109" s="366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66"/>
      <c r="P110" s="366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66"/>
      <c r="P111" s="366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66"/>
      <c r="P112" s="366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66"/>
      <c r="P113" s="366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66"/>
      <c r="P114" s="366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66"/>
      <c r="P115" s="366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66"/>
      <c r="P116" s="366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66"/>
      <c r="P117" s="366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66"/>
      <c r="P118" s="366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66"/>
      <c r="P119" s="366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66"/>
      <c r="P120" s="366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66"/>
      <c r="P121" s="366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66"/>
      <c r="P122" s="366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66"/>
      <c r="P123" s="366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66"/>
      <c r="P124" s="366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66"/>
      <c r="P125" s="366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66"/>
      <c r="P126" s="366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66"/>
      <c r="P127" s="366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66"/>
      <c r="P128" s="366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66"/>
      <c r="P129" s="366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66"/>
      <c r="P130" s="366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66"/>
      <c r="P131" s="366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66"/>
      <c r="P132" s="366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66"/>
      <c r="P133" s="366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66"/>
      <c r="P134" s="366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66"/>
      <c r="P135" s="366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66"/>
      <c r="P136" s="366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66"/>
      <c r="P137" s="366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66"/>
      <c r="P138" s="366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66"/>
      <c r="P139" s="366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66"/>
      <c r="P140" s="366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66"/>
      <c r="P141" s="366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66"/>
      <c r="P142" s="366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66"/>
      <c r="P143" s="366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66"/>
      <c r="P144" s="366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66"/>
      <c r="P145" s="366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66"/>
      <c r="P146" s="366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66"/>
      <c r="P147" s="366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66"/>
      <c r="P148" s="366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66"/>
      <c r="P149" s="366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66"/>
      <c r="P150" s="366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66"/>
      <c r="P151" s="366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66"/>
      <c r="P152" s="366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66"/>
      <c r="P153" s="366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66"/>
      <c r="P154" s="366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66"/>
      <c r="P155" s="366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66"/>
      <c r="P156" s="366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66"/>
      <c r="P157" s="366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66"/>
      <c r="P158" s="366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66"/>
      <c r="P159" s="366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66"/>
      <c r="P160" s="366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66"/>
      <c r="P161" s="366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66"/>
      <c r="P162" s="366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66"/>
      <c r="P163" s="366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66"/>
      <c r="P164" s="366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66"/>
      <c r="P165" s="366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66"/>
      <c r="P166" s="366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66"/>
      <c r="P167" s="366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66"/>
      <c r="P168" s="366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66"/>
      <c r="P169" s="366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66"/>
      <c r="P170" s="366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66"/>
      <c r="P171" s="366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66"/>
      <c r="P172" s="366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66"/>
      <c r="P173" s="366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66"/>
      <c r="P174" s="366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66"/>
      <c r="P175" s="366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66"/>
      <c r="P176" s="366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66"/>
      <c r="P177" s="366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66"/>
      <c r="P178" s="366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66"/>
      <c r="P179" s="366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66"/>
      <c r="P180" s="366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66"/>
      <c r="P181" s="366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66"/>
      <c r="P182" s="366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66"/>
      <c r="P183" s="366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66"/>
      <c r="P184" s="366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66"/>
      <c r="P185" s="366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66"/>
      <c r="P186" s="366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66"/>
      <c r="P187" s="366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66"/>
      <c r="P188" s="366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66"/>
      <c r="P189" s="366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66"/>
      <c r="P190" s="366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66"/>
      <c r="P191" s="366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66"/>
      <c r="P192" s="366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66"/>
      <c r="P193" s="366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66"/>
      <c r="P194" s="366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66"/>
      <c r="P195" s="366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66"/>
      <c r="P196" s="366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66"/>
      <c r="P197" s="366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66"/>
      <c r="P198" s="366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66"/>
      <c r="P199" s="366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66"/>
      <c r="P200" s="366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66"/>
      <c r="P201" s="366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66"/>
      <c r="P202" s="366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66"/>
      <c r="P203" s="366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66"/>
      <c r="P204" s="366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66"/>
      <c r="P205" s="366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66"/>
      <c r="P206" s="366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66"/>
      <c r="P207" s="366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66"/>
      <c r="P208" s="366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66"/>
      <c r="P209" s="366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66"/>
      <c r="P210" s="366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66"/>
      <c r="P211" s="366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66"/>
      <c r="P212" s="366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66"/>
      <c r="P213" s="366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66"/>
      <c r="P214" s="366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66"/>
      <c r="P215" s="366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66"/>
      <c r="P216" s="366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66"/>
      <c r="P217" s="366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66"/>
      <c r="P218" s="366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66"/>
      <c r="P219" s="366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66"/>
      <c r="P220" s="366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66"/>
      <c r="P221" s="366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66"/>
      <c r="P222" s="366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66"/>
      <c r="P223" s="366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66"/>
      <c r="P224" s="366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66"/>
      <c r="P225" s="366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66"/>
      <c r="P226" s="366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66"/>
      <c r="P227" s="366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66"/>
      <c r="P228" s="366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66"/>
      <c r="P229" s="366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66"/>
      <c r="P230" s="366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66"/>
      <c r="P231" s="366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66"/>
      <c r="P232" s="366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66"/>
      <c r="P233" s="366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66"/>
      <c r="P234" s="366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66"/>
      <c r="P235" s="366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66"/>
      <c r="P236" s="366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66"/>
      <c r="P237" s="366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66"/>
      <c r="P238" s="366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66"/>
      <c r="P239" s="366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66"/>
      <c r="P240" s="366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66"/>
      <c r="P241" s="366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66"/>
      <c r="P242" s="366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66"/>
      <c r="P243" s="366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66"/>
      <c r="P244" s="366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66"/>
      <c r="P245" s="366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66"/>
      <c r="P246" s="366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66"/>
      <c r="P247" s="366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66"/>
      <c r="P248" s="366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66"/>
      <c r="P249" s="366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66"/>
      <c r="P250" s="366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66"/>
      <c r="P251" s="366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66"/>
      <c r="P252" s="366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66"/>
      <c r="P253" s="366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66"/>
      <c r="P254" s="366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66"/>
      <c r="P255" s="366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66"/>
      <c r="P256" s="366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66"/>
      <c r="P257" s="366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66"/>
      <c r="P258" s="366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66"/>
      <c r="P259" s="366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66"/>
      <c r="P260" s="366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66"/>
      <c r="P261" s="366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66"/>
      <c r="P262" s="366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66"/>
      <c r="P263" s="366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66"/>
      <c r="P264" s="366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66"/>
      <c r="P265" s="366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66"/>
      <c r="P266" s="366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66"/>
      <c r="P267" s="366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66"/>
      <c r="P268" s="366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66"/>
      <c r="P269" s="366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66"/>
      <c r="P270" s="366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66"/>
      <c r="P271" s="366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66"/>
      <c r="P272" s="366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66"/>
      <c r="P273" s="366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66"/>
      <c r="P274" s="366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66"/>
      <c r="P275" s="366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66"/>
      <c r="P276" s="366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66"/>
      <c r="P277" s="366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66"/>
      <c r="P278" s="366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66"/>
      <c r="P279" s="366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66"/>
      <c r="P280" s="366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66"/>
      <c r="P281" s="366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66"/>
      <c r="P282" s="366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66"/>
      <c r="P283" s="366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66"/>
      <c r="P284" s="366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66"/>
      <c r="P285" s="366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66"/>
      <c r="P286" s="366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66"/>
      <c r="P287" s="366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66"/>
      <c r="P288" s="366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66"/>
      <c r="P289" s="366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66"/>
      <c r="P290" s="366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66"/>
      <c r="P291" s="366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66"/>
      <c r="P292" s="366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66"/>
      <c r="P293" s="366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66"/>
      <c r="P294" s="366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66"/>
      <c r="P295" s="366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66"/>
      <c r="P296" s="366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66"/>
      <c r="P297" s="366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66"/>
      <c r="P298" s="366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66"/>
      <c r="P299" s="366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66"/>
      <c r="P300" s="366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66"/>
      <c r="P301" s="366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66"/>
      <c r="P302" s="366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66"/>
      <c r="P303" s="366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66"/>
      <c r="P304" s="366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66"/>
      <c r="P305" s="366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66"/>
      <c r="P306" s="366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66"/>
      <c r="P307" s="366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66"/>
      <c r="P308" s="366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66"/>
      <c r="P309" s="366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66"/>
      <c r="P310" s="366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66"/>
      <c r="P311" s="366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66"/>
      <c r="P312" s="366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66"/>
      <c r="P313" s="366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66"/>
      <c r="P314" s="366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66"/>
      <c r="P315" s="366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66"/>
      <c r="P316" s="366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66"/>
      <c r="P317" s="366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66"/>
      <c r="P318" s="366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66"/>
      <c r="P319" s="366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66"/>
      <c r="P320" s="366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66"/>
      <c r="P321" s="366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66"/>
      <c r="P322" s="366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66"/>
      <c r="P323" s="366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66"/>
      <c r="P324" s="366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66"/>
      <c r="P325" s="366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66"/>
      <c r="P326" s="366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66"/>
      <c r="P327" s="366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66"/>
      <c r="P328" s="366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66"/>
      <c r="P329" s="366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66"/>
      <c r="P330" s="366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66"/>
      <c r="P331" s="366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66"/>
      <c r="P332" s="366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66"/>
      <c r="P333" s="366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66"/>
      <c r="P334" s="366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66"/>
      <c r="P335" s="366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66"/>
      <c r="P336" s="366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66"/>
      <c r="P337" s="366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66"/>
      <c r="P338" s="366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66"/>
      <c r="P339" s="366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66"/>
      <c r="P340" s="366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66"/>
      <c r="P341" s="366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66"/>
      <c r="P342" s="366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66"/>
      <c r="P343" s="366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66"/>
      <c r="P344" s="366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66"/>
      <c r="P345" s="366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66"/>
      <c r="P346" s="366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66"/>
      <c r="P347" s="366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66"/>
      <c r="P348" s="366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66"/>
      <c r="P349" s="366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66"/>
      <c r="P350" s="366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66"/>
      <c r="P351" s="366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66"/>
      <c r="P352" s="366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66"/>
      <c r="P353" s="366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66"/>
      <c r="P354" s="366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66"/>
      <c r="P355" s="366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66"/>
      <c r="P356" s="366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66"/>
      <c r="P357" s="366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66"/>
      <c r="P358" s="366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66"/>
      <c r="P359" s="366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66"/>
      <c r="P360" s="366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66"/>
      <c r="P361" s="366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66"/>
      <c r="P362" s="366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66"/>
      <c r="P363" s="366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66"/>
      <c r="P364" s="366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66"/>
      <c r="P365" s="366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66"/>
      <c r="P366" s="366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66"/>
      <c r="P367" s="366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66"/>
      <c r="P368" s="366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66"/>
      <c r="P369" s="366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66"/>
      <c r="P370" s="366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66"/>
      <c r="P371" s="366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66"/>
      <c r="P372" s="366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66"/>
      <c r="P373" s="366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66"/>
      <c r="P374" s="366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66"/>
      <c r="P375" s="366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66"/>
      <c r="P376" s="366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66"/>
      <c r="P377" s="366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66"/>
      <c r="P378" s="366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66"/>
      <c r="P379" s="366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66"/>
      <c r="P380" s="366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66"/>
      <c r="P381" s="366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66"/>
      <c r="P382" s="366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66"/>
      <c r="P383" s="366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66"/>
      <c r="P384" s="366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66"/>
      <c r="P385" s="366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66"/>
      <c r="P386" s="366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66"/>
      <c r="P387" s="366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66"/>
      <c r="P388" s="366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66"/>
      <c r="P389" s="366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66"/>
      <c r="P390" s="366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66"/>
      <c r="P391" s="366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66"/>
      <c r="P392" s="366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66"/>
      <c r="P393" s="366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66"/>
      <c r="P394" s="366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66"/>
      <c r="P395" s="366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66"/>
      <c r="P396" s="366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66"/>
      <c r="P397" s="366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66"/>
      <c r="P398" s="366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66"/>
      <c r="P399" s="366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66"/>
      <c r="P400" s="366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66"/>
      <c r="P401" s="366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66"/>
      <c r="P402" s="366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66"/>
      <c r="P403" s="366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66"/>
      <c r="P404" s="366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66"/>
      <c r="P405" s="366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66"/>
      <c r="P406" s="366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66"/>
      <c r="P407" s="366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66"/>
      <c r="P408" s="366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66"/>
      <c r="P409" s="366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66"/>
      <c r="P410" s="366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66"/>
      <c r="P411" s="366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66"/>
      <c r="P412" s="366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66"/>
      <c r="P413" s="366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66"/>
      <c r="P414" s="366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66"/>
      <c r="P415" s="366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66"/>
      <c r="P416" s="366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66"/>
      <c r="P417" s="366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66"/>
      <c r="P418" s="366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66"/>
      <c r="P419" s="366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66"/>
      <c r="P420" s="366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66"/>
      <c r="P421" s="366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66"/>
      <c r="P422" s="366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66"/>
      <c r="P423" s="366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66"/>
      <c r="P424" s="366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66"/>
      <c r="P425" s="366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66"/>
      <c r="P426" s="366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66"/>
      <c r="P427" s="366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66"/>
      <c r="P428" s="366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66"/>
      <c r="P429" s="366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66"/>
      <c r="P430" s="366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66"/>
      <c r="P431" s="366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66"/>
      <c r="P432" s="366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66"/>
      <c r="P433" s="366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66"/>
      <c r="P434" s="366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66"/>
      <c r="P435" s="366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66"/>
      <c r="P436" s="366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66"/>
      <c r="P437" s="366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66"/>
      <c r="P438" s="366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66"/>
      <c r="P439" s="366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66"/>
      <c r="P440" s="366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66"/>
      <c r="P441" s="366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66"/>
      <c r="P442" s="366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66"/>
      <c r="P443" s="366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66"/>
      <c r="P444" s="366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66"/>
      <c r="P445" s="366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66"/>
      <c r="P446" s="366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66"/>
      <c r="P447" s="366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66"/>
      <c r="P448" s="366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66"/>
      <c r="P449" s="366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66"/>
      <c r="P450" s="366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66"/>
      <c r="P451" s="366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66"/>
      <c r="P452" s="366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66"/>
      <c r="P453" s="366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66"/>
      <c r="P454" s="366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66"/>
      <c r="P455" s="366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66"/>
      <c r="P456" s="366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66"/>
      <c r="P457" s="366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66"/>
      <c r="P458" s="366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66"/>
      <c r="P459" s="366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66"/>
      <c r="P460" s="366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66"/>
      <c r="P461" s="366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66"/>
      <c r="P462" s="366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66"/>
      <c r="P463" s="366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66"/>
      <c r="P464" s="366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66"/>
      <c r="P465" s="366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66"/>
      <c r="P466" s="366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66"/>
      <c r="P467" s="366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66"/>
      <c r="P468" s="366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66"/>
      <c r="P469" s="366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66"/>
      <c r="P470" s="366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66"/>
      <c r="P471" s="366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66"/>
      <c r="P472" s="366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66"/>
      <c r="P473" s="366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66"/>
      <c r="P474" s="366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66"/>
      <c r="P475" s="366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66"/>
      <c r="P476" s="366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66"/>
      <c r="P477" s="366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66"/>
      <c r="P478" s="366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66"/>
      <c r="P479" s="366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66"/>
      <c r="P480" s="366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66"/>
      <c r="P481" s="366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66"/>
      <c r="P482" s="366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66"/>
      <c r="P483" s="366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66"/>
      <c r="P484" s="366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66"/>
      <c r="P485" s="366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66"/>
      <c r="P486" s="366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66"/>
      <c r="P487" s="366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66"/>
      <c r="P488" s="366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66"/>
      <c r="P489" s="366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66"/>
      <c r="P490" s="366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66"/>
      <c r="P491" s="366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66"/>
      <c r="P492" s="366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66"/>
      <c r="P493" s="366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66"/>
      <c r="P494" s="366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66"/>
      <c r="P495" s="366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66"/>
      <c r="P496" s="366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66"/>
      <c r="P497" s="366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66"/>
      <c r="P498" s="366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66"/>
      <c r="P499" s="366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66"/>
      <c r="P500" s="366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66"/>
      <c r="P501" s="366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66"/>
      <c r="P502" s="366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66"/>
      <c r="P503" s="366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66"/>
      <c r="P504" s="366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66"/>
      <c r="P505" s="366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66"/>
      <c r="P506" s="366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66"/>
      <c r="P507" s="366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66"/>
      <c r="P508" s="366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66"/>
      <c r="P509" s="366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66"/>
      <c r="P510" s="366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66"/>
      <c r="P511" s="366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66"/>
      <c r="P512" s="366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66"/>
      <c r="P513" s="366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66"/>
      <c r="P514" s="366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66"/>
      <c r="P515" s="366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66"/>
      <c r="P516" s="366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66"/>
      <c r="P517" s="366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66"/>
      <c r="P518" s="366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66"/>
      <c r="P519" s="366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66"/>
      <c r="P520" s="366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66"/>
      <c r="P521" s="366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66"/>
      <c r="P522" s="366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66"/>
      <c r="P523" s="366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66"/>
      <c r="P524" s="366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66"/>
      <c r="P525" s="366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66"/>
      <c r="P526" s="366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66"/>
      <c r="P527" s="366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66"/>
      <c r="P528" s="366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66"/>
      <c r="P529" s="366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66"/>
      <c r="P530" s="366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66"/>
      <c r="P531" s="366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66"/>
      <c r="P532" s="366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66"/>
      <c r="P533" s="366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66"/>
      <c r="P534" s="366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66"/>
      <c r="P535" s="366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66"/>
      <c r="P536" s="366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66"/>
      <c r="P537" s="366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66"/>
      <c r="P538" s="366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66"/>
      <c r="P539" s="366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66"/>
      <c r="P540" s="366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66"/>
      <c r="P541" s="366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66"/>
      <c r="P542" s="366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66"/>
      <c r="P543" s="366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66"/>
      <c r="P544" s="366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66"/>
      <c r="P545" s="366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66"/>
      <c r="P546" s="366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66"/>
      <c r="P547" s="366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66"/>
      <c r="P548" s="366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66"/>
      <c r="P549" s="366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66"/>
      <c r="P550" s="366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66"/>
      <c r="P551" s="366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66"/>
      <c r="P552" s="366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66"/>
      <c r="P553" s="366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66"/>
      <c r="P554" s="366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66"/>
      <c r="P555" s="366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66"/>
      <c r="P556" s="366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66"/>
      <c r="P557" s="366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66"/>
      <c r="P558" s="366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66"/>
      <c r="P559" s="366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66"/>
      <c r="P560" s="366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66"/>
      <c r="P561" s="366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66"/>
      <c r="P562" s="366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66"/>
      <c r="P563" s="366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66"/>
      <c r="P564" s="366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66"/>
      <c r="P565" s="366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66"/>
      <c r="P566" s="366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66"/>
      <c r="P567" s="366"/>
    </row>
    <row r="568" spans="1:16" x14ac:dyDescent="0.25">
      <c r="A568" s="333">
        <v>43306</v>
      </c>
      <c r="B568" s="334">
        <v>180170531</v>
      </c>
      <c r="C568" s="335">
        <v>2</v>
      </c>
      <c r="D568" s="336">
        <v>232138</v>
      </c>
      <c r="E568" s="337">
        <v>180044498</v>
      </c>
      <c r="F568" s="335">
        <v>6</v>
      </c>
      <c r="G568" s="336">
        <v>739988</v>
      </c>
      <c r="H568" s="337"/>
      <c r="I568" s="338"/>
      <c r="J568" s="336"/>
      <c r="K568" s="328"/>
      <c r="L568" s="328"/>
      <c r="M568" s="328"/>
      <c r="N568" s="328"/>
      <c r="O568" s="366"/>
      <c r="P568" s="366"/>
    </row>
    <row r="569" spans="1:16" x14ac:dyDescent="0.25">
      <c r="A569" s="333">
        <v>43306</v>
      </c>
      <c r="B569" s="334">
        <v>180170547</v>
      </c>
      <c r="C569" s="335">
        <v>5</v>
      </c>
      <c r="D569" s="336">
        <v>398038</v>
      </c>
      <c r="E569" s="337"/>
      <c r="F569" s="335"/>
      <c r="G569" s="336"/>
      <c r="H569" s="337"/>
      <c r="I569" s="338"/>
      <c r="J569" s="336"/>
      <c r="K569" s="328"/>
      <c r="L569" s="328"/>
      <c r="M569" s="328"/>
      <c r="N569" s="328"/>
      <c r="O569" s="366"/>
      <c r="P569" s="366"/>
    </row>
    <row r="570" spans="1:16" x14ac:dyDescent="0.25">
      <c r="A570" s="333">
        <v>43306</v>
      </c>
      <c r="B570" s="334">
        <v>180170588</v>
      </c>
      <c r="C570" s="335">
        <v>1</v>
      </c>
      <c r="D570" s="336">
        <v>108063</v>
      </c>
      <c r="E570" s="337"/>
      <c r="F570" s="335"/>
      <c r="G570" s="336"/>
      <c r="H570" s="337"/>
      <c r="I570" s="338"/>
      <c r="J570" s="336"/>
      <c r="K570" s="328"/>
      <c r="L570" s="328"/>
      <c r="M570" s="328"/>
      <c r="N570" s="328"/>
      <c r="O570" s="366"/>
      <c r="P570" s="366"/>
    </row>
    <row r="571" spans="1:16" x14ac:dyDescent="0.25">
      <c r="A571" s="333">
        <v>43307</v>
      </c>
      <c r="B571" s="334">
        <v>180170643</v>
      </c>
      <c r="C571" s="335">
        <v>3</v>
      </c>
      <c r="D571" s="336">
        <v>318063</v>
      </c>
      <c r="E571" s="337">
        <v>180044512</v>
      </c>
      <c r="F571" s="335">
        <v>2</v>
      </c>
      <c r="G571" s="336">
        <v>223650</v>
      </c>
      <c r="H571" s="337"/>
      <c r="I571" s="338"/>
      <c r="J571" s="336"/>
      <c r="K571" s="328"/>
      <c r="L571" s="328"/>
      <c r="M571" s="328"/>
      <c r="N571" s="328"/>
      <c r="O571" s="366"/>
      <c r="P571" s="366"/>
    </row>
    <row r="572" spans="1:16" x14ac:dyDescent="0.25">
      <c r="A572" s="333">
        <v>43307</v>
      </c>
      <c r="B572" s="334">
        <v>180170675</v>
      </c>
      <c r="C572" s="335">
        <v>2</v>
      </c>
      <c r="D572" s="336">
        <v>180075</v>
      </c>
      <c r="E572" s="337"/>
      <c r="F572" s="335"/>
      <c r="G572" s="336"/>
      <c r="H572" s="337"/>
      <c r="I572" s="338"/>
      <c r="J572" s="336"/>
      <c r="K572" s="328"/>
      <c r="L572" s="328"/>
      <c r="M572" s="328"/>
      <c r="N572" s="328"/>
      <c r="O572" s="366"/>
      <c r="P572" s="366"/>
    </row>
    <row r="573" spans="1:16" x14ac:dyDescent="0.25">
      <c r="A573" s="333">
        <v>43307</v>
      </c>
      <c r="B573" s="334">
        <v>180170679</v>
      </c>
      <c r="C573" s="335">
        <v>3</v>
      </c>
      <c r="D573" s="336">
        <v>263463</v>
      </c>
      <c r="E573" s="337"/>
      <c r="F573" s="335"/>
      <c r="G573" s="336"/>
      <c r="H573" s="337"/>
      <c r="I573" s="338">
        <v>536202</v>
      </c>
      <c r="J573" s="363" t="s">
        <v>17</v>
      </c>
      <c r="K573" s="328"/>
      <c r="L573" s="328"/>
      <c r="M573" s="328"/>
      <c r="N573" s="328"/>
      <c r="O573" s="366"/>
      <c r="P573" s="366"/>
    </row>
    <row r="574" spans="1:16" x14ac:dyDescent="0.25">
      <c r="A574" s="333">
        <v>43308</v>
      </c>
      <c r="B574" s="334">
        <v>180170718</v>
      </c>
      <c r="C574" s="335">
        <v>1</v>
      </c>
      <c r="D574" s="336">
        <v>118038</v>
      </c>
      <c r="E574" s="337">
        <v>180044529</v>
      </c>
      <c r="F574" s="335">
        <v>1</v>
      </c>
      <c r="G574" s="336">
        <v>138513</v>
      </c>
      <c r="H574" s="337"/>
      <c r="I574" s="338"/>
      <c r="J574" s="336"/>
      <c r="K574" s="328"/>
      <c r="L574" s="328"/>
      <c r="M574" s="328"/>
      <c r="N574" s="328"/>
      <c r="O574" s="366"/>
      <c r="P574" s="366"/>
    </row>
    <row r="575" spans="1:16" x14ac:dyDescent="0.25">
      <c r="A575" s="333">
        <v>43308</v>
      </c>
      <c r="B575" s="334">
        <v>180170750</v>
      </c>
      <c r="C575" s="335">
        <v>3</v>
      </c>
      <c r="D575" s="336">
        <v>261363</v>
      </c>
      <c r="E575" s="337"/>
      <c r="F575" s="335"/>
      <c r="G575" s="336"/>
      <c r="H575" s="337"/>
      <c r="I575" s="338"/>
      <c r="J575" s="336"/>
      <c r="K575" s="328"/>
      <c r="L575" s="328"/>
      <c r="M575" s="328"/>
      <c r="N575" s="328"/>
      <c r="O575" s="366"/>
      <c r="P575" s="366"/>
    </row>
    <row r="576" spans="1:16" x14ac:dyDescent="0.25">
      <c r="A576" s="333">
        <v>43308</v>
      </c>
      <c r="B576" s="334">
        <v>180170756</v>
      </c>
      <c r="C576" s="335">
        <v>2</v>
      </c>
      <c r="D576" s="336">
        <v>181300</v>
      </c>
      <c r="E576" s="337"/>
      <c r="F576" s="335"/>
      <c r="G576" s="336"/>
      <c r="H576" s="337"/>
      <c r="I576" s="338">
        <v>422188</v>
      </c>
      <c r="J576" s="363" t="s">
        <v>17</v>
      </c>
      <c r="K576" s="328"/>
      <c r="L576" s="328"/>
      <c r="M576" s="328"/>
      <c r="N576" s="328"/>
      <c r="O576" s="366"/>
      <c r="P576" s="366"/>
    </row>
    <row r="577" spans="1:16" x14ac:dyDescent="0.25">
      <c r="A577" s="333">
        <v>43309</v>
      </c>
      <c r="B577" s="334">
        <v>180170805</v>
      </c>
      <c r="C577" s="335">
        <v>1</v>
      </c>
      <c r="D577" s="336">
        <v>135800</v>
      </c>
      <c r="E577" s="337">
        <v>180044544</v>
      </c>
      <c r="F577" s="335">
        <v>3</v>
      </c>
      <c r="G577" s="336">
        <v>325850</v>
      </c>
      <c r="H577" s="337"/>
      <c r="I577" s="338"/>
      <c r="J577" s="336"/>
      <c r="K577" s="328"/>
      <c r="L577" s="328"/>
      <c r="M577" s="328"/>
      <c r="N577" s="328"/>
      <c r="O577" s="366"/>
      <c r="P577" s="366"/>
    </row>
    <row r="578" spans="1:16" x14ac:dyDescent="0.25">
      <c r="A578" s="333">
        <v>43309</v>
      </c>
      <c r="B578" s="334">
        <v>180170847</v>
      </c>
      <c r="C578" s="335">
        <v>9</v>
      </c>
      <c r="D578" s="336">
        <v>800888</v>
      </c>
      <c r="E578" s="337"/>
      <c r="F578" s="335"/>
      <c r="G578" s="336"/>
      <c r="H578" s="337"/>
      <c r="I578" s="338">
        <v>610838</v>
      </c>
      <c r="J578" s="363" t="s">
        <v>17</v>
      </c>
      <c r="K578" s="328"/>
      <c r="L578" s="328"/>
      <c r="M578" s="328"/>
      <c r="N578" s="328"/>
      <c r="O578" s="366"/>
      <c r="P578" s="366"/>
    </row>
    <row r="579" spans="1:16" x14ac:dyDescent="0.25">
      <c r="A579" s="333">
        <v>43311</v>
      </c>
      <c r="B579" s="334">
        <v>180170984</v>
      </c>
      <c r="C579" s="335">
        <v>22</v>
      </c>
      <c r="D579" s="336">
        <v>2460063</v>
      </c>
      <c r="E579" s="337">
        <v>180044582</v>
      </c>
      <c r="F579" s="335">
        <v>4</v>
      </c>
      <c r="G579" s="336">
        <v>451150</v>
      </c>
      <c r="H579" s="337"/>
      <c r="I579" s="338"/>
      <c r="J579" s="336"/>
      <c r="K579" s="328"/>
      <c r="L579" s="328"/>
      <c r="M579" s="328"/>
      <c r="N579" s="328"/>
      <c r="O579" s="366"/>
      <c r="P579" s="366"/>
    </row>
    <row r="580" spans="1:16" x14ac:dyDescent="0.25">
      <c r="A580" s="333">
        <v>43311</v>
      </c>
      <c r="B580" s="334">
        <v>180171020</v>
      </c>
      <c r="C580" s="335">
        <v>5</v>
      </c>
      <c r="D580" s="336">
        <v>507588</v>
      </c>
      <c r="E580" s="337"/>
      <c r="F580" s="335"/>
      <c r="G580" s="336"/>
      <c r="H580" s="337"/>
      <c r="I580" s="338"/>
      <c r="J580" s="336"/>
      <c r="K580" s="328"/>
      <c r="L580" s="328"/>
      <c r="M580" s="328"/>
      <c r="N580" s="328"/>
      <c r="O580" s="366"/>
      <c r="P580" s="366"/>
    </row>
    <row r="581" spans="1:16" x14ac:dyDescent="0.25">
      <c r="A581" s="333">
        <v>43311</v>
      </c>
      <c r="B581" s="334">
        <v>180171023</v>
      </c>
      <c r="C581" s="335">
        <v>2</v>
      </c>
      <c r="D581" s="336">
        <v>207200</v>
      </c>
      <c r="E581" s="337"/>
      <c r="F581" s="335"/>
      <c r="G581" s="336"/>
      <c r="H581" s="337"/>
      <c r="I581" s="338">
        <v>2723701</v>
      </c>
      <c r="J581" s="363" t="s">
        <v>17</v>
      </c>
      <c r="K581" s="328"/>
      <c r="L581" s="328"/>
      <c r="M581" s="328"/>
      <c r="N581" s="328"/>
      <c r="O581" s="366"/>
      <c r="P581" s="366"/>
    </row>
    <row r="582" spans="1:16" x14ac:dyDescent="0.25">
      <c r="A582" s="333">
        <v>43312</v>
      </c>
      <c r="B582" s="334">
        <v>180171051</v>
      </c>
      <c r="C582" s="335">
        <v>1</v>
      </c>
      <c r="D582" s="336">
        <v>45763</v>
      </c>
      <c r="E582" s="337">
        <v>180044596</v>
      </c>
      <c r="F582" s="335">
        <v>5</v>
      </c>
      <c r="G582" s="336">
        <v>595000</v>
      </c>
      <c r="H582" s="337"/>
      <c r="I582" s="338"/>
      <c r="J582" s="363"/>
      <c r="K582" s="328"/>
      <c r="L582" s="328"/>
      <c r="M582" s="328"/>
      <c r="N582" s="328"/>
      <c r="O582" s="366"/>
      <c r="P582" s="366"/>
    </row>
    <row r="583" spans="1:16" x14ac:dyDescent="0.25">
      <c r="A583" s="333">
        <v>43312</v>
      </c>
      <c r="B583" s="334">
        <v>180171084</v>
      </c>
      <c r="C583" s="335">
        <v>13</v>
      </c>
      <c r="D583" s="336">
        <v>1426775</v>
      </c>
      <c r="E583" s="337"/>
      <c r="F583" s="335"/>
      <c r="G583" s="336"/>
      <c r="H583" s="337"/>
      <c r="I583" s="338"/>
      <c r="J583" s="363"/>
      <c r="K583" s="328"/>
      <c r="L583" s="328"/>
      <c r="M583" s="328"/>
      <c r="N583" s="328"/>
      <c r="O583" s="366"/>
      <c r="P583" s="366"/>
    </row>
    <row r="584" spans="1:16" x14ac:dyDescent="0.25">
      <c r="A584" s="333">
        <v>43312</v>
      </c>
      <c r="B584" s="334">
        <v>180171089</v>
      </c>
      <c r="C584" s="335">
        <v>1</v>
      </c>
      <c r="D584" s="336">
        <v>39375</v>
      </c>
      <c r="E584" s="337"/>
      <c r="F584" s="335"/>
      <c r="G584" s="336"/>
      <c r="H584" s="337"/>
      <c r="I584" s="338"/>
      <c r="J584" s="363"/>
      <c r="K584" s="328"/>
      <c r="L584" s="328"/>
      <c r="M584" s="328"/>
      <c r="N584" s="328"/>
      <c r="O584" s="366"/>
      <c r="P584" s="366"/>
    </row>
    <row r="585" spans="1:16" x14ac:dyDescent="0.25">
      <c r="A585" s="333">
        <v>43312</v>
      </c>
      <c r="B585" s="334">
        <v>180171118</v>
      </c>
      <c r="C585" s="335">
        <v>4</v>
      </c>
      <c r="D585" s="336">
        <v>446513</v>
      </c>
      <c r="E585" s="337"/>
      <c r="F585" s="335"/>
      <c r="G585" s="336"/>
      <c r="H585" s="337"/>
      <c r="I585" s="338"/>
      <c r="J585" s="363"/>
      <c r="K585" s="328"/>
      <c r="L585" s="328"/>
      <c r="M585" s="328"/>
      <c r="N585" s="328"/>
      <c r="O585" s="366"/>
      <c r="P585" s="366"/>
    </row>
    <row r="586" spans="1:16" x14ac:dyDescent="0.25">
      <c r="A586" s="333">
        <v>43312</v>
      </c>
      <c r="B586" s="334">
        <v>180171127</v>
      </c>
      <c r="C586" s="335">
        <v>1</v>
      </c>
      <c r="D586" s="336">
        <v>103600</v>
      </c>
      <c r="E586" s="337"/>
      <c r="F586" s="335"/>
      <c r="G586" s="336"/>
      <c r="H586" s="337"/>
      <c r="I586" s="338">
        <v>1467026</v>
      </c>
      <c r="J586" s="363" t="s">
        <v>17</v>
      </c>
      <c r="K586" s="328"/>
      <c r="L586" s="328"/>
      <c r="M586" s="328"/>
      <c r="N586" s="328"/>
      <c r="O586" s="366"/>
      <c r="P586" s="366"/>
    </row>
    <row r="587" spans="1:16" x14ac:dyDescent="0.25">
      <c r="A587" s="333">
        <v>43313</v>
      </c>
      <c r="B587" s="334">
        <v>180171153</v>
      </c>
      <c r="C587" s="335">
        <v>2</v>
      </c>
      <c r="D587" s="336">
        <v>243775</v>
      </c>
      <c r="E587" s="337">
        <v>180044612</v>
      </c>
      <c r="F587" s="335">
        <v>5</v>
      </c>
      <c r="G587" s="336">
        <v>535675</v>
      </c>
      <c r="H587" s="337"/>
      <c r="I587" s="338"/>
      <c r="J587" s="363"/>
      <c r="K587" s="328"/>
      <c r="L587" s="328"/>
      <c r="M587" s="328"/>
      <c r="N587" s="328"/>
      <c r="O587" s="366"/>
      <c r="P587" s="366"/>
    </row>
    <row r="588" spans="1:16" x14ac:dyDescent="0.25">
      <c r="A588" s="333">
        <v>43313</v>
      </c>
      <c r="B588" s="334">
        <v>180171180</v>
      </c>
      <c r="C588" s="335">
        <v>1</v>
      </c>
      <c r="D588" s="336">
        <v>84088</v>
      </c>
      <c r="E588" s="337"/>
      <c r="F588" s="335"/>
      <c r="G588" s="336"/>
      <c r="H588" s="337"/>
      <c r="I588" s="338"/>
      <c r="J588" s="363"/>
      <c r="K588" s="328"/>
      <c r="L588" s="328"/>
      <c r="M588" s="328"/>
      <c r="N588" s="328"/>
      <c r="O588" s="366"/>
      <c r="P588" s="366"/>
    </row>
    <row r="589" spans="1:16" x14ac:dyDescent="0.25">
      <c r="A589" s="333">
        <v>43313</v>
      </c>
      <c r="B589" s="334">
        <v>180171209</v>
      </c>
      <c r="C589" s="335">
        <v>7</v>
      </c>
      <c r="D589" s="336">
        <v>752238</v>
      </c>
      <c r="E589" s="337"/>
      <c r="F589" s="335"/>
      <c r="G589" s="336"/>
      <c r="H589" s="337"/>
      <c r="I589" s="338">
        <v>544426</v>
      </c>
      <c r="J589" s="363" t="s">
        <v>17</v>
      </c>
      <c r="K589" s="328"/>
      <c r="L589" s="328"/>
      <c r="M589" s="328"/>
      <c r="N589" s="328"/>
      <c r="O589" s="366"/>
      <c r="P589" s="366"/>
    </row>
    <row r="590" spans="1:16" x14ac:dyDescent="0.25">
      <c r="A590" s="333">
        <v>43314</v>
      </c>
      <c r="B590" s="334">
        <v>180171264</v>
      </c>
      <c r="C590" s="335">
        <v>8</v>
      </c>
      <c r="D590" s="336">
        <v>698513</v>
      </c>
      <c r="E590" s="337">
        <v>180044627</v>
      </c>
      <c r="F590" s="335">
        <v>3</v>
      </c>
      <c r="G590" s="336">
        <v>220675</v>
      </c>
      <c r="H590" s="337"/>
      <c r="I590" s="338"/>
      <c r="J590" s="363"/>
      <c r="K590" s="328"/>
      <c r="L590" s="328"/>
      <c r="M590" s="328"/>
      <c r="N590" s="328"/>
      <c r="O590" s="366"/>
      <c r="P590" s="366"/>
    </row>
    <row r="591" spans="1:16" x14ac:dyDescent="0.25">
      <c r="A591" s="333">
        <v>43314</v>
      </c>
      <c r="B591" s="334">
        <v>180171293</v>
      </c>
      <c r="C591" s="335">
        <v>2</v>
      </c>
      <c r="D591" s="336">
        <v>207113</v>
      </c>
      <c r="E591" s="337"/>
      <c r="F591" s="335"/>
      <c r="G591" s="336"/>
      <c r="H591" s="337"/>
      <c r="I591" s="338"/>
      <c r="J591" s="363"/>
      <c r="K591" s="328"/>
      <c r="L591" s="328"/>
      <c r="M591" s="328"/>
      <c r="N591" s="328"/>
      <c r="O591" s="366"/>
      <c r="P591" s="366"/>
    </row>
    <row r="592" spans="1:16" x14ac:dyDescent="0.25">
      <c r="A592" s="333">
        <v>43314</v>
      </c>
      <c r="B592" s="334">
        <v>180171296</v>
      </c>
      <c r="C592" s="335">
        <v>4</v>
      </c>
      <c r="D592" s="336">
        <v>184800</v>
      </c>
      <c r="E592" s="337"/>
      <c r="F592" s="335"/>
      <c r="G592" s="336"/>
      <c r="H592" s="337"/>
      <c r="I592" s="338">
        <v>869751</v>
      </c>
      <c r="J592" s="363" t="s">
        <v>17</v>
      </c>
      <c r="K592" s="328"/>
      <c r="L592" s="328"/>
      <c r="M592" s="328"/>
      <c r="N592" s="328"/>
      <c r="O592" s="366"/>
      <c r="P592" s="366"/>
    </row>
    <row r="593" spans="1:16" x14ac:dyDescent="0.25">
      <c r="A593" s="333">
        <v>43315</v>
      </c>
      <c r="B593" s="334">
        <v>180171365</v>
      </c>
      <c r="C593" s="335">
        <v>4</v>
      </c>
      <c r="D593" s="336">
        <v>490613</v>
      </c>
      <c r="E593" s="337">
        <v>180044643</v>
      </c>
      <c r="F593" s="335">
        <v>3</v>
      </c>
      <c r="G593" s="336">
        <v>308175</v>
      </c>
      <c r="H593" s="337"/>
      <c r="I593" s="338"/>
      <c r="J593" s="363"/>
      <c r="K593" s="328"/>
      <c r="L593" s="328"/>
      <c r="M593" s="328"/>
      <c r="N593" s="328"/>
      <c r="O593" s="366"/>
      <c r="P593" s="366"/>
    </row>
    <row r="594" spans="1:16" x14ac:dyDescent="0.25">
      <c r="A594" s="333">
        <v>43315</v>
      </c>
      <c r="B594" s="334">
        <v>180171380</v>
      </c>
      <c r="C594" s="335">
        <v>1</v>
      </c>
      <c r="D594" s="336">
        <v>113575</v>
      </c>
      <c r="E594" s="337"/>
      <c r="F594" s="335"/>
      <c r="G594" s="336"/>
      <c r="H594" s="337"/>
      <c r="I594" s="338"/>
      <c r="J594" s="363"/>
      <c r="K594" s="328"/>
      <c r="L594" s="328"/>
      <c r="M594" s="328"/>
      <c r="N594" s="328"/>
      <c r="O594" s="366"/>
      <c r="P594" s="366"/>
    </row>
    <row r="595" spans="1:16" x14ac:dyDescent="0.25">
      <c r="A595" s="333">
        <v>43315</v>
      </c>
      <c r="B595" s="334">
        <v>180171391</v>
      </c>
      <c r="C595" s="335">
        <v>2</v>
      </c>
      <c r="D595" s="336">
        <v>162225</v>
      </c>
      <c r="E595" s="337"/>
      <c r="F595" s="335"/>
      <c r="G595" s="336"/>
      <c r="H595" s="337"/>
      <c r="I595" s="338"/>
      <c r="J595" s="363"/>
      <c r="K595" s="328"/>
      <c r="L595" s="328"/>
      <c r="M595" s="328"/>
      <c r="N595" s="328"/>
      <c r="O595" s="366"/>
      <c r="P595" s="366"/>
    </row>
    <row r="596" spans="1:16" x14ac:dyDescent="0.25">
      <c r="A596" s="333">
        <v>43315</v>
      </c>
      <c r="B596" s="334">
        <v>180171395</v>
      </c>
      <c r="C596" s="335">
        <v>1</v>
      </c>
      <c r="D596" s="336">
        <v>113575</v>
      </c>
      <c r="E596" s="337"/>
      <c r="F596" s="335"/>
      <c r="G596" s="336"/>
      <c r="H596" s="337"/>
      <c r="I596" s="338">
        <v>571813</v>
      </c>
      <c r="J596" s="363" t="s">
        <v>17</v>
      </c>
      <c r="K596" s="328"/>
      <c r="L596" s="328"/>
      <c r="M596" s="328"/>
      <c r="N596" s="328"/>
      <c r="O596" s="366"/>
      <c r="P596" s="366"/>
    </row>
    <row r="597" spans="1:16" x14ac:dyDescent="0.25">
      <c r="A597" s="333">
        <v>43316</v>
      </c>
      <c r="B597" s="334">
        <v>180171477</v>
      </c>
      <c r="C597" s="335">
        <v>10</v>
      </c>
      <c r="D597" s="336">
        <v>1186150</v>
      </c>
      <c r="E597" s="337">
        <v>180044670</v>
      </c>
      <c r="F597" s="335">
        <v>8</v>
      </c>
      <c r="G597" s="336">
        <v>803338</v>
      </c>
      <c r="H597" s="337"/>
      <c r="I597" s="338"/>
      <c r="J597" s="363"/>
      <c r="K597" s="328"/>
      <c r="L597" s="328"/>
      <c r="M597" s="328"/>
      <c r="N597" s="328"/>
      <c r="O597" s="366"/>
      <c r="P597" s="366"/>
    </row>
    <row r="598" spans="1:16" x14ac:dyDescent="0.25">
      <c r="A598" s="333">
        <v>43316</v>
      </c>
      <c r="B598" s="334">
        <v>180171486</v>
      </c>
      <c r="C598" s="335">
        <v>1</v>
      </c>
      <c r="D598" s="336">
        <v>115150</v>
      </c>
      <c r="E598" s="337"/>
      <c r="F598" s="335"/>
      <c r="G598" s="336"/>
      <c r="H598" s="337"/>
      <c r="I598" s="338">
        <v>497962</v>
      </c>
      <c r="J598" s="363" t="s">
        <v>17</v>
      </c>
      <c r="K598" s="328"/>
      <c r="L598" s="328"/>
      <c r="M598" s="328"/>
      <c r="N598" s="328"/>
      <c r="O598" s="366"/>
      <c r="P598" s="366"/>
    </row>
    <row r="599" spans="1:16" x14ac:dyDescent="0.25">
      <c r="A599" s="333">
        <v>43318</v>
      </c>
      <c r="B599" s="334">
        <v>180171622</v>
      </c>
      <c r="C599" s="335">
        <v>12</v>
      </c>
      <c r="D599" s="336">
        <v>1261138</v>
      </c>
      <c r="E599" s="337">
        <v>180044704</v>
      </c>
      <c r="F599" s="335">
        <v>2</v>
      </c>
      <c r="G599" s="336">
        <v>149363</v>
      </c>
      <c r="H599" s="337"/>
      <c r="I599" s="338"/>
      <c r="J599" s="363"/>
      <c r="K599" s="328"/>
      <c r="L599" s="328"/>
      <c r="M599" s="328"/>
      <c r="N599" s="328"/>
      <c r="O599" s="366"/>
      <c r="P599" s="366"/>
    </row>
    <row r="600" spans="1:16" x14ac:dyDescent="0.25">
      <c r="A600" s="333">
        <v>43318</v>
      </c>
      <c r="B600" s="334">
        <v>180171669</v>
      </c>
      <c r="C600" s="335">
        <v>9</v>
      </c>
      <c r="D600" s="336">
        <v>808150</v>
      </c>
      <c r="E600" s="337"/>
      <c r="F600" s="335"/>
      <c r="G600" s="336"/>
      <c r="H600" s="337"/>
      <c r="I600" s="338">
        <v>1919925</v>
      </c>
      <c r="J600" s="363" t="s">
        <v>17</v>
      </c>
      <c r="K600" s="328"/>
      <c r="L600" s="328"/>
      <c r="M600" s="328"/>
      <c r="N600" s="328"/>
      <c r="O600" s="366"/>
      <c r="P600" s="366"/>
    </row>
    <row r="601" spans="1:16" x14ac:dyDescent="0.25">
      <c r="A601" s="333">
        <v>43319</v>
      </c>
      <c r="B601" s="334">
        <v>180171691</v>
      </c>
      <c r="C601" s="335">
        <v>2</v>
      </c>
      <c r="D601" s="336">
        <v>246050</v>
      </c>
      <c r="E601" s="337">
        <v>180044719</v>
      </c>
      <c r="F601" s="335">
        <v>1</v>
      </c>
      <c r="G601" s="336">
        <v>84088</v>
      </c>
      <c r="H601" s="337"/>
      <c r="I601" s="338"/>
      <c r="J601" s="363"/>
      <c r="K601" s="328"/>
      <c r="L601" s="328"/>
      <c r="M601" s="328"/>
      <c r="N601" s="328"/>
      <c r="O601" s="366"/>
      <c r="P601" s="366"/>
    </row>
    <row r="602" spans="1:16" x14ac:dyDescent="0.25">
      <c r="A602" s="333">
        <v>43319</v>
      </c>
      <c r="B602" s="334">
        <v>180171718</v>
      </c>
      <c r="C602" s="335">
        <v>9</v>
      </c>
      <c r="D602" s="336">
        <v>1044138</v>
      </c>
      <c r="E602" s="337"/>
      <c r="F602" s="335"/>
      <c r="G602" s="336"/>
      <c r="H602" s="337"/>
      <c r="I602" s="338"/>
      <c r="J602" s="363"/>
      <c r="K602" s="328"/>
      <c r="L602" s="328"/>
      <c r="M602" s="328"/>
      <c r="N602" s="328"/>
      <c r="O602" s="366"/>
      <c r="P602" s="366"/>
    </row>
    <row r="603" spans="1:16" x14ac:dyDescent="0.25">
      <c r="A603" s="333">
        <v>43319</v>
      </c>
      <c r="B603" s="334">
        <v>180171743</v>
      </c>
      <c r="C603" s="335">
        <v>1</v>
      </c>
      <c r="D603" s="336">
        <v>72188</v>
      </c>
      <c r="E603" s="337"/>
      <c r="F603" s="335"/>
      <c r="G603" s="336"/>
      <c r="H603" s="337"/>
      <c r="I603" s="338">
        <v>1278288</v>
      </c>
      <c r="J603" s="363" t="s">
        <v>17</v>
      </c>
      <c r="K603" s="328"/>
      <c r="L603" s="328"/>
      <c r="M603" s="328"/>
      <c r="N603" s="328"/>
      <c r="O603" s="366"/>
      <c r="P603" s="366"/>
    </row>
    <row r="604" spans="1:16" x14ac:dyDescent="0.25">
      <c r="A604" s="333">
        <v>43320</v>
      </c>
      <c r="B604" s="334">
        <v>180171812</v>
      </c>
      <c r="C604" s="335">
        <v>8</v>
      </c>
      <c r="D604" s="336">
        <v>832300</v>
      </c>
      <c r="E604" s="337">
        <v>180044732</v>
      </c>
      <c r="F604" s="335">
        <v>6</v>
      </c>
      <c r="G604" s="336">
        <v>414750</v>
      </c>
      <c r="H604" s="337"/>
      <c r="I604" s="338"/>
      <c r="J604" s="363"/>
      <c r="K604" s="328"/>
      <c r="L604" s="328"/>
      <c r="M604" s="328"/>
      <c r="N604" s="328"/>
      <c r="O604" s="366"/>
      <c r="P604" s="366"/>
    </row>
    <row r="605" spans="1:16" x14ac:dyDescent="0.25">
      <c r="A605" s="333">
        <v>43320</v>
      </c>
      <c r="B605" s="334">
        <v>180171820</v>
      </c>
      <c r="C605" s="335">
        <v>1</v>
      </c>
      <c r="D605" s="336">
        <v>121188</v>
      </c>
      <c r="E605" s="337"/>
      <c r="F605" s="335"/>
      <c r="G605" s="336"/>
      <c r="H605" s="337"/>
      <c r="I605" s="338"/>
      <c r="J605" s="363"/>
      <c r="K605" s="328"/>
      <c r="L605" s="328"/>
      <c r="M605" s="328"/>
      <c r="N605" s="328"/>
      <c r="O605" s="366"/>
      <c r="P605" s="366"/>
    </row>
    <row r="606" spans="1:16" x14ac:dyDescent="0.25">
      <c r="A606" s="333">
        <v>43320</v>
      </c>
      <c r="B606" s="334">
        <v>180171854</v>
      </c>
      <c r="C606" s="335">
        <v>3</v>
      </c>
      <c r="D606" s="336">
        <v>289713</v>
      </c>
      <c r="E606" s="337"/>
      <c r="F606" s="335"/>
      <c r="G606" s="336"/>
      <c r="H606" s="337"/>
      <c r="I606" s="338">
        <v>828451</v>
      </c>
      <c r="J606" s="363" t="s">
        <v>17</v>
      </c>
      <c r="K606" s="328"/>
      <c r="L606" s="328"/>
      <c r="M606" s="328"/>
      <c r="N606" s="328"/>
      <c r="O606" s="366"/>
      <c r="P606" s="366"/>
    </row>
    <row r="607" spans="1:16" x14ac:dyDescent="0.25">
      <c r="A607" s="333">
        <v>43321</v>
      </c>
      <c r="B607" s="334">
        <v>180171888</v>
      </c>
      <c r="C607" s="335">
        <v>1</v>
      </c>
      <c r="D607" s="336">
        <v>43575</v>
      </c>
      <c r="E607" s="337">
        <v>180044748</v>
      </c>
      <c r="F607" s="335">
        <v>3</v>
      </c>
      <c r="G607" s="336">
        <v>470925</v>
      </c>
      <c r="H607" s="337"/>
      <c r="I607" s="338"/>
      <c r="J607" s="363"/>
      <c r="K607" s="328"/>
      <c r="L607" s="328"/>
      <c r="M607" s="328"/>
      <c r="N607" s="328"/>
      <c r="O607" s="366"/>
      <c r="P607" s="366"/>
    </row>
    <row r="608" spans="1:16" x14ac:dyDescent="0.25">
      <c r="A608" s="333">
        <v>43321</v>
      </c>
      <c r="B608" s="334">
        <v>180171921</v>
      </c>
      <c r="C608" s="335">
        <v>23</v>
      </c>
      <c r="D608" s="336">
        <v>2235888</v>
      </c>
      <c r="E608" s="337"/>
      <c r="F608" s="335"/>
      <c r="G608" s="336"/>
      <c r="H608" s="337"/>
      <c r="I608" s="338"/>
      <c r="J608" s="363"/>
      <c r="K608" s="328"/>
      <c r="L608" s="328"/>
      <c r="M608" s="328"/>
      <c r="N608" s="328"/>
      <c r="O608" s="366"/>
      <c r="P608" s="366"/>
    </row>
    <row r="609" spans="1:16" x14ac:dyDescent="0.25">
      <c r="A609" s="333">
        <v>43321</v>
      </c>
      <c r="B609" s="334">
        <v>180171949</v>
      </c>
      <c r="C609" s="335">
        <v>4</v>
      </c>
      <c r="D609" s="336">
        <v>466113</v>
      </c>
      <c r="E609" s="337"/>
      <c r="F609" s="335"/>
      <c r="G609" s="336"/>
      <c r="H609" s="337"/>
      <c r="I609" s="338"/>
      <c r="J609" s="363"/>
      <c r="K609" s="328"/>
      <c r="L609" s="328"/>
      <c r="M609" s="328"/>
      <c r="N609" s="328"/>
      <c r="O609" s="366"/>
      <c r="P609" s="366"/>
    </row>
    <row r="610" spans="1:16" x14ac:dyDescent="0.25">
      <c r="A610" s="333">
        <v>43321</v>
      </c>
      <c r="B610" s="334">
        <v>180171952</v>
      </c>
      <c r="C610" s="335">
        <v>2</v>
      </c>
      <c r="D610" s="336">
        <v>106050</v>
      </c>
      <c r="E610" s="337"/>
      <c r="F610" s="335"/>
      <c r="G610" s="336"/>
      <c r="H610" s="337"/>
      <c r="I610" s="338">
        <v>2380701</v>
      </c>
      <c r="J610" s="363" t="s">
        <v>17</v>
      </c>
      <c r="K610" s="328"/>
      <c r="L610" s="328"/>
      <c r="M610" s="328"/>
      <c r="N610" s="328"/>
      <c r="O610" s="366"/>
      <c r="P610" s="366"/>
    </row>
    <row r="611" spans="1:16" x14ac:dyDescent="0.25">
      <c r="A611" s="333">
        <v>43322</v>
      </c>
      <c r="B611" s="334">
        <v>180171009</v>
      </c>
      <c r="C611" s="335">
        <v>19</v>
      </c>
      <c r="D611" s="336">
        <v>1932963</v>
      </c>
      <c r="E611" s="337"/>
      <c r="F611" s="335"/>
      <c r="G611" s="336"/>
      <c r="H611" s="337"/>
      <c r="I611" s="338"/>
      <c r="J611" s="363"/>
      <c r="K611" s="328"/>
      <c r="L611" s="365"/>
      <c r="M611" s="328"/>
      <c r="N611" s="328"/>
      <c r="O611" s="366"/>
      <c r="P611" s="366"/>
    </row>
    <row r="612" spans="1:16" x14ac:dyDescent="0.25">
      <c r="A612" s="333">
        <v>43322</v>
      </c>
      <c r="B612" s="334">
        <v>180171012</v>
      </c>
      <c r="C612" s="335">
        <v>1</v>
      </c>
      <c r="D612" s="336">
        <v>47163</v>
      </c>
      <c r="E612" s="337"/>
      <c r="F612" s="335"/>
      <c r="G612" s="336"/>
      <c r="H612" s="337"/>
      <c r="I612" s="338"/>
      <c r="J612" s="363"/>
      <c r="K612" s="328"/>
      <c r="L612" s="328"/>
      <c r="M612" s="328"/>
      <c r="N612" s="328"/>
      <c r="O612" s="366"/>
      <c r="P612" s="366"/>
    </row>
    <row r="613" spans="1:16" x14ac:dyDescent="0.25">
      <c r="A613" s="333">
        <v>43322</v>
      </c>
      <c r="B613" s="334">
        <v>180172049</v>
      </c>
      <c r="C613" s="335">
        <v>3</v>
      </c>
      <c r="D613" s="336">
        <v>296450</v>
      </c>
      <c r="E613" s="337"/>
      <c r="F613" s="335"/>
      <c r="G613" s="336"/>
      <c r="H613" s="337"/>
      <c r="I613" s="338">
        <v>2276576</v>
      </c>
      <c r="J613" s="363" t="s">
        <v>17</v>
      </c>
      <c r="K613" s="328"/>
      <c r="L613" s="328"/>
      <c r="M613" s="328"/>
      <c r="N613" s="328"/>
      <c r="O613" s="366"/>
      <c r="P613" s="366"/>
    </row>
    <row r="614" spans="1:16" x14ac:dyDescent="0.25">
      <c r="A614" s="333">
        <v>43323</v>
      </c>
      <c r="B614" s="334">
        <v>180172079</v>
      </c>
      <c r="C614" s="335">
        <v>1</v>
      </c>
      <c r="D614" s="336">
        <v>39375</v>
      </c>
      <c r="E614" s="337">
        <v>180044774</v>
      </c>
      <c r="F614" s="335">
        <v>2</v>
      </c>
      <c r="G614" s="336">
        <v>183925</v>
      </c>
      <c r="H614" s="337"/>
      <c r="I614" s="338"/>
      <c r="J614" s="363"/>
      <c r="K614" s="328"/>
      <c r="L614" s="367"/>
      <c r="M614" s="367"/>
      <c r="N614" s="328"/>
      <c r="O614" s="366"/>
      <c r="P614" s="366"/>
    </row>
    <row r="615" spans="1:16" x14ac:dyDescent="0.25">
      <c r="A615" s="333">
        <v>43323</v>
      </c>
      <c r="B615" s="334">
        <v>180172105</v>
      </c>
      <c r="C615" s="335">
        <v>11</v>
      </c>
      <c r="D615" s="336">
        <v>1193325</v>
      </c>
      <c r="E615" s="337"/>
      <c r="F615" s="335"/>
      <c r="G615" s="336"/>
      <c r="H615" s="337"/>
      <c r="I615" s="336"/>
      <c r="J615" s="363"/>
      <c r="K615" s="328"/>
      <c r="L615" s="366"/>
      <c r="M615" s="366"/>
      <c r="N615" s="328"/>
      <c r="O615" s="366"/>
      <c r="P615" s="366"/>
    </row>
    <row r="616" spans="1:16" x14ac:dyDescent="0.25">
      <c r="A616" s="333">
        <v>43323</v>
      </c>
      <c r="B616" s="334">
        <v>180172134</v>
      </c>
      <c r="C616" s="335">
        <v>1</v>
      </c>
      <c r="D616" s="336">
        <v>78488</v>
      </c>
      <c r="E616" s="337"/>
      <c r="F616" s="335"/>
      <c r="G616" s="336"/>
      <c r="H616" s="337"/>
      <c r="I616" s="338">
        <v>1127260</v>
      </c>
      <c r="J616" s="363" t="s">
        <v>17</v>
      </c>
      <c r="K616" s="328"/>
      <c r="L616" s="219"/>
      <c r="M616" s="366"/>
      <c r="N616" s="328"/>
      <c r="O616" s="366"/>
      <c r="P616" s="366"/>
    </row>
    <row r="617" spans="1:16" x14ac:dyDescent="0.25">
      <c r="A617" s="333">
        <v>43325</v>
      </c>
      <c r="B617" s="334">
        <v>180172295</v>
      </c>
      <c r="C617" s="335">
        <v>17</v>
      </c>
      <c r="D617" s="336">
        <v>2051000</v>
      </c>
      <c r="E617" s="337">
        <v>180044809</v>
      </c>
      <c r="F617" s="335">
        <v>2</v>
      </c>
      <c r="G617" s="336">
        <v>282713</v>
      </c>
      <c r="H617" s="337"/>
      <c r="I617" s="338"/>
      <c r="J617" s="363"/>
      <c r="K617" s="328"/>
      <c r="L617" s="366"/>
      <c r="M617" s="366"/>
      <c r="N617" s="328"/>
      <c r="O617" s="366"/>
      <c r="P617" s="366"/>
    </row>
    <row r="618" spans="1:16" x14ac:dyDescent="0.25">
      <c r="A618" s="333">
        <v>43325</v>
      </c>
      <c r="B618" s="334">
        <v>180172337</v>
      </c>
      <c r="C618" s="335">
        <v>7</v>
      </c>
      <c r="D618" s="336">
        <v>534975</v>
      </c>
      <c r="E618" s="337"/>
      <c r="F618" s="335"/>
      <c r="G618" s="336"/>
      <c r="H618" s="337"/>
      <c r="I618" s="338">
        <v>2303262</v>
      </c>
      <c r="J618" s="363" t="s">
        <v>17</v>
      </c>
      <c r="K618" s="328"/>
      <c r="L618" s="366"/>
      <c r="M618" s="366"/>
      <c r="N618" s="328"/>
      <c r="O618" s="366"/>
      <c r="P618" s="366"/>
    </row>
    <row r="619" spans="1:16" x14ac:dyDescent="0.25">
      <c r="A619" s="333">
        <v>43326</v>
      </c>
      <c r="B619" s="334">
        <v>180172403</v>
      </c>
      <c r="C619" s="335">
        <v>10</v>
      </c>
      <c r="D619" s="336">
        <v>1155875</v>
      </c>
      <c r="E619" s="337">
        <v>180044828</v>
      </c>
      <c r="F619" s="335">
        <v>2</v>
      </c>
      <c r="G619" s="336">
        <v>118038</v>
      </c>
      <c r="H619" s="337"/>
      <c r="I619" s="338">
        <v>1037837</v>
      </c>
      <c r="J619" s="363" t="s">
        <v>17</v>
      </c>
      <c r="K619" s="328"/>
      <c r="L619" s="366"/>
      <c r="M619" s="366"/>
      <c r="N619" s="328"/>
      <c r="O619" s="366"/>
      <c r="P619" s="366"/>
    </row>
    <row r="620" spans="1:16" x14ac:dyDescent="0.25">
      <c r="A620" s="333">
        <v>43327</v>
      </c>
      <c r="B620" s="334">
        <v>180172499</v>
      </c>
      <c r="C620" s="335">
        <v>10</v>
      </c>
      <c r="D620" s="336">
        <v>1113525</v>
      </c>
      <c r="E620" s="337">
        <v>180044844</v>
      </c>
      <c r="F620" s="335">
        <v>4</v>
      </c>
      <c r="G620" s="336">
        <v>445813</v>
      </c>
      <c r="H620" s="337"/>
      <c r="I620" s="338"/>
      <c r="J620" s="363"/>
      <c r="K620" s="328"/>
      <c r="L620" s="366"/>
      <c r="M620" s="366"/>
      <c r="N620" s="328"/>
      <c r="O620" s="366"/>
      <c r="P620" s="366"/>
    </row>
    <row r="621" spans="1:16" x14ac:dyDescent="0.25">
      <c r="A621" s="333">
        <v>43327</v>
      </c>
      <c r="B621" s="334">
        <v>180172538</v>
      </c>
      <c r="C621" s="335">
        <v>5</v>
      </c>
      <c r="D621" s="336">
        <v>565688</v>
      </c>
      <c r="E621" s="337"/>
      <c r="F621" s="335"/>
      <c r="G621" s="336"/>
      <c r="H621" s="337"/>
      <c r="I621" s="338">
        <v>1233400</v>
      </c>
      <c r="J621" s="363" t="s">
        <v>17</v>
      </c>
      <c r="K621" s="328"/>
      <c r="L621" s="366"/>
      <c r="M621" s="366"/>
      <c r="N621" s="328"/>
      <c r="O621" s="366"/>
      <c r="P621" s="366"/>
    </row>
    <row r="622" spans="1:16" x14ac:dyDescent="0.25">
      <c r="A622" s="333">
        <v>43328</v>
      </c>
      <c r="B622" s="334">
        <v>180172565</v>
      </c>
      <c r="C622" s="335">
        <v>5</v>
      </c>
      <c r="D622" s="336">
        <v>326550</v>
      </c>
      <c r="E622" s="337">
        <v>180044861</v>
      </c>
      <c r="F622" s="335">
        <v>3</v>
      </c>
      <c r="G622" s="336">
        <v>335825</v>
      </c>
      <c r="H622" s="337"/>
      <c r="I622" s="338"/>
      <c r="J622" s="363"/>
      <c r="K622" s="328"/>
      <c r="L622" s="366"/>
      <c r="M622" s="366"/>
      <c r="N622" s="328"/>
      <c r="O622" s="366"/>
      <c r="P622" s="366"/>
    </row>
    <row r="623" spans="1:16" x14ac:dyDescent="0.25">
      <c r="A623" s="333">
        <v>43328</v>
      </c>
      <c r="B623" s="334">
        <v>180172587</v>
      </c>
      <c r="C623" s="335">
        <v>4</v>
      </c>
      <c r="D623" s="336">
        <v>406525</v>
      </c>
      <c r="E623" s="337"/>
      <c r="F623" s="335"/>
      <c r="G623" s="336"/>
      <c r="H623" s="337"/>
      <c r="I623" s="338"/>
      <c r="J623" s="363"/>
      <c r="K623" s="328"/>
      <c r="L623" s="366"/>
      <c r="M623" s="366"/>
      <c r="N623" s="328"/>
      <c r="O623" s="366"/>
      <c r="P623" s="366"/>
    </row>
    <row r="624" spans="1:16" x14ac:dyDescent="0.25">
      <c r="A624" s="333">
        <v>39676</v>
      </c>
      <c r="B624" s="334">
        <v>180172626</v>
      </c>
      <c r="C624" s="335">
        <v>1</v>
      </c>
      <c r="D624" s="336">
        <v>77175</v>
      </c>
      <c r="E624" s="337"/>
      <c r="F624" s="335"/>
      <c r="G624" s="336"/>
      <c r="H624" s="337"/>
      <c r="I624" s="338"/>
      <c r="J624" s="363"/>
      <c r="K624" s="328"/>
      <c r="L624" s="366"/>
      <c r="M624" s="328"/>
      <c r="N624" s="328"/>
      <c r="O624" s="366"/>
      <c r="P624" s="366"/>
    </row>
    <row r="625" spans="1:16" x14ac:dyDescent="0.25">
      <c r="A625" s="333">
        <v>43328</v>
      </c>
      <c r="B625" s="334">
        <v>180172627</v>
      </c>
      <c r="C625" s="335">
        <v>3</v>
      </c>
      <c r="D625" s="336">
        <v>302925</v>
      </c>
      <c r="E625" s="337"/>
      <c r="F625" s="335"/>
      <c r="G625" s="336"/>
      <c r="H625" s="337"/>
      <c r="I625" s="338">
        <v>777350</v>
      </c>
      <c r="J625" s="363" t="s">
        <v>17</v>
      </c>
      <c r="K625" s="328"/>
      <c r="L625" s="365"/>
      <c r="M625" s="328"/>
      <c r="N625" s="328"/>
      <c r="O625" s="366"/>
      <c r="P625" s="366"/>
    </row>
    <row r="626" spans="1:16" x14ac:dyDescent="0.25">
      <c r="A626" s="333">
        <v>43330</v>
      </c>
      <c r="B626" s="334">
        <v>180172677</v>
      </c>
      <c r="C626" s="335">
        <v>1</v>
      </c>
      <c r="D626" s="336">
        <v>119000</v>
      </c>
      <c r="E626" s="337">
        <v>180044885</v>
      </c>
      <c r="F626" s="335">
        <v>6</v>
      </c>
      <c r="G626" s="336">
        <v>686175</v>
      </c>
      <c r="H626" s="337"/>
      <c r="I626" s="338"/>
      <c r="J626" s="363"/>
      <c r="K626" s="328"/>
      <c r="L626" s="328"/>
      <c r="M626" s="328"/>
      <c r="N626" s="328"/>
      <c r="O626" s="366"/>
      <c r="P626" s="366"/>
    </row>
    <row r="627" spans="1:16" x14ac:dyDescent="0.25">
      <c r="A627" s="333">
        <v>43330</v>
      </c>
      <c r="B627" s="334">
        <v>180172698</v>
      </c>
      <c r="C627" s="335">
        <v>12</v>
      </c>
      <c r="D627" s="336">
        <v>1184050</v>
      </c>
      <c r="E627" s="337"/>
      <c r="F627" s="335"/>
      <c r="G627" s="336"/>
      <c r="H627" s="337"/>
      <c r="I627" s="338"/>
      <c r="J627" s="363"/>
      <c r="K627" s="328"/>
      <c r="L627" s="328"/>
      <c r="M627" s="328"/>
      <c r="N627" s="328"/>
      <c r="O627" s="366"/>
      <c r="P627" s="366"/>
    </row>
    <row r="628" spans="1:16" x14ac:dyDescent="0.25">
      <c r="A628" s="333">
        <v>43330</v>
      </c>
      <c r="B628" s="334">
        <v>180172735</v>
      </c>
      <c r="C628" s="335">
        <v>4</v>
      </c>
      <c r="D628" s="336">
        <v>407838</v>
      </c>
      <c r="E628" s="337"/>
      <c r="F628" s="335"/>
      <c r="G628" s="336"/>
      <c r="H628" s="337"/>
      <c r="I628" s="338">
        <v>1024713</v>
      </c>
      <c r="J628" s="363" t="s">
        <v>17</v>
      </c>
      <c r="K628" s="328"/>
      <c r="L628" s="328"/>
      <c r="M628" s="328"/>
      <c r="N628" s="328"/>
      <c r="O628" s="366"/>
      <c r="P628" s="366"/>
    </row>
    <row r="629" spans="1:16" x14ac:dyDescent="0.25">
      <c r="A629" s="333">
        <v>43332</v>
      </c>
      <c r="B629" s="334">
        <v>180172838</v>
      </c>
      <c r="C629" s="335">
        <v>1</v>
      </c>
      <c r="D629" s="336">
        <v>148575</v>
      </c>
      <c r="E629" s="337">
        <v>180044915</v>
      </c>
      <c r="F629" s="335">
        <v>7</v>
      </c>
      <c r="G629" s="336">
        <v>683375</v>
      </c>
      <c r="H629" s="337"/>
      <c r="I629" s="338"/>
      <c r="J629" s="363"/>
      <c r="K629" s="328"/>
      <c r="L629" s="328"/>
      <c r="M629" s="328"/>
      <c r="N629" s="328"/>
      <c r="O629" s="366"/>
      <c r="P629" s="366"/>
    </row>
    <row r="630" spans="1:16" x14ac:dyDescent="0.25">
      <c r="A630" s="333">
        <v>43332</v>
      </c>
      <c r="B630" s="334">
        <v>180172860</v>
      </c>
      <c r="C630" s="335">
        <v>9</v>
      </c>
      <c r="D630" s="336">
        <v>799750</v>
      </c>
      <c r="E630" s="337"/>
      <c r="F630" s="335"/>
      <c r="G630" s="336"/>
      <c r="H630" s="337"/>
      <c r="I630" s="338"/>
      <c r="J630" s="363"/>
      <c r="K630" s="328"/>
      <c r="L630" s="328"/>
      <c r="M630" s="328"/>
      <c r="N630" s="328"/>
      <c r="O630" s="366"/>
      <c r="P630" s="366"/>
    </row>
    <row r="631" spans="1:16" x14ac:dyDescent="0.25">
      <c r="A631" s="333">
        <v>43332</v>
      </c>
      <c r="B631" s="334">
        <v>180172896</v>
      </c>
      <c r="C631" s="335">
        <v>5</v>
      </c>
      <c r="D631" s="336">
        <v>467425</v>
      </c>
      <c r="E631" s="337"/>
      <c r="F631" s="335"/>
      <c r="G631" s="336"/>
      <c r="H631" s="337"/>
      <c r="I631" s="338">
        <v>732375</v>
      </c>
      <c r="J631" s="363" t="s">
        <v>17</v>
      </c>
      <c r="K631" s="328"/>
      <c r="L631" s="328"/>
      <c r="M631" s="328"/>
      <c r="N631" s="328"/>
      <c r="O631" s="366"/>
      <c r="P631" s="366"/>
    </row>
    <row r="632" spans="1:16" x14ac:dyDescent="0.25">
      <c r="A632" s="333">
        <v>43333</v>
      </c>
      <c r="B632" s="334">
        <v>180172937</v>
      </c>
      <c r="C632" s="335">
        <v>3</v>
      </c>
      <c r="D632" s="336">
        <v>400925</v>
      </c>
      <c r="E632" s="337">
        <v>180044928</v>
      </c>
      <c r="F632" s="335">
        <v>7</v>
      </c>
      <c r="G632" s="336">
        <v>614950</v>
      </c>
      <c r="H632" s="337"/>
      <c r="I632" s="338"/>
      <c r="J632" s="363"/>
      <c r="K632" s="328"/>
      <c r="L632" s="328"/>
      <c r="M632" s="328"/>
      <c r="N632" s="328"/>
      <c r="O632" s="366"/>
      <c r="P632" s="366"/>
    </row>
    <row r="633" spans="1:16" x14ac:dyDescent="0.25">
      <c r="A633" s="333">
        <v>43333</v>
      </c>
      <c r="B633" s="334">
        <v>180172938</v>
      </c>
      <c r="C633" s="335">
        <v>1</v>
      </c>
      <c r="D633" s="336">
        <v>120575</v>
      </c>
      <c r="E633" s="337"/>
      <c r="F633" s="335"/>
      <c r="G633" s="336"/>
      <c r="H633" s="337"/>
      <c r="I633" s="338"/>
      <c r="J633" s="363"/>
      <c r="K633" s="328"/>
      <c r="L633" s="328"/>
      <c r="M633" s="328"/>
      <c r="N633" s="328"/>
      <c r="O633" s="366"/>
      <c r="P633" s="366"/>
    </row>
    <row r="634" spans="1:16" x14ac:dyDescent="0.25">
      <c r="A634" s="333">
        <v>43333</v>
      </c>
      <c r="B634" s="334">
        <v>180172978</v>
      </c>
      <c r="C634" s="335">
        <v>1</v>
      </c>
      <c r="D634" s="336">
        <v>98000</v>
      </c>
      <c r="E634" s="337"/>
      <c r="F634" s="335"/>
      <c r="G634" s="336"/>
      <c r="H634" s="337"/>
      <c r="I634" s="338"/>
      <c r="J634" s="363"/>
      <c r="K634" s="328"/>
      <c r="L634" s="328"/>
      <c r="M634" s="328"/>
      <c r="N634" s="328"/>
      <c r="O634" s="366"/>
      <c r="P634" s="366"/>
    </row>
    <row r="635" spans="1:16" x14ac:dyDescent="0.25">
      <c r="A635" s="333">
        <v>43335</v>
      </c>
      <c r="B635" s="334">
        <v>180173040</v>
      </c>
      <c r="C635" s="335">
        <v>9</v>
      </c>
      <c r="D635" s="336">
        <v>1002925</v>
      </c>
      <c r="E635" s="337">
        <v>180044944</v>
      </c>
      <c r="F635" s="335">
        <v>7</v>
      </c>
      <c r="G635" s="336">
        <v>687575</v>
      </c>
      <c r="H635" s="337"/>
      <c r="I635" s="338"/>
      <c r="J635" s="363"/>
      <c r="K635" s="328"/>
      <c r="L635" s="328"/>
      <c r="M635" s="328"/>
      <c r="N635" s="328"/>
      <c r="O635" s="366"/>
      <c r="P635" s="366"/>
    </row>
    <row r="636" spans="1:16" x14ac:dyDescent="0.25">
      <c r="A636" s="333">
        <v>43335</v>
      </c>
      <c r="B636" s="334">
        <v>180173046</v>
      </c>
      <c r="C636" s="335">
        <v>3</v>
      </c>
      <c r="D636" s="336">
        <v>222338</v>
      </c>
      <c r="E636" s="337"/>
      <c r="F636" s="335"/>
      <c r="G636" s="336"/>
      <c r="H636" s="337"/>
      <c r="I636" s="338"/>
      <c r="J636" s="363"/>
      <c r="K636" s="328"/>
      <c r="L636" s="328"/>
      <c r="M636" s="328"/>
      <c r="N636" s="328"/>
      <c r="O636" s="366"/>
      <c r="P636" s="366"/>
    </row>
    <row r="637" spans="1:16" x14ac:dyDescent="0.25">
      <c r="A637" s="333">
        <v>43335</v>
      </c>
      <c r="B637" s="334">
        <v>180173075</v>
      </c>
      <c r="C637" s="335">
        <v>3</v>
      </c>
      <c r="D637" s="336">
        <v>268188</v>
      </c>
      <c r="E637" s="337"/>
      <c r="F637" s="335"/>
      <c r="G637" s="336"/>
      <c r="H637" s="337"/>
      <c r="I637" s="338"/>
      <c r="J637" s="363"/>
      <c r="K637" s="328"/>
      <c r="L637" s="328"/>
      <c r="M637" s="328"/>
      <c r="N637" s="328"/>
      <c r="O637" s="366"/>
      <c r="P637" s="366"/>
    </row>
    <row r="638" spans="1:16" x14ac:dyDescent="0.25">
      <c r="A638" s="333">
        <v>43335</v>
      </c>
      <c r="B638" s="334">
        <v>180173080</v>
      </c>
      <c r="C638" s="335">
        <v>1</v>
      </c>
      <c r="D638" s="336">
        <v>121450</v>
      </c>
      <c r="E638" s="337"/>
      <c r="F638" s="335"/>
      <c r="G638" s="336"/>
      <c r="H638" s="337"/>
      <c r="I638" s="338">
        <v>931876</v>
      </c>
      <c r="J638" s="363" t="s">
        <v>17</v>
      </c>
      <c r="K638" s="328"/>
      <c r="L638" s="328"/>
      <c r="M638" s="328"/>
      <c r="N638" s="328"/>
      <c r="O638" s="366"/>
      <c r="P638" s="366"/>
    </row>
    <row r="639" spans="1:16" x14ac:dyDescent="0.25">
      <c r="A639" s="333">
        <v>43336</v>
      </c>
      <c r="B639" s="334">
        <v>180173095</v>
      </c>
      <c r="C639" s="335">
        <v>1</v>
      </c>
      <c r="D639" s="336">
        <v>93100</v>
      </c>
      <c r="E639" s="337">
        <v>180044959</v>
      </c>
      <c r="F639" s="335">
        <v>5</v>
      </c>
      <c r="G639" s="336">
        <v>498575</v>
      </c>
      <c r="H639" s="337"/>
      <c r="I639" s="338"/>
      <c r="J639" s="363"/>
      <c r="K639" s="328"/>
      <c r="L639" s="328"/>
      <c r="M639" s="328"/>
      <c r="N639" s="328"/>
      <c r="O639" s="366"/>
      <c r="P639" s="366"/>
    </row>
    <row r="640" spans="1:16" x14ac:dyDescent="0.25">
      <c r="A640" s="333">
        <v>43336</v>
      </c>
      <c r="B640" s="334">
        <v>180173117</v>
      </c>
      <c r="C640" s="335">
        <v>4</v>
      </c>
      <c r="D640" s="336">
        <v>338975</v>
      </c>
      <c r="E640" s="337"/>
      <c r="F640" s="335"/>
      <c r="G640" s="336"/>
      <c r="H640" s="337"/>
      <c r="I640" s="338"/>
      <c r="J640" s="363"/>
      <c r="K640" s="328"/>
      <c r="L640" s="328"/>
      <c r="M640" s="328"/>
      <c r="N640" s="328"/>
      <c r="O640" s="366"/>
      <c r="P640" s="366"/>
    </row>
    <row r="641" spans="1:16" x14ac:dyDescent="0.25">
      <c r="A641" s="333">
        <v>43336</v>
      </c>
      <c r="B641" s="334">
        <v>180173144</v>
      </c>
      <c r="C641" s="335">
        <v>7</v>
      </c>
      <c r="D641" s="336">
        <v>759238</v>
      </c>
      <c r="E641" s="337"/>
      <c r="F641" s="335"/>
      <c r="G641" s="336"/>
      <c r="H641" s="337"/>
      <c r="I641" s="338">
        <v>692738</v>
      </c>
      <c r="J641" s="363" t="s">
        <v>17</v>
      </c>
      <c r="K641" s="328"/>
      <c r="L641" s="328"/>
      <c r="M641" s="328"/>
      <c r="N641" s="328"/>
      <c r="O641" s="366"/>
      <c r="P641" s="366"/>
    </row>
    <row r="642" spans="1:16" x14ac:dyDescent="0.25">
      <c r="A642" s="333">
        <v>43337</v>
      </c>
      <c r="B642" s="334">
        <v>180173211</v>
      </c>
      <c r="C642" s="335">
        <v>7</v>
      </c>
      <c r="D642" s="336">
        <v>708313</v>
      </c>
      <c r="E642" s="337">
        <v>180044976</v>
      </c>
      <c r="F642" s="335">
        <v>7</v>
      </c>
      <c r="G642" s="336">
        <v>776125</v>
      </c>
      <c r="H642" s="337"/>
      <c r="I642" s="338"/>
      <c r="J642" s="363"/>
      <c r="K642" s="328"/>
      <c r="L642" s="328"/>
      <c r="M642" s="328"/>
      <c r="N642" s="328"/>
      <c r="O642" s="366"/>
      <c r="P642" s="366"/>
    </row>
    <row r="643" spans="1:16" x14ac:dyDescent="0.25">
      <c r="A643" s="333">
        <v>43339</v>
      </c>
      <c r="B643" s="334">
        <v>180173325</v>
      </c>
      <c r="C643" s="335">
        <v>8</v>
      </c>
      <c r="D643" s="336">
        <v>625538</v>
      </c>
      <c r="E643" s="337">
        <v>180045002</v>
      </c>
      <c r="F643" s="335">
        <v>7</v>
      </c>
      <c r="G643" s="336">
        <v>595875</v>
      </c>
      <c r="H643" s="337"/>
      <c r="I643" s="338"/>
      <c r="J643" s="363"/>
      <c r="K643" s="328"/>
      <c r="L643" s="328"/>
      <c r="M643" s="328"/>
      <c r="N643" s="328"/>
      <c r="O643" s="366"/>
      <c r="P643" s="366"/>
    </row>
    <row r="644" spans="1:16" x14ac:dyDescent="0.25">
      <c r="A644" s="333">
        <v>43339</v>
      </c>
      <c r="B644" s="334">
        <v>180173330</v>
      </c>
      <c r="C644" s="335">
        <v>1</v>
      </c>
      <c r="D644" s="336">
        <v>121450</v>
      </c>
      <c r="E644" s="337"/>
      <c r="F644" s="335"/>
      <c r="G644" s="336"/>
      <c r="H644" s="337"/>
      <c r="I644" s="338"/>
      <c r="J644" s="363"/>
      <c r="K644" s="328"/>
      <c r="L644" s="328"/>
      <c r="M644" s="328"/>
      <c r="N644" s="328"/>
      <c r="O644" s="366"/>
      <c r="P644" s="366"/>
    </row>
    <row r="645" spans="1:16" x14ac:dyDescent="0.25">
      <c r="A645" s="333">
        <v>43339</v>
      </c>
      <c r="B645" s="334">
        <v>180173364</v>
      </c>
      <c r="C645" s="335">
        <v>10</v>
      </c>
      <c r="D645" s="336">
        <v>1018588</v>
      </c>
      <c r="E645" s="337"/>
      <c r="F645" s="335"/>
      <c r="G645" s="336"/>
      <c r="H645" s="337"/>
      <c r="I645" s="338">
        <v>1101889</v>
      </c>
      <c r="J645" s="363" t="s">
        <v>17</v>
      </c>
      <c r="K645" s="328"/>
      <c r="L645" s="328"/>
      <c r="M645" s="328"/>
      <c r="N645" s="328"/>
      <c r="O645" s="366"/>
      <c r="P645" s="366"/>
    </row>
    <row r="646" spans="1:16" x14ac:dyDescent="0.25">
      <c r="A646" s="333">
        <v>43340</v>
      </c>
      <c r="B646" s="334">
        <v>180173411</v>
      </c>
      <c r="C646" s="335">
        <v>12</v>
      </c>
      <c r="D646" s="336">
        <v>1279513</v>
      </c>
      <c r="E646" s="337">
        <v>180045015</v>
      </c>
      <c r="F646" s="335">
        <v>1</v>
      </c>
      <c r="G646" s="336">
        <v>115063</v>
      </c>
      <c r="H646" s="337"/>
      <c r="I646" s="338"/>
      <c r="J646" s="363"/>
      <c r="K646" s="328"/>
      <c r="L646" s="328"/>
      <c r="M646" s="328"/>
      <c r="N646" s="328"/>
      <c r="O646" s="366"/>
      <c r="P646" s="366"/>
    </row>
    <row r="647" spans="1:16" x14ac:dyDescent="0.25">
      <c r="A647" s="333">
        <v>43340</v>
      </c>
      <c r="B647" s="334">
        <v>180172460</v>
      </c>
      <c r="C647" s="335">
        <v>4</v>
      </c>
      <c r="D647" s="336">
        <v>453513</v>
      </c>
      <c r="E647" s="337"/>
      <c r="F647" s="335"/>
      <c r="G647" s="336"/>
      <c r="H647" s="337"/>
      <c r="I647" s="338">
        <v>1617963</v>
      </c>
      <c r="J647" s="363" t="s">
        <v>17</v>
      </c>
      <c r="K647" s="328"/>
      <c r="L647" s="328"/>
      <c r="M647" s="328"/>
      <c r="N647" s="328"/>
      <c r="O647" s="366"/>
      <c r="P647" s="366"/>
    </row>
    <row r="648" spans="1:16" x14ac:dyDescent="0.25">
      <c r="A648" s="333">
        <v>43341</v>
      </c>
      <c r="B648" s="334">
        <v>180173518</v>
      </c>
      <c r="C648" s="335">
        <v>6</v>
      </c>
      <c r="D648" s="336">
        <v>598413</v>
      </c>
      <c r="E648" s="337">
        <v>180045029</v>
      </c>
      <c r="F648" s="335">
        <v>5</v>
      </c>
      <c r="G648" s="336">
        <v>437850</v>
      </c>
      <c r="H648" s="337"/>
      <c r="I648" s="338"/>
      <c r="J648" s="363"/>
      <c r="K648" s="328"/>
      <c r="L648" s="328"/>
      <c r="M648" s="328"/>
      <c r="N648" s="328"/>
      <c r="O648" s="366"/>
      <c r="P648" s="366"/>
    </row>
    <row r="649" spans="1:16" x14ac:dyDescent="0.25">
      <c r="A649" s="333">
        <v>43341</v>
      </c>
      <c r="B649" s="334">
        <v>180173520</v>
      </c>
      <c r="C649" s="335">
        <v>1</v>
      </c>
      <c r="D649" s="336">
        <v>121450</v>
      </c>
      <c r="E649" s="337"/>
      <c r="F649" s="335"/>
      <c r="G649" s="336"/>
      <c r="H649" s="337"/>
      <c r="I649" s="338"/>
      <c r="J649" s="363"/>
      <c r="K649" s="328"/>
      <c r="L649" s="328"/>
      <c r="M649" s="328"/>
      <c r="N649" s="328"/>
      <c r="O649" s="366"/>
      <c r="P649" s="366"/>
    </row>
    <row r="650" spans="1:16" x14ac:dyDescent="0.25">
      <c r="A650" s="333">
        <v>43341</v>
      </c>
      <c r="B650" s="334">
        <v>180173547</v>
      </c>
      <c r="C650" s="335">
        <v>5</v>
      </c>
      <c r="D650" s="336">
        <v>536900</v>
      </c>
      <c r="E650" s="337"/>
      <c r="F650" s="335"/>
      <c r="G650" s="336"/>
      <c r="H650" s="337"/>
      <c r="I650" s="338">
        <v>818913</v>
      </c>
      <c r="J650" s="363" t="s">
        <v>17</v>
      </c>
      <c r="K650" s="328"/>
      <c r="L650" s="328"/>
      <c r="M650" s="328"/>
      <c r="N650" s="328"/>
      <c r="O650" s="366"/>
      <c r="P650" s="366"/>
    </row>
    <row r="651" spans="1:16" x14ac:dyDescent="0.25">
      <c r="A651" s="333">
        <v>43342</v>
      </c>
      <c r="B651" s="334">
        <v>180173598</v>
      </c>
      <c r="C651" s="335">
        <v>3</v>
      </c>
      <c r="D651" s="336">
        <v>334688</v>
      </c>
      <c r="E651" s="337"/>
      <c r="F651" s="335"/>
      <c r="G651" s="336"/>
      <c r="H651" s="337"/>
      <c r="I651" s="338"/>
      <c r="J651" s="363"/>
      <c r="K651" s="328"/>
      <c r="L651" s="328"/>
      <c r="M651" s="328"/>
      <c r="N651" s="328"/>
      <c r="O651" s="366"/>
      <c r="P651" s="366"/>
    </row>
    <row r="652" spans="1:16" x14ac:dyDescent="0.25">
      <c r="A652" s="333">
        <v>43342</v>
      </c>
      <c r="B652" s="334">
        <v>180173634</v>
      </c>
      <c r="C652" s="335">
        <v>4</v>
      </c>
      <c r="D652" s="336">
        <v>403200</v>
      </c>
      <c r="E652" s="337"/>
      <c r="F652" s="335"/>
      <c r="G652" s="336"/>
      <c r="H652" s="337"/>
      <c r="I652" s="338"/>
      <c r="J652" s="363"/>
      <c r="K652" s="328"/>
      <c r="L652" s="328"/>
      <c r="M652" s="328"/>
      <c r="N652" s="328"/>
      <c r="O652" s="366"/>
      <c r="P652" s="366"/>
    </row>
    <row r="653" spans="1:16" x14ac:dyDescent="0.25">
      <c r="A653" s="333">
        <v>43342</v>
      </c>
      <c r="B653" s="334">
        <v>180173637</v>
      </c>
      <c r="C653" s="335">
        <v>1</v>
      </c>
      <c r="D653" s="336">
        <v>99050</v>
      </c>
      <c r="E653" s="337"/>
      <c r="F653" s="335"/>
      <c r="G653" s="336"/>
      <c r="H653" s="337"/>
      <c r="I653" s="338">
        <v>836938</v>
      </c>
      <c r="J653" s="363" t="s">
        <v>17</v>
      </c>
      <c r="K653" s="328"/>
      <c r="L653" s="328"/>
      <c r="M653" s="328"/>
      <c r="N653" s="328"/>
      <c r="O653" s="366"/>
      <c r="P653" s="366"/>
    </row>
    <row r="654" spans="1:16" x14ac:dyDescent="0.25">
      <c r="A654" s="333">
        <v>43343</v>
      </c>
      <c r="B654" s="334">
        <v>180173673</v>
      </c>
      <c r="C654" s="335">
        <v>5</v>
      </c>
      <c r="D654" s="336">
        <v>520450</v>
      </c>
      <c r="E654" s="337"/>
      <c r="F654" s="335"/>
      <c r="G654" s="336"/>
      <c r="H654" s="337"/>
      <c r="I654" s="338"/>
      <c r="J654" s="363"/>
      <c r="K654" s="328"/>
      <c r="L654" s="328"/>
      <c r="M654" s="328"/>
      <c r="N654" s="328"/>
      <c r="O654" s="366"/>
      <c r="P654" s="366"/>
    </row>
    <row r="655" spans="1:16" x14ac:dyDescent="0.25">
      <c r="A655" s="333">
        <v>43343</v>
      </c>
      <c r="B655" s="334">
        <v>180173703</v>
      </c>
      <c r="C655" s="335">
        <v>4</v>
      </c>
      <c r="D655" s="336">
        <v>487288</v>
      </c>
      <c r="E655" s="337"/>
      <c r="F655" s="335"/>
      <c r="G655" s="336"/>
      <c r="H655" s="337"/>
      <c r="I655" s="338">
        <v>1007738</v>
      </c>
      <c r="J655" s="363" t="s">
        <v>17</v>
      </c>
      <c r="K655" s="328"/>
      <c r="L655" s="328"/>
      <c r="M655" s="328"/>
      <c r="N655" s="328"/>
      <c r="O655" s="366"/>
      <c r="P655" s="366"/>
    </row>
    <row r="656" spans="1:16" x14ac:dyDescent="0.25">
      <c r="A656" s="333">
        <v>43344</v>
      </c>
      <c r="B656" s="334">
        <v>180173764</v>
      </c>
      <c r="C656" s="335">
        <v>17</v>
      </c>
      <c r="D656" s="336">
        <v>1999375</v>
      </c>
      <c r="E656" s="337">
        <v>180045068</v>
      </c>
      <c r="F656" s="335">
        <v>3</v>
      </c>
      <c r="G656" s="336">
        <v>207725</v>
      </c>
      <c r="H656" s="337"/>
      <c r="I656" s="338"/>
      <c r="J656" s="363"/>
      <c r="K656" s="328"/>
      <c r="L656" s="328"/>
      <c r="M656" s="328"/>
      <c r="N656" s="328"/>
      <c r="O656" s="366"/>
      <c r="P656" s="366"/>
    </row>
    <row r="657" spans="1:16" x14ac:dyDescent="0.25">
      <c r="A657" s="333">
        <v>43344</v>
      </c>
      <c r="B657" s="334">
        <v>180173789</v>
      </c>
      <c r="C657" s="335">
        <v>3</v>
      </c>
      <c r="D657" s="336">
        <v>279213</v>
      </c>
      <c r="E657" s="337"/>
      <c r="F657" s="335"/>
      <c r="G657" s="336"/>
      <c r="H657" s="337"/>
      <c r="I657" s="338"/>
      <c r="J657" s="363"/>
      <c r="K657" s="328"/>
      <c r="L657" s="328"/>
      <c r="M657" s="328"/>
      <c r="N657" s="328"/>
      <c r="O657" s="366"/>
      <c r="P657" s="366"/>
    </row>
    <row r="658" spans="1:16" x14ac:dyDescent="0.25">
      <c r="A658" s="333">
        <v>43344</v>
      </c>
      <c r="B658" s="334">
        <v>180173790</v>
      </c>
      <c r="C658" s="335">
        <v>2</v>
      </c>
      <c r="D658" s="336">
        <v>216388</v>
      </c>
      <c r="E658" s="337"/>
      <c r="F658" s="335"/>
      <c r="G658" s="336"/>
      <c r="H658" s="337"/>
      <c r="I658" s="338">
        <v>2287251</v>
      </c>
      <c r="J658" s="363" t="s">
        <v>17</v>
      </c>
      <c r="K658" s="328"/>
      <c r="L658" s="328"/>
      <c r="M658" s="328"/>
      <c r="N658" s="328"/>
      <c r="O658" s="366"/>
      <c r="P658" s="366"/>
    </row>
    <row r="659" spans="1:16" x14ac:dyDescent="0.25">
      <c r="A659" s="333">
        <v>43346</v>
      </c>
      <c r="B659" s="334">
        <v>180173901</v>
      </c>
      <c r="C659" s="335">
        <v>6</v>
      </c>
      <c r="D659" s="336">
        <v>667363</v>
      </c>
      <c r="E659" s="337">
        <v>180045100</v>
      </c>
      <c r="F659" s="335">
        <v>9</v>
      </c>
      <c r="G659" s="336">
        <v>980963</v>
      </c>
      <c r="H659" s="337"/>
      <c r="I659" s="338"/>
      <c r="J659" s="363"/>
      <c r="K659" s="328"/>
      <c r="L659" s="328"/>
      <c r="M659" s="328"/>
      <c r="N659" s="328"/>
      <c r="O659" s="366"/>
      <c r="P659" s="366"/>
    </row>
    <row r="660" spans="1:16" x14ac:dyDescent="0.25">
      <c r="A660" s="333">
        <v>43346</v>
      </c>
      <c r="B660" s="334">
        <v>180173944</v>
      </c>
      <c r="C660" s="335">
        <v>3</v>
      </c>
      <c r="D660" s="336">
        <v>245175</v>
      </c>
      <c r="E660" s="343">
        <v>180045103</v>
      </c>
      <c r="F660" s="341">
        <v>16</v>
      </c>
      <c r="G660" s="342">
        <v>1660488</v>
      </c>
      <c r="H660" s="343"/>
      <c r="I660" s="344"/>
      <c r="J660" s="364"/>
      <c r="K660" s="328"/>
      <c r="L660" s="328"/>
      <c r="M660" s="328"/>
      <c r="N660" s="328"/>
      <c r="O660" s="366"/>
      <c r="P660" s="366"/>
    </row>
    <row r="661" spans="1:16" x14ac:dyDescent="0.25">
      <c r="A661" s="333">
        <v>43347</v>
      </c>
      <c r="B661" s="334">
        <v>180173967</v>
      </c>
      <c r="C661" s="335">
        <v>2</v>
      </c>
      <c r="D661" s="336">
        <v>173688</v>
      </c>
      <c r="E661" s="337">
        <v>180045120</v>
      </c>
      <c r="F661" s="335">
        <v>5</v>
      </c>
      <c r="G661" s="336">
        <v>517300</v>
      </c>
      <c r="H661" s="337"/>
      <c r="I661" s="338"/>
      <c r="J661" s="363"/>
      <c r="K661" s="328"/>
      <c r="L661" s="328"/>
      <c r="M661" s="328"/>
      <c r="N661" s="328"/>
      <c r="O661" s="366"/>
      <c r="P661" s="366"/>
    </row>
    <row r="662" spans="1:16" x14ac:dyDescent="0.25">
      <c r="A662" s="333">
        <v>43347</v>
      </c>
      <c r="B662" s="334">
        <v>180173991</v>
      </c>
      <c r="C662" s="335">
        <v>4</v>
      </c>
      <c r="D662" s="336">
        <v>356475</v>
      </c>
      <c r="E662" s="337"/>
      <c r="F662" s="335"/>
      <c r="G662" s="336"/>
      <c r="H662" s="337"/>
      <c r="I662" s="338"/>
      <c r="J662" s="363"/>
      <c r="K662" s="328"/>
      <c r="L662" s="328"/>
      <c r="M662" s="328"/>
      <c r="N662" s="328"/>
      <c r="O662" s="366"/>
      <c r="P662" s="366"/>
    </row>
    <row r="663" spans="1:16" x14ac:dyDescent="0.25">
      <c r="A663" s="333">
        <v>43347</v>
      </c>
      <c r="B663" s="334">
        <v>180173403</v>
      </c>
      <c r="C663" s="335">
        <v>6</v>
      </c>
      <c r="D663" s="336">
        <v>625363</v>
      </c>
      <c r="E663" s="337"/>
      <c r="F663" s="335"/>
      <c r="G663" s="336"/>
      <c r="H663" s="337"/>
      <c r="I663" s="338">
        <v>569801</v>
      </c>
      <c r="J663" s="363" t="s">
        <v>17</v>
      </c>
      <c r="K663" s="328"/>
      <c r="L663" s="328"/>
      <c r="M663" s="328"/>
      <c r="N663" s="328"/>
      <c r="O663" s="366"/>
      <c r="P663" s="366"/>
    </row>
    <row r="664" spans="1:16" x14ac:dyDescent="0.25">
      <c r="A664" s="333">
        <v>43348</v>
      </c>
      <c r="B664" s="334">
        <v>180174097</v>
      </c>
      <c r="C664" s="335">
        <v>6</v>
      </c>
      <c r="D664" s="336">
        <v>554138</v>
      </c>
      <c r="E664" s="337">
        <v>180045136</v>
      </c>
      <c r="F664" s="335">
        <v>2</v>
      </c>
      <c r="G664" s="336">
        <v>209125</v>
      </c>
      <c r="H664" s="337"/>
      <c r="I664" s="338"/>
      <c r="J664" s="363"/>
      <c r="K664" s="328"/>
      <c r="L664" s="328"/>
      <c r="M664" s="328"/>
      <c r="N664" s="328"/>
      <c r="O664" s="366"/>
      <c r="P664" s="366"/>
    </row>
    <row r="665" spans="1:16" x14ac:dyDescent="0.25">
      <c r="A665" s="333">
        <v>43348</v>
      </c>
      <c r="B665" s="334">
        <v>180174099</v>
      </c>
      <c r="C665" s="335">
        <v>1</v>
      </c>
      <c r="D665" s="336">
        <v>120050</v>
      </c>
      <c r="E665" s="337"/>
      <c r="F665" s="335"/>
      <c r="G665" s="336"/>
      <c r="H665" s="337"/>
      <c r="I665" s="338"/>
      <c r="J665" s="363"/>
      <c r="K665" s="328"/>
      <c r="L665" s="328"/>
      <c r="M665" s="328"/>
      <c r="N665" s="328"/>
      <c r="O665" s="366"/>
      <c r="P665" s="366"/>
    </row>
    <row r="666" spans="1:16" x14ac:dyDescent="0.25">
      <c r="A666" s="333">
        <v>43348</v>
      </c>
      <c r="B666" s="334">
        <v>180174124</v>
      </c>
      <c r="C666" s="335">
        <v>4</v>
      </c>
      <c r="D666" s="336">
        <v>305725</v>
      </c>
      <c r="E666" s="337"/>
      <c r="F666" s="335"/>
      <c r="G666" s="336"/>
      <c r="H666" s="337"/>
      <c r="I666" s="338">
        <v>770788</v>
      </c>
      <c r="J666" s="363" t="s">
        <v>17</v>
      </c>
      <c r="K666" s="328"/>
      <c r="L666" s="328"/>
      <c r="M666" s="328"/>
      <c r="N666" s="328"/>
      <c r="O666" s="366"/>
      <c r="P666" s="366"/>
    </row>
    <row r="667" spans="1:16" x14ac:dyDescent="0.25">
      <c r="A667" s="333">
        <v>43349</v>
      </c>
      <c r="B667" s="334">
        <v>180174186</v>
      </c>
      <c r="C667" s="335">
        <v>10</v>
      </c>
      <c r="D667" s="336">
        <v>1139513</v>
      </c>
      <c r="E667" s="337">
        <v>180045154</v>
      </c>
      <c r="F667" s="335">
        <v>4</v>
      </c>
      <c r="G667" s="336">
        <v>419825</v>
      </c>
      <c r="H667" s="337"/>
      <c r="I667" s="338"/>
      <c r="J667" s="363"/>
      <c r="K667" s="328"/>
      <c r="L667" s="328"/>
      <c r="M667" s="328"/>
      <c r="N667" s="328"/>
      <c r="O667" s="366"/>
      <c r="P667" s="366"/>
    </row>
    <row r="668" spans="1:16" x14ac:dyDescent="0.25">
      <c r="A668" s="333">
        <v>43349</v>
      </c>
      <c r="B668" s="334">
        <v>180174226</v>
      </c>
      <c r="C668" s="335">
        <v>4</v>
      </c>
      <c r="D668" s="336">
        <v>479850</v>
      </c>
      <c r="E668" s="337"/>
      <c r="F668" s="335"/>
      <c r="G668" s="336"/>
      <c r="H668" s="337"/>
      <c r="I668" s="338">
        <v>1199538</v>
      </c>
      <c r="J668" s="363" t="s">
        <v>17</v>
      </c>
      <c r="K668" s="328"/>
      <c r="L668" s="328"/>
      <c r="M668" s="328"/>
      <c r="N668" s="328"/>
      <c r="O668" s="366"/>
      <c r="P668" s="366"/>
    </row>
    <row r="669" spans="1:16" x14ac:dyDescent="0.25">
      <c r="A669" s="333">
        <v>43350</v>
      </c>
      <c r="B669" s="334">
        <v>180174264</v>
      </c>
      <c r="C669" s="335">
        <v>7</v>
      </c>
      <c r="D669" s="336">
        <v>806225</v>
      </c>
      <c r="E669" s="337">
        <v>180045167</v>
      </c>
      <c r="F669" s="335">
        <v>5</v>
      </c>
      <c r="G669" s="336">
        <v>559475</v>
      </c>
      <c r="H669" s="337"/>
      <c r="I669" s="338"/>
      <c r="J669" s="363"/>
      <c r="K669" s="328"/>
      <c r="L669" s="328"/>
      <c r="M669" s="328"/>
      <c r="N669" s="328"/>
      <c r="O669" s="366"/>
      <c r="P669" s="366"/>
    </row>
    <row r="670" spans="1:16" x14ac:dyDescent="0.25">
      <c r="A670" s="333">
        <v>43350</v>
      </c>
      <c r="B670" s="334">
        <v>180174297</v>
      </c>
      <c r="C670" s="335">
        <v>4</v>
      </c>
      <c r="D670" s="336">
        <v>257338</v>
      </c>
      <c r="E670" s="337"/>
      <c r="F670" s="335"/>
      <c r="G670" s="336"/>
      <c r="H670" s="337"/>
      <c r="I670" s="338"/>
      <c r="J670" s="363"/>
      <c r="K670" s="328"/>
      <c r="L670" s="328"/>
      <c r="M670" s="328"/>
      <c r="N670" s="328"/>
      <c r="O670" s="366"/>
      <c r="P670" s="366"/>
    </row>
    <row r="671" spans="1:16" x14ac:dyDescent="0.25">
      <c r="A671" s="333">
        <v>43350</v>
      </c>
      <c r="B671" s="334">
        <v>180174301</v>
      </c>
      <c r="C671" s="335">
        <v>1</v>
      </c>
      <c r="D671" s="336">
        <v>111038</v>
      </c>
      <c r="E671" s="337"/>
      <c r="F671" s="335"/>
      <c r="G671" s="336"/>
      <c r="H671" s="337"/>
      <c r="I671" s="338">
        <v>615126</v>
      </c>
      <c r="J671" s="363" t="s">
        <v>17</v>
      </c>
      <c r="K671" s="328"/>
      <c r="L671" s="328"/>
      <c r="M671" s="328"/>
      <c r="N671" s="328"/>
      <c r="O671" s="366"/>
      <c r="P671" s="366"/>
    </row>
    <row r="672" spans="1:16" x14ac:dyDescent="0.25">
      <c r="A672" s="333">
        <v>43351</v>
      </c>
      <c r="B672" s="334">
        <v>180174361</v>
      </c>
      <c r="C672" s="335">
        <v>7</v>
      </c>
      <c r="D672" s="336">
        <v>707263</v>
      </c>
      <c r="E672" s="337"/>
      <c r="F672" s="335"/>
      <c r="G672" s="336"/>
      <c r="H672" s="337"/>
      <c r="I672" s="338">
        <v>707263</v>
      </c>
      <c r="J672" s="363" t="s">
        <v>17</v>
      </c>
      <c r="K672" s="328"/>
      <c r="L672" s="328"/>
      <c r="M672" s="328"/>
      <c r="N672" s="328"/>
      <c r="O672" s="366"/>
      <c r="P672" s="366"/>
    </row>
    <row r="673" spans="1:16" x14ac:dyDescent="0.25">
      <c r="A673" s="333">
        <v>43353</v>
      </c>
      <c r="B673" s="334">
        <v>180174501</v>
      </c>
      <c r="C673" s="335">
        <v>19</v>
      </c>
      <c r="D673" s="336">
        <v>1669063</v>
      </c>
      <c r="E673" s="337">
        <v>180045207</v>
      </c>
      <c r="F673" s="335">
        <v>7</v>
      </c>
      <c r="G673" s="336">
        <v>671825</v>
      </c>
      <c r="H673" s="337"/>
      <c r="I673" s="338"/>
      <c r="J673" s="363"/>
      <c r="K673" s="328"/>
      <c r="L673" s="328"/>
      <c r="M673" s="328"/>
      <c r="N673" s="328"/>
      <c r="O673" s="366"/>
      <c r="P673" s="366"/>
    </row>
    <row r="674" spans="1:16" x14ac:dyDescent="0.25">
      <c r="A674" s="333">
        <v>43353</v>
      </c>
      <c r="B674" s="334">
        <v>180174539</v>
      </c>
      <c r="C674" s="335">
        <v>2</v>
      </c>
      <c r="D674" s="336">
        <v>239138</v>
      </c>
      <c r="E674" s="337"/>
      <c r="F674" s="335"/>
      <c r="G674" s="336"/>
      <c r="H674" s="337"/>
      <c r="I674" s="338"/>
      <c r="J674" s="363"/>
      <c r="K674" s="328"/>
      <c r="L674" s="328"/>
      <c r="M674" s="328"/>
      <c r="N674" s="328"/>
      <c r="O674" s="366"/>
      <c r="P674" s="366"/>
    </row>
    <row r="675" spans="1:16" x14ac:dyDescent="0.25">
      <c r="A675" s="333">
        <v>43354</v>
      </c>
      <c r="B675" s="334">
        <v>180174610</v>
      </c>
      <c r="C675" s="335">
        <v>3</v>
      </c>
      <c r="D675" s="336">
        <v>282188</v>
      </c>
      <c r="E675" s="337">
        <v>180045226</v>
      </c>
      <c r="F675" s="335">
        <v>2</v>
      </c>
      <c r="G675" s="336">
        <v>166163</v>
      </c>
      <c r="H675" s="337"/>
      <c r="I675" s="338">
        <v>13388</v>
      </c>
      <c r="J675" s="363" t="s">
        <v>17</v>
      </c>
      <c r="K675" s="328"/>
      <c r="L675" s="328"/>
      <c r="M675" s="328"/>
      <c r="N675" s="328"/>
      <c r="O675" s="366"/>
      <c r="P675" s="366"/>
    </row>
    <row r="676" spans="1:16" x14ac:dyDescent="0.25">
      <c r="A676" s="333">
        <v>43355</v>
      </c>
      <c r="B676" s="334">
        <v>180174646</v>
      </c>
      <c r="C676" s="335">
        <v>1</v>
      </c>
      <c r="D676" s="336">
        <v>128625</v>
      </c>
      <c r="E676" s="337">
        <v>180045236</v>
      </c>
      <c r="F676" s="335">
        <v>5</v>
      </c>
      <c r="G676" s="336">
        <v>510563</v>
      </c>
      <c r="H676" s="337"/>
      <c r="I676" s="338"/>
      <c r="J676" s="363"/>
      <c r="K676" s="328"/>
      <c r="L676" s="365"/>
      <c r="M676" s="328"/>
      <c r="N676" s="328"/>
      <c r="O676" s="366"/>
      <c r="P676" s="366"/>
    </row>
    <row r="677" spans="1:16" x14ac:dyDescent="0.25">
      <c r="A677" s="333">
        <v>43355</v>
      </c>
      <c r="B677" s="334">
        <v>180174664</v>
      </c>
      <c r="C677" s="335">
        <v>11</v>
      </c>
      <c r="D677" s="336">
        <v>1065750</v>
      </c>
      <c r="E677" s="337"/>
      <c r="F677" s="335"/>
      <c r="G677" s="336"/>
      <c r="H677" s="337"/>
      <c r="I677" s="338"/>
      <c r="J677" s="363"/>
      <c r="K677" s="328"/>
      <c r="L677" s="365">
        <f>D673+D674+D675</f>
        <v>2190389</v>
      </c>
      <c r="M677" s="328"/>
      <c r="N677" s="328"/>
      <c r="O677" s="366"/>
      <c r="P677" s="366"/>
    </row>
    <row r="678" spans="1:16" x14ac:dyDescent="0.25">
      <c r="A678" s="333">
        <v>43355</v>
      </c>
      <c r="B678" s="334">
        <v>180174707</v>
      </c>
      <c r="C678" s="335">
        <v>4</v>
      </c>
      <c r="D678" s="336">
        <v>305988</v>
      </c>
      <c r="E678" s="337"/>
      <c r="F678" s="335"/>
      <c r="G678" s="336"/>
      <c r="H678" s="337"/>
      <c r="I678" s="338">
        <v>989800</v>
      </c>
      <c r="J678" s="363" t="s">
        <v>17</v>
      </c>
      <c r="K678" s="328"/>
      <c r="L678" s="365">
        <f>SUM(G673:G675)</f>
        <v>837988</v>
      </c>
      <c r="M678" s="328">
        <v>1339013</v>
      </c>
      <c r="N678" s="328"/>
      <c r="O678" s="366"/>
      <c r="P678" s="366"/>
    </row>
    <row r="679" spans="1:16" x14ac:dyDescent="0.25">
      <c r="A679" s="333">
        <v>43356</v>
      </c>
      <c r="B679" s="334">
        <v>180174756</v>
      </c>
      <c r="C679" s="335">
        <v>10</v>
      </c>
      <c r="D679" s="336">
        <v>946400</v>
      </c>
      <c r="E679" s="337">
        <v>180045254</v>
      </c>
      <c r="F679" s="335">
        <v>2</v>
      </c>
      <c r="G679" s="336">
        <v>228550</v>
      </c>
      <c r="H679" s="337"/>
      <c r="I679" s="338"/>
      <c r="J679" s="363"/>
      <c r="K679" s="328"/>
      <c r="L679" s="365">
        <f>L677-L678-M678</f>
        <v>13388</v>
      </c>
      <c r="M679" s="328"/>
      <c r="N679" s="328"/>
      <c r="O679" s="366"/>
      <c r="P679" s="366"/>
    </row>
    <row r="680" spans="1:16" x14ac:dyDescent="0.25">
      <c r="A680" s="333">
        <v>43356</v>
      </c>
      <c r="B680" s="334">
        <v>180174762</v>
      </c>
      <c r="C680" s="335">
        <v>1</v>
      </c>
      <c r="D680" s="336">
        <v>101588</v>
      </c>
      <c r="E680" s="337"/>
      <c r="F680" s="335"/>
      <c r="G680" s="336"/>
      <c r="H680" s="337"/>
      <c r="I680" s="338"/>
      <c r="J680" s="363"/>
      <c r="K680" s="328"/>
      <c r="L680" s="365"/>
      <c r="M680" s="328"/>
      <c r="N680" s="328"/>
      <c r="O680" s="366"/>
      <c r="P680" s="366"/>
    </row>
    <row r="681" spans="1:16" x14ac:dyDescent="0.25">
      <c r="A681" s="333">
        <v>43356</v>
      </c>
      <c r="B681" s="334">
        <v>180174784</v>
      </c>
      <c r="C681" s="335">
        <v>7</v>
      </c>
      <c r="D681" s="336">
        <v>656163</v>
      </c>
      <c r="E681" s="337"/>
      <c r="F681" s="335"/>
      <c r="G681" s="336"/>
      <c r="H681" s="337"/>
      <c r="I681" s="338">
        <v>1475601</v>
      </c>
      <c r="J681" s="363" t="s">
        <v>17</v>
      </c>
      <c r="K681" s="328"/>
      <c r="L681" s="365"/>
      <c r="M681" s="328"/>
      <c r="N681" s="328"/>
      <c r="O681" s="366"/>
      <c r="P681" s="366"/>
    </row>
    <row r="682" spans="1:16" x14ac:dyDescent="0.25">
      <c r="A682" s="333">
        <v>43357</v>
      </c>
      <c r="B682" s="334">
        <v>180174828</v>
      </c>
      <c r="C682" s="335">
        <v>11</v>
      </c>
      <c r="D682" s="336">
        <v>1317663</v>
      </c>
      <c r="E682" s="337">
        <v>180045266</v>
      </c>
      <c r="F682" s="335">
        <v>3</v>
      </c>
      <c r="G682" s="336">
        <v>300125</v>
      </c>
      <c r="H682" s="337"/>
      <c r="I682" s="338"/>
      <c r="J682" s="363"/>
      <c r="K682" s="328"/>
      <c r="L682" s="328"/>
      <c r="M682" s="328"/>
      <c r="N682" s="328"/>
      <c r="O682" s="366"/>
      <c r="P682" s="366"/>
    </row>
    <row r="683" spans="1:16" x14ac:dyDescent="0.25">
      <c r="A683" s="333">
        <v>43357</v>
      </c>
      <c r="B683" s="334">
        <v>180174876</v>
      </c>
      <c r="C683" s="335">
        <v>6</v>
      </c>
      <c r="D683" s="336">
        <v>600513</v>
      </c>
      <c r="E683" s="337"/>
      <c r="F683" s="335"/>
      <c r="G683" s="336"/>
      <c r="H683" s="337"/>
      <c r="I683" s="338">
        <v>1618051</v>
      </c>
      <c r="J683" s="363" t="s">
        <v>17</v>
      </c>
      <c r="K683" s="328"/>
      <c r="L683" s="365"/>
      <c r="M683" s="328"/>
      <c r="N683" s="328"/>
      <c r="O683" s="366"/>
      <c r="P683" s="366"/>
    </row>
    <row r="684" spans="1:16" x14ac:dyDescent="0.25">
      <c r="A684" s="333">
        <v>43358</v>
      </c>
      <c r="B684" s="334">
        <v>180174934</v>
      </c>
      <c r="C684" s="335">
        <v>14</v>
      </c>
      <c r="D684" s="336">
        <v>1433600</v>
      </c>
      <c r="E684" s="337">
        <v>180045289</v>
      </c>
      <c r="F684" s="335">
        <v>3</v>
      </c>
      <c r="G684" s="336">
        <v>286300</v>
      </c>
      <c r="H684" s="337"/>
      <c r="I684" s="338"/>
      <c r="J684" s="363"/>
      <c r="K684" s="328"/>
      <c r="L684" s="365"/>
      <c r="M684" s="328"/>
      <c r="N684" s="328"/>
      <c r="O684" s="366"/>
      <c r="P684" s="366"/>
    </row>
    <row r="685" spans="1:16" x14ac:dyDescent="0.25">
      <c r="A685" s="333">
        <v>43358</v>
      </c>
      <c r="B685" s="334">
        <v>180174964</v>
      </c>
      <c r="C685" s="335">
        <v>2</v>
      </c>
      <c r="D685" s="336">
        <v>201688</v>
      </c>
      <c r="E685" s="337"/>
      <c r="F685" s="335"/>
      <c r="G685" s="336"/>
      <c r="H685" s="337"/>
      <c r="I685" s="338"/>
      <c r="J685" s="363"/>
      <c r="K685" s="328"/>
      <c r="L685" s="365"/>
      <c r="M685" s="328"/>
      <c r="N685" s="328"/>
      <c r="O685" s="366"/>
      <c r="P685" s="366"/>
    </row>
    <row r="686" spans="1:16" x14ac:dyDescent="0.25">
      <c r="A686" s="333">
        <v>43358</v>
      </c>
      <c r="B686" s="334">
        <v>180174976</v>
      </c>
      <c r="C686" s="335">
        <v>1</v>
      </c>
      <c r="D686" s="336">
        <v>46463</v>
      </c>
      <c r="E686" s="337"/>
      <c r="F686" s="335"/>
      <c r="G686" s="336"/>
      <c r="H686" s="337"/>
      <c r="I686" s="338">
        <v>1395451</v>
      </c>
      <c r="J686" s="363" t="s">
        <v>17</v>
      </c>
      <c r="K686" s="328"/>
      <c r="L686" s="328"/>
      <c r="M686" s="328"/>
      <c r="N686" s="328"/>
      <c r="O686" s="366"/>
      <c r="P686" s="366"/>
    </row>
    <row r="687" spans="1:16" x14ac:dyDescent="0.25">
      <c r="A687" s="333">
        <v>43360</v>
      </c>
      <c r="B687" s="334">
        <v>180175057</v>
      </c>
      <c r="C687" s="335">
        <v>1</v>
      </c>
      <c r="D687" s="336">
        <v>94063</v>
      </c>
      <c r="E687" s="337"/>
      <c r="F687" s="335"/>
      <c r="G687" s="336"/>
      <c r="H687" s="337"/>
      <c r="I687" s="338"/>
      <c r="J687" s="363"/>
      <c r="K687" s="328"/>
      <c r="L687" s="328"/>
      <c r="M687" s="328"/>
      <c r="N687" s="328"/>
      <c r="O687" s="366"/>
      <c r="P687" s="366"/>
    </row>
    <row r="688" spans="1:16" x14ac:dyDescent="0.25">
      <c r="A688" s="333">
        <v>43360</v>
      </c>
      <c r="B688" s="334">
        <v>180175089</v>
      </c>
      <c r="C688" s="335">
        <v>11</v>
      </c>
      <c r="D688" s="336">
        <v>1105388</v>
      </c>
      <c r="E688" s="337"/>
      <c r="F688" s="335"/>
      <c r="G688" s="336"/>
      <c r="H688" s="337"/>
      <c r="I688" s="338"/>
      <c r="J688" s="363"/>
      <c r="K688" s="328"/>
      <c r="L688" s="328"/>
      <c r="M688" s="328"/>
      <c r="N688" s="328"/>
      <c r="O688" s="366"/>
      <c r="P688" s="366"/>
    </row>
    <row r="689" spans="1:16" x14ac:dyDescent="0.25">
      <c r="A689" s="333">
        <v>43360</v>
      </c>
      <c r="B689" s="334">
        <v>180175090</v>
      </c>
      <c r="C689" s="335">
        <v>1</v>
      </c>
      <c r="D689" s="336">
        <v>92313</v>
      </c>
      <c r="E689" s="337"/>
      <c r="F689" s="335"/>
      <c r="G689" s="336"/>
      <c r="H689" s="337"/>
      <c r="I689" s="338"/>
      <c r="J689" s="363"/>
      <c r="K689" s="328"/>
      <c r="L689" s="328"/>
      <c r="M689" s="328"/>
      <c r="N689" s="328"/>
      <c r="O689" s="366"/>
      <c r="P689" s="366"/>
    </row>
    <row r="690" spans="1:16" x14ac:dyDescent="0.25">
      <c r="A690" s="333">
        <v>43360</v>
      </c>
      <c r="B690" s="334">
        <v>180175122</v>
      </c>
      <c r="C690" s="335">
        <v>8</v>
      </c>
      <c r="D690" s="336">
        <v>814363</v>
      </c>
      <c r="E690" s="337"/>
      <c r="F690" s="335"/>
      <c r="G690" s="336"/>
      <c r="H690" s="337"/>
      <c r="I690" s="338">
        <v>1784652</v>
      </c>
      <c r="J690" s="363" t="s">
        <v>17</v>
      </c>
      <c r="K690" s="328"/>
      <c r="L690" s="328"/>
      <c r="M690" s="328"/>
      <c r="N690" s="328"/>
      <c r="O690" s="366"/>
      <c r="P690" s="366"/>
    </row>
    <row r="691" spans="1:16" x14ac:dyDescent="0.25">
      <c r="A691" s="333">
        <v>43361</v>
      </c>
      <c r="B691" s="334">
        <v>180175181</v>
      </c>
      <c r="C691" s="335">
        <v>13</v>
      </c>
      <c r="D691" s="336">
        <v>1162788</v>
      </c>
      <c r="E691" s="337">
        <v>180045327</v>
      </c>
      <c r="F691" s="335">
        <v>5</v>
      </c>
      <c r="G691" s="336">
        <v>599900</v>
      </c>
      <c r="H691" s="337"/>
      <c r="I691" s="338"/>
      <c r="J691" s="363"/>
      <c r="K691" s="328"/>
      <c r="L691" s="328"/>
      <c r="M691" s="328"/>
      <c r="N691" s="328"/>
      <c r="O691" s="366"/>
      <c r="P691" s="366"/>
    </row>
    <row r="692" spans="1:16" x14ac:dyDescent="0.25">
      <c r="A692" s="333">
        <v>43361</v>
      </c>
      <c r="B692" s="334">
        <v>180175183</v>
      </c>
      <c r="C692" s="335">
        <v>1</v>
      </c>
      <c r="D692" s="336">
        <v>144550</v>
      </c>
      <c r="E692" s="337"/>
      <c r="F692" s="335"/>
      <c r="G692" s="336"/>
      <c r="H692" s="337"/>
      <c r="I692" s="338"/>
      <c r="J692" s="363"/>
      <c r="K692" s="328"/>
      <c r="L692" s="328"/>
      <c r="M692" s="328"/>
      <c r="N692" s="328"/>
      <c r="O692" s="366"/>
      <c r="P692" s="366"/>
    </row>
    <row r="693" spans="1:16" x14ac:dyDescent="0.25">
      <c r="A693" s="333">
        <v>43361</v>
      </c>
      <c r="B693" s="334">
        <v>180175215</v>
      </c>
      <c r="C693" s="335">
        <v>6</v>
      </c>
      <c r="D693" s="336">
        <v>313338</v>
      </c>
      <c r="E693" s="337"/>
      <c r="F693" s="335"/>
      <c r="G693" s="336"/>
      <c r="H693" s="337"/>
      <c r="I693" s="338">
        <v>1020776</v>
      </c>
      <c r="J693" s="363" t="s">
        <v>17</v>
      </c>
      <c r="K693" s="328"/>
      <c r="L693" s="328"/>
      <c r="M693" s="328"/>
      <c r="N693" s="328"/>
      <c r="O693" s="366"/>
      <c r="P693" s="366"/>
    </row>
    <row r="694" spans="1:16" x14ac:dyDescent="0.25">
      <c r="A694" s="333">
        <v>43362</v>
      </c>
      <c r="B694" s="334">
        <v>180175258</v>
      </c>
      <c r="C694" s="335">
        <v>6</v>
      </c>
      <c r="D694" s="336">
        <v>583100</v>
      </c>
      <c r="E694" s="337">
        <v>180045345</v>
      </c>
      <c r="F694" s="335">
        <v>8</v>
      </c>
      <c r="G694" s="336">
        <v>795550</v>
      </c>
      <c r="H694" s="337"/>
      <c r="I694" s="338"/>
      <c r="J694" s="363"/>
      <c r="K694" s="328"/>
      <c r="L694" s="328"/>
      <c r="M694" s="328"/>
      <c r="N694" s="328"/>
      <c r="O694" s="366"/>
      <c r="P694" s="366"/>
    </row>
    <row r="695" spans="1:16" x14ac:dyDescent="0.25">
      <c r="A695" s="333">
        <v>43362</v>
      </c>
      <c r="B695" s="334">
        <v>180175297</v>
      </c>
      <c r="C695" s="335">
        <v>4</v>
      </c>
      <c r="D695" s="336">
        <v>455700</v>
      </c>
      <c r="E695" s="337"/>
      <c r="F695" s="335"/>
      <c r="G695" s="336"/>
      <c r="H695" s="337"/>
      <c r="I695" s="338"/>
      <c r="J695" s="363"/>
      <c r="K695" s="328"/>
      <c r="L695" s="328"/>
      <c r="M695" s="328"/>
      <c r="N695" s="328"/>
      <c r="O695" s="366"/>
      <c r="P695" s="366"/>
    </row>
    <row r="696" spans="1:16" x14ac:dyDescent="0.25">
      <c r="A696" s="333">
        <v>43362</v>
      </c>
      <c r="B696" s="334">
        <v>180175312</v>
      </c>
      <c r="C696" s="335">
        <v>1</v>
      </c>
      <c r="D696" s="336">
        <v>48038</v>
      </c>
      <c r="E696" s="337"/>
      <c r="F696" s="335"/>
      <c r="G696" s="336"/>
      <c r="H696" s="337"/>
      <c r="I696" s="338">
        <v>291288</v>
      </c>
      <c r="J696" s="363" t="s">
        <v>17</v>
      </c>
      <c r="K696" s="328"/>
      <c r="L696" s="328"/>
      <c r="M696" s="328"/>
      <c r="N696" s="328"/>
      <c r="O696" s="366"/>
      <c r="P696" s="366"/>
    </row>
    <row r="697" spans="1:16" x14ac:dyDescent="0.25">
      <c r="A697" s="333">
        <v>43363</v>
      </c>
      <c r="B697" s="334">
        <v>180175335</v>
      </c>
      <c r="C697" s="335">
        <v>6</v>
      </c>
      <c r="D697" s="336">
        <v>452375</v>
      </c>
      <c r="E697" s="337">
        <v>180045367</v>
      </c>
      <c r="F697" s="335">
        <v>7</v>
      </c>
      <c r="G697" s="336">
        <v>497438</v>
      </c>
      <c r="H697" s="337"/>
      <c r="I697" s="338"/>
      <c r="J697" s="363"/>
      <c r="K697" s="328"/>
      <c r="L697" s="328"/>
      <c r="M697" s="328"/>
      <c r="N697" s="328"/>
      <c r="O697" s="366"/>
      <c r="P697" s="366"/>
    </row>
    <row r="698" spans="1:16" x14ac:dyDescent="0.25">
      <c r="A698" s="333">
        <v>43363</v>
      </c>
      <c r="B698" s="334">
        <v>180175351</v>
      </c>
      <c r="C698" s="335">
        <v>5</v>
      </c>
      <c r="D698" s="336">
        <v>528063</v>
      </c>
      <c r="E698" s="337"/>
      <c r="F698" s="335"/>
      <c r="G698" s="336"/>
      <c r="H698" s="337"/>
      <c r="I698" s="338"/>
      <c r="J698" s="363"/>
      <c r="K698" s="328"/>
      <c r="L698" s="328"/>
      <c r="M698" s="328"/>
      <c r="N698" s="328"/>
      <c r="O698" s="366"/>
      <c r="P698" s="366"/>
    </row>
    <row r="699" spans="1:16" x14ac:dyDescent="0.25">
      <c r="A699" s="333">
        <v>43363</v>
      </c>
      <c r="B699" s="334">
        <v>180175391</v>
      </c>
      <c r="C699" s="335">
        <v>8</v>
      </c>
      <c r="D699" s="336">
        <v>807538</v>
      </c>
      <c r="E699" s="337"/>
      <c r="F699" s="335"/>
      <c r="G699" s="336"/>
      <c r="H699" s="337"/>
      <c r="I699" s="338">
        <v>1290538</v>
      </c>
      <c r="J699" s="363" t="s">
        <v>17</v>
      </c>
      <c r="K699" s="328"/>
      <c r="L699" s="328"/>
      <c r="M699" s="328"/>
      <c r="N699" s="328"/>
      <c r="O699" s="366"/>
      <c r="P699" s="366"/>
    </row>
    <row r="700" spans="1:16" x14ac:dyDescent="0.25">
      <c r="A700" s="339">
        <v>43364</v>
      </c>
      <c r="B700" s="340">
        <v>180175407</v>
      </c>
      <c r="C700" s="341">
        <v>1</v>
      </c>
      <c r="D700" s="342">
        <v>44363</v>
      </c>
      <c r="E700" s="343">
        <v>180045377</v>
      </c>
      <c r="F700" s="341">
        <v>6</v>
      </c>
      <c r="G700" s="342">
        <v>638488</v>
      </c>
      <c r="H700" s="343"/>
      <c r="I700" s="344"/>
      <c r="J700" s="364"/>
      <c r="K700" s="328"/>
      <c r="L700" s="328"/>
      <c r="M700" s="328"/>
      <c r="N700" s="328"/>
      <c r="O700" s="366"/>
      <c r="P700" s="366"/>
    </row>
    <row r="701" spans="1:16" x14ac:dyDescent="0.25">
      <c r="A701" s="339">
        <v>43364</v>
      </c>
      <c r="B701" s="340">
        <v>180175417</v>
      </c>
      <c r="C701" s="341">
        <v>3</v>
      </c>
      <c r="D701" s="342">
        <v>374238</v>
      </c>
      <c r="E701" s="343"/>
      <c r="F701" s="341"/>
      <c r="G701" s="342"/>
      <c r="H701" s="343"/>
      <c r="I701" s="344"/>
      <c r="J701" s="364"/>
      <c r="K701" s="328"/>
      <c r="L701" s="328"/>
      <c r="M701" s="328"/>
      <c r="N701" s="328"/>
      <c r="O701" s="366"/>
      <c r="P701" s="366"/>
    </row>
    <row r="702" spans="1:16" x14ac:dyDescent="0.25">
      <c r="A702" s="339">
        <v>43364</v>
      </c>
      <c r="B702" s="340">
        <v>180175443</v>
      </c>
      <c r="C702" s="341">
        <v>2</v>
      </c>
      <c r="D702" s="342">
        <v>155575</v>
      </c>
      <c r="E702" s="343"/>
      <c r="F702" s="341"/>
      <c r="G702" s="342"/>
      <c r="H702" s="343"/>
      <c r="I702" s="344"/>
      <c r="J702" s="364"/>
      <c r="K702" s="328"/>
      <c r="L702" s="328"/>
      <c r="M702" s="328"/>
      <c r="N702" s="328"/>
      <c r="O702" s="366"/>
      <c r="P702" s="366"/>
    </row>
    <row r="703" spans="1:16" x14ac:dyDescent="0.25">
      <c r="A703" s="339">
        <v>43364</v>
      </c>
      <c r="B703" s="340">
        <v>180175447</v>
      </c>
      <c r="C703" s="341">
        <v>1</v>
      </c>
      <c r="D703" s="342">
        <v>132038</v>
      </c>
      <c r="E703" s="343"/>
      <c r="F703" s="341"/>
      <c r="G703" s="342"/>
      <c r="H703" s="343"/>
      <c r="I703" s="344"/>
      <c r="J703" s="364"/>
      <c r="K703" s="328"/>
      <c r="L703" s="328"/>
      <c r="M703" s="328"/>
      <c r="N703" s="328"/>
      <c r="O703" s="366"/>
      <c r="P703" s="366"/>
    </row>
    <row r="704" spans="1:16" x14ac:dyDescent="0.25">
      <c r="A704" s="345"/>
      <c r="B704" s="346"/>
      <c r="C704" s="347"/>
      <c r="D704" s="342"/>
      <c r="E704" s="348"/>
      <c r="F704" s="347"/>
      <c r="G704" s="349"/>
      <c r="H704" s="348"/>
      <c r="I704" s="350"/>
      <c r="J704" s="349"/>
      <c r="K704" s="328"/>
      <c r="L704" s="328"/>
      <c r="M704" s="328"/>
      <c r="N704" s="328"/>
      <c r="O704" s="366"/>
      <c r="P704" s="366"/>
    </row>
    <row r="705" spans="1:16" x14ac:dyDescent="0.25">
      <c r="A705" s="345"/>
      <c r="B705" s="351" t="s">
        <v>11</v>
      </c>
      <c r="C705" s="352">
        <f>SUM(C7:C704)</f>
        <v>4859</v>
      </c>
      <c r="D705" s="353">
        <f>SUM(D7:D704)</f>
        <v>481184118</v>
      </c>
      <c r="E705" s="351" t="s">
        <v>11</v>
      </c>
      <c r="F705" s="352">
        <f>SUM(F7:F704)</f>
        <v>1256</v>
      </c>
      <c r="G705" s="353">
        <f>SUM(G7:G704)</f>
        <v>128644908</v>
      </c>
      <c r="H705" s="353">
        <f>SUM(H7:H704)</f>
        <v>0</v>
      </c>
      <c r="I705" s="352">
        <f>SUM(I7:I704)</f>
        <v>352471480</v>
      </c>
      <c r="J705" s="354"/>
      <c r="K705" s="328"/>
      <c r="L705" s="328"/>
      <c r="M705" s="328"/>
      <c r="N705" s="328"/>
      <c r="O705" s="366"/>
      <c r="P705" s="366"/>
    </row>
    <row r="706" spans="1:16" x14ac:dyDescent="0.25">
      <c r="A706" s="345"/>
      <c r="B706" s="351"/>
      <c r="C706" s="352"/>
      <c r="D706" s="353"/>
      <c r="E706" s="351"/>
      <c r="F706" s="352"/>
      <c r="G706" s="354"/>
      <c r="H706" s="346"/>
      <c r="I706" s="347"/>
      <c r="J706" s="354"/>
      <c r="K706" s="328"/>
      <c r="L706" s="328"/>
      <c r="M706" s="328"/>
      <c r="N706" s="328"/>
      <c r="O706" s="366"/>
      <c r="P706" s="366"/>
    </row>
    <row r="707" spans="1:16" x14ac:dyDescent="0.25">
      <c r="A707" s="345"/>
      <c r="B707" s="355"/>
      <c r="C707" s="347"/>
      <c r="D707" s="349"/>
      <c r="E707" s="351"/>
      <c r="F707" s="347"/>
      <c r="G707" s="430" t="s">
        <v>12</v>
      </c>
      <c r="H707" s="430"/>
      <c r="I707" s="350"/>
      <c r="J707" s="356">
        <f>SUM(D7:D704)</f>
        <v>481184118</v>
      </c>
      <c r="K707" s="328"/>
      <c r="L707" s="328"/>
      <c r="M707" s="328"/>
      <c r="N707" s="328"/>
      <c r="O707" s="366"/>
      <c r="P707" s="366"/>
    </row>
    <row r="708" spans="1:16" x14ac:dyDescent="0.25">
      <c r="A708" s="357"/>
      <c r="B708" s="346"/>
      <c r="C708" s="347"/>
      <c r="D708" s="349"/>
      <c r="E708" s="348"/>
      <c r="F708" s="347"/>
      <c r="G708" s="430" t="s">
        <v>13</v>
      </c>
      <c r="H708" s="430"/>
      <c r="I708" s="350"/>
      <c r="J708" s="356">
        <f>SUM(G7:G704)</f>
        <v>128644908</v>
      </c>
      <c r="K708" s="328"/>
      <c r="L708" s="328"/>
      <c r="M708" s="328"/>
      <c r="N708" s="328"/>
      <c r="O708" s="366"/>
      <c r="P708" s="366"/>
    </row>
    <row r="709" spans="1:16" x14ac:dyDescent="0.25">
      <c r="A709" s="345"/>
      <c r="B709" s="348"/>
      <c r="C709" s="347"/>
      <c r="D709" s="349"/>
      <c r="E709" s="348"/>
      <c r="F709" s="347"/>
      <c r="G709" s="430" t="s">
        <v>14</v>
      </c>
      <c r="H709" s="430"/>
      <c r="I709" s="358"/>
      <c r="J709" s="359">
        <f>J707-J708</f>
        <v>352539210</v>
      </c>
      <c r="K709" s="328"/>
      <c r="L709" s="328"/>
      <c r="M709" s="328"/>
      <c r="N709" s="328"/>
      <c r="O709" s="366"/>
      <c r="P709" s="366"/>
    </row>
    <row r="710" spans="1:16" x14ac:dyDescent="0.25">
      <c r="A710" s="360"/>
      <c r="B710" s="361"/>
      <c r="C710" s="347"/>
      <c r="D710" s="362"/>
      <c r="E710" s="348"/>
      <c r="F710" s="347"/>
      <c r="G710" s="430" t="s">
        <v>15</v>
      </c>
      <c r="H710" s="430"/>
      <c r="I710" s="350"/>
      <c r="J710" s="356">
        <f>SUM(H7:H704)</f>
        <v>0</v>
      </c>
      <c r="K710" s="328"/>
      <c r="L710" s="328"/>
      <c r="M710" s="328"/>
      <c r="N710" s="328"/>
      <c r="O710" s="366"/>
      <c r="P710" s="366"/>
    </row>
    <row r="711" spans="1:16" x14ac:dyDescent="0.25">
      <c r="A711" s="345"/>
      <c r="B711" s="361"/>
      <c r="C711" s="347"/>
      <c r="D711" s="362"/>
      <c r="E711" s="348"/>
      <c r="F711" s="347"/>
      <c r="G711" s="430" t="s">
        <v>16</v>
      </c>
      <c r="H711" s="430"/>
      <c r="I711" s="350"/>
      <c r="J711" s="356">
        <f>J709+J710</f>
        <v>352539210</v>
      </c>
      <c r="K711" s="328"/>
      <c r="L711" s="328"/>
      <c r="M711" s="328"/>
      <c r="N711" s="328"/>
      <c r="O711" s="366"/>
      <c r="P711" s="366"/>
    </row>
    <row r="712" spans="1:16" x14ac:dyDescent="0.25">
      <c r="A712" s="345"/>
      <c r="B712" s="361"/>
      <c r="C712" s="347"/>
      <c r="D712" s="362"/>
      <c r="E712" s="348"/>
      <c r="F712" s="347"/>
      <c r="G712" s="430" t="s">
        <v>5</v>
      </c>
      <c r="H712" s="430"/>
      <c r="I712" s="350"/>
      <c r="J712" s="356">
        <f>SUM(I7:I704)</f>
        <v>352471480</v>
      </c>
      <c r="K712" s="328"/>
      <c r="L712" s="328"/>
      <c r="M712" s="328"/>
      <c r="N712" s="328"/>
      <c r="O712" s="366"/>
      <c r="P712" s="366"/>
    </row>
    <row r="713" spans="1:16" x14ac:dyDescent="0.25">
      <c r="A713" s="345"/>
      <c r="B713" s="361"/>
      <c r="C713" s="347"/>
      <c r="D713" s="362"/>
      <c r="E713" s="348"/>
      <c r="F713" s="347"/>
      <c r="G713" s="430" t="s">
        <v>32</v>
      </c>
      <c r="H713" s="430"/>
      <c r="I713" s="347" t="str">
        <f>IF(J713&gt;0,"SALDO",IF(J713&lt;0,"PIUTANG",IF(J713=0,"LUNAS")))</f>
        <v>PIUTANG</v>
      </c>
      <c r="J713" s="356">
        <f>J712-J711</f>
        <v>-67730</v>
      </c>
      <c r="K713" s="328"/>
      <c r="L713" s="328"/>
      <c r="M713" s="328"/>
      <c r="N713" s="328"/>
      <c r="O713" s="366"/>
      <c r="P713" s="366"/>
    </row>
    <row r="714" spans="1:16" x14ac:dyDescent="0.25">
      <c r="A714" s="345"/>
      <c r="K714" s="328"/>
      <c r="L714" s="328"/>
      <c r="M714" s="328"/>
      <c r="N714" s="328"/>
      <c r="O714" s="366"/>
      <c r="P714" s="366"/>
    </row>
  </sheetData>
  <mergeCells count="15">
    <mergeCell ref="G713:H713"/>
    <mergeCell ref="G707:H707"/>
    <mergeCell ref="G708:H708"/>
    <mergeCell ref="G709:H709"/>
    <mergeCell ref="G710:H710"/>
    <mergeCell ref="G711:H711"/>
    <mergeCell ref="G712:H71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55"/>
  <sheetViews>
    <sheetView zoomScaleNormal="100" workbookViewId="0">
      <pane ySplit="6" topLeftCell="A54" activePane="bottomLeft" state="frozen"/>
      <selection pane="bottomLeft" activeCell="I64" sqref="I64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199</v>
      </c>
      <c r="D1" s="324"/>
      <c r="E1" s="324"/>
      <c r="F1" s="415" t="s">
        <v>22</v>
      </c>
      <c r="G1" s="415"/>
      <c r="H1" s="415"/>
      <c r="I1" s="326" t="s">
        <v>27</v>
      </c>
      <c r="J1" s="324"/>
      <c r="L1" s="327">
        <f>SUM(D628:D628)</f>
        <v>0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15" t="s">
        <v>21</v>
      </c>
      <c r="G2" s="415"/>
      <c r="H2" s="415"/>
      <c r="I2" s="326">
        <f>J654*-1</f>
        <v>375765</v>
      </c>
      <c r="J2" s="324"/>
      <c r="L2" s="327">
        <f>SUM(G628:G628)</f>
        <v>0</v>
      </c>
      <c r="O2" s="233" t="s">
        <v>198</v>
      </c>
    </row>
    <row r="3" spans="1:16" x14ac:dyDescent="0.25">
      <c r="L3" s="327">
        <f>L1-L2</f>
        <v>0</v>
      </c>
      <c r="M3" s="327">
        <v>794325</v>
      </c>
    </row>
    <row r="4" spans="1:16" ht="19.5" x14ac:dyDescent="0.25">
      <c r="A4" s="416"/>
      <c r="B4" s="417"/>
      <c r="C4" s="417"/>
      <c r="D4" s="417"/>
      <c r="E4" s="417"/>
      <c r="F4" s="417"/>
      <c r="G4" s="417"/>
      <c r="H4" s="417"/>
      <c r="I4" s="417"/>
      <c r="J4" s="418"/>
    </row>
    <row r="5" spans="1:16" x14ac:dyDescent="0.25">
      <c r="A5" s="419" t="s">
        <v>2</v>
      </c>
      <c r="B5" s="421" t="s">
        <v>3</v>
      </c>
      <c r="C5" s="422"/>
      <c r="D5" s="422"/>
      <c r="E5" s="422"/>
      <c r="F5" s="422"/>
      <c r="G5" s="423"/>
      <c r="H5" s="424" t="s">
        <v>4</v>
      </c>
      <c r="I5" s="426" t="s">
        <v>5</v>
      </c>
      <c r="J5" s="428" t="s">
        <v>6</v>
      </c>
    </row>
    <row r="6" spans="1:16" x14ac:dyDescent="0.25">
      <c r="A6" s="420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25"/>
      <c r="I6" s="427"/>
      <c r="J6" s="429"/>
    </row>
    <row r="7" spans="1:16" x14ac:dyDescent="0.25">
      <c r="A7" s="390">
        <v>43325</v>
      </c>
      <c r="B7" s="391">
        <v>18000001</v>
      </c>
      <c r="C7" s="392">
        <v>4</v>
      </c>
      <c r="D7" s="393">
        <v>233595</v>
      </c>
      <c r="E7" s="394"/>
      <c r="F7" s="392"/>
      <c r="G7" s="393"/>
      <c r="H7" s="394"/>
      <c r="I7" s="395"/>
      <c r="J7" s="393"/>
      <c r="K7" s="328"/>
      <c r="L7" s="328"/>
      <c r="M7" s="328"/>
      <c r="N7" s="328"/>
      <c r="O7" s="366"/>
      <c r="P7" s="366"/>
    </row>
    <row r="8" spans="1:16" x14ac:dyDescent="0.25">
      <c r="A8" s="390">
        <v>43325</v>
      </c>
      <c r="B8" s="391">
        <v>18000002</v>
      </c>
      <c r="C8" s="392">
        <v>3</v>
      </c>
      <c r="D8" s="393">
        <v>192960</v>
      </c>
      <c r="E8" s="394"/>
      <c r="F8" s="392"/>
      <c r="G8" s="393"/>
      <c r="H8" s="394"/>
      <c r="I8" s="395"/>
      <c r="J8" s="393"/>
      <c r="K8" s="328"/>
      <c r="L8" s="328"/>
      <c r="M8" s="328"/>
      <c r="N8" s="328"/>
      <c r="O8" s="366"/>
      <c r="P8" s="366"/>
    </row>
    <row r="9" spans="1:16" x14ac:dyDescent="0.25">
      <c r="A9" s="390">
        <v>43326</v>
      </c>
      <c r="B9" s="391">
        <v>18000003</v>
      </c>
      <c r="C9" s="392">
        <v>7</v>
      </c>
      <c r="D9" s="393">
        <v>382365</v>
      </c>
      <c r="E9" s="394"/>
      <c r="F9" s="392"/>
      <c r="G9" s="393"/>
      <c r="H9" s="394"/>
      <c r="I9" s="395"/>
      <c r="J9" s="393"/>
      <c r="K9" s="328"/>
      <c r="L9" s="328"/>
      <c r="M9" s="328"/>
      <c r="N9" s="328"/>
      <c r="O9" s="366"/>
      <c r="P9" s="366"/>
    </row>
    <row r="10" spans="1:16" x14ac:dyDescent="0.25">
      <c r="A10" s="390">
        <v>43327</v>
      </c>
      <c r="B10" s="391">
        <v>18000004</v>
      </c>
      <c r="C10" s="392">
        <v>2</v>
      </c>
      <c r="D10" s="393">
        <v>108720</v>
      </c>
      <c r="E10" s="394"/>
      <c r="F10" s="392"/>
      <c r="G10" s="393"/>
      <c r="H10" s="394"/>
      <c r="I10" s="395"/>
      <c r="J10" s="393"/>
      <c r="K10" s="328"/>
      <c r="L10" s="328"/>
      <c r="M10" s="328"/>
      <c r="N10" s="328"/>
      <c r="O10" s="366"/>
      <c r="P10" s="366"/>
    </row>
    <row r="11" spans="1:16" x14ac:dyDescent="0.25">
      <c r="A11" s="390">
        <v>43328</v>
      </c>
      <c r="B11" s="391">
        <v>18000005</v>
      </c>
      <c r="C11" s="392">
        <v>8</v>
      </c>
      <c r="D11" s="393">
        <v>563715</v>
      </c>
      <c r="E11" s="394"/>
      <c r="F11" s="392"/>
      <c r="G11" s="393"/>
      <c r="H11" s="394"/>
      <c r="I11" s="395"/>
      <c r="J11" s="393"/>
      <c r="K11" s="328"/>
      <c r="L11" s="328"/>
      <c r="M11" s="328"/>
      <c r="N11" s="328"/>
      <c r="O11" s="366"/>
      <c r="P11" s="366"/>
    </row>
    <row r="12" spans="1:16" x14ac:dyDescent="0.25">
      <c r="A12" s="390">
        <v>43328</v>
      </c>
      <c r="B12" s="391">
        <v>18000006</v>
      </c>
      <c r="C12" s="392">
        <v>1</v>
      </c>
      <c r="D12" s="393">
        <v>25920</v>
      </c>
      <c r="E12" s="394"/>
      <c r="F12" s="392"/>
      <c r="G12" s="393"/>
      <c r="H12" s="394"/>
      <c r="I12" s="395"/>
      <c r="J12" s="393"/>
      <c r="K12" s="328"/>
      <c r="L12" s="328"/>
      <c r="M12" s="328"/>
      <c r="N12" s="328"/>
      <c r="O12" s="366"/>
      <c r="P12" s="366"/>
    </row>
    <row r="13" spans="1:16" x14ac:dyDescent="0.25">
      <c r="A13" s="390">
        <v>43330</v>
      </c>
      <c r="B13" s="391">
        <v>18000007</v>
      </c>
      <c r="C13" s="392">
        <v>7</v>
      </c>
      <c r="D13" s="393">
        <v>452250</v>
      </c>
      <c r="E13" s="394"/>
      <c r="F13" s="392"/>
      <c r="G13" s="393"/>
      <c r="H13" s="394"/>
      <c r="I13" s="395"/>
      <c r="J13" s="393"/>
      <c r="K13" s="328"/>
      <c r="L13" s="328"/>
      <c r="M13" s="328"/>
      <c r="N13" s="328"/>
      <c r="O13" s="366"/>
      <c r="P13" s="366"/>
    </row>
    <row r="14" spans="1:16" x14ac:dyDescent="0.25">
      <c r="A14" s="390">
        <v>43332</v>
      </c>
      <c r="B14" s="391">
        <v>18000008</v>
      </c>
      <c r="C14" s="392">
        <v>3</v>
      </c>
      <c r="D14" s="393">
        <v>203085</v>
      </c>
      <c r="E14" s="394"/>
      <c r="F14" s="392"/>
      <c r="G14" s="393"/>
      <c r="H14" s="394"/>
      <c r="I14" s="395"/>
      <c r="J14" s="393"/>
      <c r="K14" s="328"/>
      <c r="L14" s="328"/>
      <c r="M14" s="328"/>
      <c r="N14" s="328"/>
      <c r="O14" s="366"/>
      <c r="P14" s="366"/>
    </row>
    <row r="15" spans="1:16" x14ac:dyDescent="0.25">
      <c r="A15" s="390">
        <v>43332</v>
      </c>
      <c r="B15" s="391">
        <v>18000009</v>
      </c>
      <c r="C15" s="392">
        <v>1</v>
      </c>
      <c r="D15" s="393">
        <v>65835</v>
      </c>
      <c r="E15" s="394"/>
      <c r="F15" s="392"/>
      <c r="G15" s="393"/>
      <c r="H15" s="394"/>
      <c r="I15" s="395"/>
      <c r="J15" s="393"/>
      <c r="K15" s="328"/>
      <c r="L15" s="328"/>
      <c r="M15" s="328"/>
      <c r="N15" s="328"/>
      <c r="O15" s="366"/>
      <c r="P15" s="366"/>
    </row>
    <row r="16" spans="1:16" x14ac:dyDescent="0.25">
      <c r="A16" s="390">
        <v>43332</v>
      </c>
      <c r="B16" s="391">
        <v>18000010</v>
      </c>
      <c r="C16" s="392">
        <v>3</v>
      </c>
      <c r="D16" s="393">
        <v>171720</v>
      </c>
      <c r="E16" s="394"/>
      <c r="F16" s="392"/>
      <c r="G16" s="393"/>
      <c r="H16" s="394"/>
      <c r="I16" s="395"/>
      <c r="J16" s="393"/>
      <c r="K16" s="328"/>
      <c r="L16" s="328"/>
      <c r="M16" s="328"/>
      <c r="N16" s="328"/>
      <c r="O16" s="366"/>
      <c r="P16" s="366"/>
    </row>
    <row r="17" spans="1:16" x14ac:dyDescent="0.25">
      <c r="A17" s="390">
        <v>43333</v>
      </c>
      <c r="B17" s="391">
        <v>18000011</v>
      </c>
      <c r="C17" s="392">
        <v>13</v>
      </c>
      <c r="D17" s="393">
        <v>855180</v>
      </c>
      <c r="E17" s="394"/>
      <c r="F17" s="392"/>
      <c r="G17" s="393"/>
      <c r="H17" s="394"/>
      <c r="I17" s="395"/>
      <c r="J17" s="393"/>
      <c r="K17" s="328"/>
      <c r="L17" s="328"/>
      <c r="M17" s="328"/>
      <c r="N17" s="328"/>
      <c r="O17" s="366"/>
      <c r="P17" s="366"/>
    </row>
    <row r="18" spans="1:16" x14ac:dyDescent="0.25">
      <c r="A18" s="382">
        <v>43333</v>
      </c>
      <c r="B18" s="383">
        <v>18000012</v>
      </c>
      <c r="C18" s="384">
        <v>1</v>
      </c>
      <c r="D18" s="385">
        <v>27270</v>
      </c>
      <c r="E18" s="386"/>
      <c r="F18" s="384"/>
      <c r="G18" s="385"/>
      <c r="H18" s="386"/>
      <c r="I18" s="387"/>
      <c r="J18" s="385"/>
      <c r="K18" s="328"/>
      <c r="L18" s="328"/>
      <c r="M18" s="328"/>
      <c r="N18" s="328"/>
      <c r="O18" s="366"/>
      <c r="P18" s="366"/>
    </row>
    <row r="19" spans="1:16" x14ac:dyDescent="0.25">
      <c r="A19" s="382">
        <v>43333</v>
      </c>
      <c r="B19" s="383">
        <v>18000013</v>
      </c>
      <c r="C19" s="384">
        <v>1</v>
      </c>
      <c r="D19" s="385">
        <v>70200</v>
      </c>
      <c r="E19" s="386"/>
      <c r="F19" s="384"/>
      <c r="G19" s="385"/>
      <c r="H19" s="386"/>
      <c r="I19" s="387"/>
      <c r="J19" s="385"/>
      <c r="K19" s="328"/>
      <c r="L19" s="328"/>
      <c r="M19" s="328"/>
      <c r="N19" s="328"/>
      <c r="O19" s="366"/>
      <c r="P19" s="366"/>
    </row>
    <row r="20" spans="1:16" x14ac:dyDescent="0.25">
      <c r="A20" s="382">
        <v>43333</v>
      </c>
      <c r="B20" s="383">
        <v>18000014</v>
      </c>
      <c r="C20" s="384">
        <v>1</v>
      </c>
      <c r="D20" s="385">
        <v>70200</v>
      </c>
      <c r="E20" s="386"/>
      <c r="F20" s="384"/>
      <c r="G20" s="385"/>
      <c r="H20" s="386"/>
      <c r="I20" s="387"/>
      <c r="J20" s="385"/>
      <c r="K20" s="328"/>
      <c r="L20" s="328"/>
      <c r="M20" s="328"/>
      <c r="N20" s="328"/>
      <c r="O20" s="366"/>
      <c r="P20" s="366"/>
    </row>
    <row r="21" spans="1:16" x14ac:dyDescent="0.25">
      <c r="A21" s="382">
        <v>43333</v>
      </c>
      <c r="B21" s="383">
        <v>18000015</v>
      </c>
      <c r="C21" s="384">
        <v>2</v>
      </c>
      <c r="D21" s="385">
        <v>151200</v>
      </c>
      <c r="E21" s="386"/>
      <c r="F21" s="384"/>
      <c r="G21" s="385"/>
      <c r="H21" s="386"/>
      <c r="I21" s="387"/>
      <c r="J21" s="385"/>
      <c r="K21" s="328"/>
      <c r="L21" s="328"/>
      <c r="M21" s="328"/>
      <c r="N21" s="328"/>
      <c r="O21" s="366"/>
      <c r="P21" s="366"/>
    </row>
    <row r="22" spans="1:16" x14ac:dyDescent="0.25">
      <c r="A22" s="382">
        <v>43333</v>
      </c>
      <c r="B22" s="383">
        <v>18000016</v>
      </c>
      <c r="C22" s="384">
        <v>1</v>
      </c>
      <c r="D22" s="385">
        <v>41895</v>
      </c>
      <c r="E22" s="386"/>
      <c r="F22" s="384"/>
      <c r="G22" s="385"/>
      <c r="H22" s="386"/>
      <c r="I22" s="387"/>
      <c r="J22" s="385"/>
      <c r="K22" s="328"/>
      <c r="L22" s="328"/>
      <c r="M22" s="328"/>
      <c r="N22" s="328"/>
      <c r="O22" s="366"/>
      <c r="P22" s="366"/>
    </row>
    <row r="23" spans="1:16" x14ac:dyDescent="0.25">
      <c r="A23" s="382">
        <v>43333</v>
      </c>
      <c r="B23" s="383">
        <v>18000017</v>
      </c>
      <c r="C23" s="384">
        <v>4</v>
      </c>
      <c r="D23" s="385">
        <v>234045</v>
      </c>
      <c r="E23" s="386"/>
      <c r="F23" s="384"/>
      <c r="G23" s="385"/>
      <c r="H23" s="386"/>
      <c r="I23" s="387"/>
      <c r="J23" s="385"/>
      <c r="K23" s="328"/>
      <c r="L23" s="328"/>
      <c r="M23" s="328"/>
      <c r="N23" s="328"/>
      <c r="O23" s="366"/>
      <c r="P23" s="366"/>
    </row>
    <row r="24" spans="1:16" x14ac:dyDescent="0.25">
      <c r="A24" s="382">
        <v>43333</v>
      </c>
      <c r="B24" s="383">
        <v>18000018</v>
      </c>
      <c r="C24" s="384">
        <v>1</v>
      </c>
      <c r="D24" s="385">
        <v>76500</v>
      </c>
      <c r="E24" s="386"/>
      <c r="F24" s="384"/>
      <c r="G24" s="385"/>
      <c r="H24" s="386"/>
      <c r="I24" s="387"/>
      <c r="J24" s="385"/>
      <c r="K24" s="328"/>
      <c r="L24" s="328"/>
      <c r="M24" s="328"/>
      <c r="N24" s="328"/>
      <c r="O24" s="366"/>
      <c r="P24" s="366"/>
    </row>
    <row r="25" spans="1:16" x14ac:dyDescent="0.25">
      <c r="A25" s="382">
        <v>43333</v>
      </c>
      <c r="B25" s="383">
        <v>18000019</v>
      </c>
      <c r="C25" s="384">
        <v>5</v>
      </c>
      <c r="D25" s="385">
        <v>362880</v>
      </c>
      <c r="E25" s="386"/>
      <c r="F25" s="384"/>
      <c r="G25" s="385"/>
      <c r="H25" s="386"/>
      <c r="I25" s="387">
        <v>826290</v>
      </c>
      <c r="J25" s="388" t="s">
        <v>17</v>
      </c>
      <c r="K25" s="328"/>
      <c r="L25" s="328"/>
      <c r="M25" s="328"/>
      <c r="N25" s="328"/>
      <c r="O25" s="366"/>
      <c r="P25" s="366"/>
    </row>
    <row r="26" spans="1:16" x14ac:dyDescent="0.25">
      <c r="A26" s="390">
        <v>43335</v>
      </c>
      <c r="B26" s="391">
        <v>18000020</v>
      </c>
      <c r="C26" s="392">
        <v>1</v>
      </c>
      <c r="D26" s="393">
        <v>75600</v>
      </c>
      <c r="E26" s="394"/>
      <c r="F26" s="392"/>
      <c r="G26" s="393"/>
      <c r="H26" s="394"/>
      <c r="I26" s="395"/>
      <c r="J26" s="393"/>
      <c r="K26" s="328"/>
      <c r="L26" s="328"/>
      <c r="M26" s="328"/>
      <c r="N26" s="328"/>
      <c r="O26" s="366"/>
      <c r="P26" s="366"/>
    </row>
    <row r="27" spans="1:16" x14ac:dyDescent="0.25">
      <c r="A27" s="390">
        <v>43336</v>
      </c>
      <c r="B27" s="391">
        <v>18000021</v>
      </c>
      <c r="C27" s="392">
        <v>1</v>
      </c>
      <c r="D27" s="393">
        <v>65565</v>
      </c>
      <c r="E27" s="394"/>
      <c r="F27" s="392"/>
      <c r="G27" s="393"/>
      <c r="H27" s="394"/>
      <c r="I27" s="395"/>
      <c r="J27" s="393"/>
      <c r="K27" s="328"/>
      <c r="L27" s="328"/>
      <c r="M27" s="328"/>
      <c r="N27" s="328"/>
      <c r="O27" s="366"/>
      <c r="P27" s="366"/>
    </row>
    <row r="28" spans="1:16" x14ac:dyDescent="0.25">
      <c r="A28" s="390">
        <v>43339</v>
      </c>
      <c r="B28" s="391">
        <v>18000022</v>
      </c>
      <c r="C28" s="392">
        <v>2</v>
      </c>
      <c r="D28" s="393">
        <v>79920</v>
      </c>
      <c r="E28" s="396" t="s">
        <v>204</v>
      </c>
      <c r="F28" s="392">
        <v>1</v>
      </c>
      <c r="G28" s="393">
        <v>65835</v>
      </c>
      <c r="H28" s="394"/>
      <c r="I28" s="395"/>
      <c r="J28" s="393"/>
      <c r="K28" s="328"/>
      <c r="L28" s="365"/>
      <c r="M28" s="328"/>
      <c r="N28" s="328"/>
      <c r="O28" s="366"/>
      <c r="P28" s="366"/>
    </row>
    <row r="29" spans="1:16" x14ac:dyDescent="0.25">
      <c r="A29" s="390">
        <v>43339</v>
      </c>
      <c r="B29" s="391">
        <v>18000024</v>
      </c>
      <c r="C29" s="392">
        <v>1</v>
      </c>
      <c r="D29" s="393">
        <v>53550</v>
      </c>
      <c r="E29" s="394"/>
      <c r="F29" s="392"/>
      <c r="G29" s="393"/>
      <c r="H29" s="394"/>
      <c r="I29" s="395"/>
      <c r="J29" s="393"/>
      <c r="K29" s="328"/>
      <c r="L29" s="365"/>
      <c r="M29" s="328"/>
      <c r="N29" s="328"/>
      <c r="O29" s="366"/>
      <c r="P29" s="366"/>
    </row>
    <row r="30" spans="1:16" x14ac:dyDescent="0.25">
      <c r="A30" s="390">
        <v>43339</v>
      </c>
      <c r="B30" s="391">
        <v>18000025</v>
      </c>
      <c r="C30" s="392">
        <v>6</v>
      </c>
      <c r="D30" s="393">
        <v>401625</v>
      </c>
      <c r="E30" s="394"/>
      <c r="F30" s="392"/>
      <c r="G30" s="393"/>
      <c r="H30" s="394"/>
      <c r="I30" s="395"/>
      <c r="J30" s="393"/>
      <c r="K30" s="328"/>
      <c r="L30" s="365"/>
      <c r="M30" s="328"/>
      <c r="N30" s="328"/>
      <c r="O30" s="366"/>
      <c r="P30" s="366"/>
    </row>
    <row r="31" spans="1:16" x14ac:dyDescent="0.25">
      <c r="A31" s="390">
        <v>43339</v>
      </c>
      <c r="B31" s="391">
        <v>18000026</v>
      </c>
      <c r="C31" s="392">
        <v>1</v>
      </c>
      <c r="D31" s="393">
        <v>60705</v>
      </c>
      <c r="E31" s="394"/>
      <c r="F31" s="392"/>
      <c r="G31" s="393"/>
      <c r="H31" s="394"/>
      <c r="I31" s="395"/>
      <c r="J31" s="393"/>
      <c r="K31" s="328"/>
      <c r="L31" s="365"/>
      <c r="M31" s="328"/>
      <c r="N31" s="328"/>
      <c r="O31" s="366"/>
      <c r="P31" s="366"/>
    </row>
    <row r="32" spans="1:16" x14ac:dyDescent="0.25">
      <c r="A32" s="390">
        <v>43340</v>
      </c>
      <c r="B32" s="391">
        <v>18000027</v>
      </c>
      <c r="C32" s="392">
        <v>4</v>
      </c>
      <c r="D32" s="393">
        <v>235665</v>
      </c>
      <c r="E32" s="394"/>
      <c r="F32" s="392"/>
      <c r="G32" s="393"/>
      <c r="H32" s="394"/>
      <c r="I32" s="395"/>
      <c r="J32" s="393"/>
      <c r="K32" s="328"/>
      <c r="L32" s="328"/>
      <c r="M32" s="328"/>
      <c r="N32" s="328"/>
      <c r="O32" s="366"/>
      <c r="P32" s="366"/>
    </row>
    <row r="33" spans="1:16" x14ac:dyDescent="0.25">
      <c r="A33" s="390">
        <v>43340</v>
      </c>
      <c r="B33" s="391">
        <v>18000028</v>
      </c>
      <c r="C33" s="392">
        <v>1</v>
      </c>
      <c r="D33" s="393">
        <v>41895</v>
      </c>
      <c r="E33" s="394"/>
      <c r="F33" s="392"/>
      <c r="G33" s="393"/>
      <c r="H33" s="394"/>
      <c r="I33" s="395"/>
      <c r="J33" s="393"/>
      <c r="K33" s="328"/>
      <c r="L33" s="328"/>
      <c r="M33" s="328"/>
      <c r="N33" s="328"/>
      <c r="O33" s="366"/>
      <c r="P33" s="366"/>
    </row>
    <row r="34" spans="1:16" x14ac:dyDescent="0.25">
      <c r="A34" s="390">
        <v>43341</v>
      </c>
      <c r="B34" s="391">
        <v>18000029</v>
      </c>
      <c r="C34" s="392">
        <v>2</v>
      </c>
      <c r="D34" s="393">
        <v>138420</v>
      </c>
      <c r="E34" s="394"/>
      <c r="F34" s="392"/>
      <c r="G34" s="393"/>
      <c r="H34" s="394"/>
      <c r="I34" s="395"/>
      <c r="J34" s="393"/>
      <c r="K34" s="328"/>
      <c r="L34" s="328"/>
      <c r="M34" s="328"/>
      <c r="N34" s="328"/>
      <c r="O34" s="366"/>
      <c r="P34" s="366"/>
    </row>
    <row r="35" spans="1:16" x14ac:dyDescent="0.25">
      <c r="A35" s="390">
        <v>43342</v>
      </c>
      <c r="B35" s="391">
        <v>18000030</v>
      </c>
      <c r="C35" s="392">
        <v>3</v>
      </c>
      <c r="D35" s="393">
        <v>125056</v>
      </c>
      <c r="E35" s="394"/>
      <c r="F35" s="392"/>
      <c r="G35" s="393"/>
      <c r="H35" s="394"/>
      <c r="I35" s="395"/>
      <c r="J35" s="393"/>
      <c r="K35" s="328"/>
      <c r="L35" s="328"/>
      <c r="M35" s="328"/>
      <c r="N35" s="328"/>
      <c r="O35" s="366"/>
      <c r="P35" s="366"/>
    </row>
    <row r="36" spans="1:16" x14ac:dyDescent="0.25">
      <c r="A36" s="390">
        <v>43343</v>
      </c>
      <c r="B36" s="391">
        <v>18000031</v>
      </c>
      <c r="C36" s="392">
        <v>1</v>
      </c>
      <c r="D36" s="393">
        <v>64485</v>
      </c>
      <c r="E36" s="396" t="s">
        <v>205</v>
      </c>
      <c r="F36" s="392">
        <v>1</v>
      </c>
      <c r="G36" s="393">
        <v>53550</v>
      </c>
      <c r="H36" s="394"/>
      <c r="I36" s="395"/>
      <c r="J36" s="393"/>
      <c r="K36" s="328"/>
      <c r="L36" s="328"/>
      <c r="M36" s="328"/>
      <c r="N36" s="328"/>
      <c r="O36" s="366"/>
      <c r="P36" s="366"/>
    </row>
    <row r="37" spans="1:16" x14ac:dyDescent="0.25">
      <c r="A37" s="390">
        <v>43344</v>
      </c>
      <c r="B37" s="391"/>
      <c r="C37" s="392"/>
      <c r="D37" s="393"/>
      <c r="E37" s="396" t="s">
        <v>206</v>
      </c>
      <c r="F37" s="392">
        <v>1</v>
      </c>
      <c r="G37" s="393">
        <v>58500</v>
      </c>
      <c r="H37" s="394"/>
      <c r="I37" s="395"/>
      <c r="J37" s="393"/>
      <c r="K37" s="328"/>
      <c r="L37" s="328"/>
      <c r="M37" s="328"/>
      <c r="N37" s="328"/>
      <c r="O37" s="366"/>
      <c r="P37" s="366"/>
    </row>
    <row r="38" spans="1:16" x14ac:dyDescent="0.25">
      <c r="A38" s="390">
        <v>43344</v>
      </c>
      <c r="B38" s="391"/>
      <c r="C38" s="392"/>
      <c r="D38" s="393"/>
      <c r="E38" s="396" t="s">
        <v>207</v>
      </c>
      <c r="F38" s="392">
        <v>2</v>
      </c>
      <c r="G38" s="393">
        <v>121500</v>
      </c>
      <c r="H38" s="394"/>
      <c r="I38" s="395">
        <v>4298446</v>
      </c>
      <c r="J38" s="397" t="s">
        <v>17</v>
      </c>
      <c r="K38" s="328"/>
      <c r="L38" s="328"/>
      <c r="M38" s="328"/>
      <c r="N38" s="328"/>
      <c r="O38" s="366"/>
      <c r="P38" s="366"/>
    </row>
    <row r="39" spans="1:16" x14ac:dyDescent="0.25">
      <c r="A39" s="333">
        <v>43346</v>
      </c>
      <c r="B39" s="334">
        <v>18000036</v>
      </c>
      <c r="C39" s="335">
        <v>2</v>
      </c>
      <c r="D39" s="336">
        <v>118620</v>
      </c>
      <c r="E39" s="337"/>
      <c r="F39" s="335"/>
      <c r="G39" s="336"/>
      <c r="H39" s="337"/>
      <c r="I39" s="338">
        <v>118620</v>
      </c>
      <c r="J39" s="363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43347</v>
      </c>
      <c r="B40" s="334">
        <v>18000038</v>
      </c>
      <c r="C40" s="335">
        <v>1</v>
      </c>
      <c r="D40" s="336">
        <v>69975</v>
      </c>
      <c r="E40" s="381" t="s">
        <v>208</v>
      </c>
      <c r="F40" s="335">
        <v>1</v>
      </c>
      <c r="G40" s="336">
        <v>72000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43348</v>
      </c>
      <c r="B41" s="334">
        <v>18000039</v>
      </c>
      <c r="C41" s="335">
        <v>1</v>
      </c>
      <c r="D41" s="336">
        <v>33570</v>
      </c>
      <c r="E41" s="337"/>
      <c r="F41" s="335"/>
      <c r="G41" s="336"/>
      <c r="H41" s="337"/>
      <c r="I41" s="338">
        <v>31545</v>
      </c>
      <c r="J41" s="363" t="s">
        <v>17</v>
      </c>
      <c r="K41" s="328"/>
      <c r="L41" s="328"/>
      <c r="M41" s="365"/>
      <c r="N41" s="328"/>
      <c r="O41" s="366"/>
      <c r="P41" s="366"/>
    </row>
    <row r="42" spans="1:16" x14ac:dyDescent="0.25">
      <c r="A42" s="333">
        <v>43349</v>
      </c>
      <c r="B42" s="334">
        <v>18000040</v>
      </c>
      <c r="C42" s="335">
        <v>1</v>
      </c>
      <c r="D42" s="336">
        <v>74250</v>
      </c>
      <c r="E42" s="381" t="s">
        <v>209</v>
      </c>
      <c r="F42" s="335">
        <v>1</v>
      </c>
      <c r="G42" s="336">
        <v>64485</v>
      </c>
      <c r="H42" s="337"/>
      <c r="I42" s="338"/>
      <c r="J42" s="336"/>
      <c r="K42" s="328"/>
      <c r="L42" s="328"/>
      <c r="M42" s="365"/>
      <c r="N42" s="328"/>
      <c r="O42" s="366"/>
      <c r="P42" s="366"/>
    </row>
    <row r="43" spans="1:16" x14ac:dyDescent="0.25">
      <c r="A43" s="333">
        <v>43350</v>
      </c>
      <c r="B43" s="389">
        <v>18000042</v>
      </c>
      <c r="C43" s="335">
        <v>3</v>
      </c>
      <c r="D43" s="336">
        <v>239085</v>
      </c>
      <c r="E43" s="381"/>
      <c r="F43" s="335"/>
      <c r="G43" s="336"/>
      <c r="H43" s="337"/>
      <c r="I43" s="338">
        <v>248850</v>
      </c>
      <c r="J43" s="363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43351</v>
      </c>
      <c r="B44" s="334">
        <v>18000046</v>
      </c>
      <c r="C44" s="335">
        <v>1</v>
      </c>
      <c r="D44" s="336">
        <v>49500</v>
      </c>
      <c r="E44" s="337"/>
      <c r="F44" s="335"/>
      <c r="G44" s="336"/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43351</v>
      </c>
      <c r="B45" s="334">
        <v>18000047</v>
      </c>
      <c r="C45" s="335">
        <v>1</v>
      </c>
      <c r="D45" s="336">
        <v>46500</v>
      </c>
      <c r="E45" s="337"/>
      <c r="F45" s="335"/>
      <c r="G45" s="336"/>
      <c r="H45" s="337"/>
      <c r="I45" s="338">
        <v>96000</v>
      </c>
      <c r="J45" s="363" t="s">
        <v>17</v>
      </c>
      <c r="K45" s="328"/>
      <c r="L45" s="328"/>
      <c r="M45" s="328"/>
      <c r="N45" s="328"/>
      <c r="O45" s="366"/>
      <c r="P45" s="366"/>
    </row>
    <row r="46" spans="1:16" x14ac:dyDescent="0.25">
      <c r="A46" s="333">
        <v>43353</v>
      </c>
      <c r="B46" s="334">
        <v>18000048</v>
      </c>
      <c r="C46" s="335">
        <v>1</v>
      </c>
      <c r="D46" s="336">
        <v>67500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43353</v>
      </c>
      <c r="B47" s="334">
        <v>18000050</v>
      </c>
      <c r="C47" s="335">
        <v>1</v>
      </c>
      <c r="D47" s="336">
        <v>63585</v>
      </c>
      <c r="E47" s="337"/>
      <c r="F47" s="335"/>
      <c r="G47" s="336"/>
      <c r="H47" s="337"/>
      <c r="I47" s="338">
        <v>131085</v>
      </c>
      <c r="J47" s="363" t="s">
        <v>17</v>
      </c>
      <c r="K47" s="328"/>
      <c r="L47" s="365"/>
      <c r="M47" s="328"/>
      <c r="N47" s="328"/>
      <c r="O47" s="366"/>
      <c r="P47" s="366"/>
    </row>
    <row r="48" spans="1:16" x14ac:dyDescent="0.25">
      <c r="A48" s="333">
        <v>43354</v>
      </c>
      <c r="B48" s="334"/>
      <c r="C48" s="335"/>
      <c r="D48" s="336"/>
      <c r="E48" s="381" t="s">
        <v>210</v>
      </c>
      <c r="F48" s="335">
        <v>1</v>
      </c>
      <c r="G48" s="336">
        <v>33570</v>
      </c>
      <c r="H48" s="337"/>
      <c r="I48" s="338"/>
      <c r="J48" s="363"/>
      <c r="K48" s="328"/>
      <c r="L48" s="365"/>
      <c r="M48" s="328"/>
      <c r="N48" s="328"/>
      <c r="O48" s="366"/>
      <c r="P48" s="366"/>
    </row>
    <row r="49" spans="1:16" x14ac:dyDescent="0.25">
      <c r="A49" s="333">
        <v>43355</v>
      </c>
      <c r="B49" s="334">
        <v>18000053</v>
      </c>
      <c r="C49" s="335">
        <v>1</v>
      </c>
      <c r="D49" s="336">
        <v>70425</v>
      </c>
      <c r="E49" s="337"/>
      <c r="F49" s="335"/>
      <c r="G49" s="336"/>
      <c r="H49" s="337"/>
      <c r="I49" s="338"/>
      <c r="J49" s="363"/>
      <c r="K49" s="328"/>
      <c r="L49" s="328"/>
      <c r="M49" s="328"/>
      <c r="N49" s="328"/>
      <c r="O49" s="366"/>
      <c r="P49" s="366"/>
    </row>
    <row r="50" spans="1:16" x14ac:dyDescent="0.25">
      <c r="A50" s="339">
        <v>43355</v>
      </c>
      <c r="B50" s="340">
        <v>18000054</v>
      </c>
      <c r="C50" s="341">
        <v>4</v>
      </c>
      <c r="D50" s="342">
        <v>316500</v>
      </c>
      <c r="E50" s="337"/>
      <c r="F50" s="335"/>
      <c r="G50" s="336"/>
      <c r="H50" s="337"/>
      <c r="I50" s="338">
        <v>244755</v>
      </c>
      <c r="J50" s="363" t="s">
        <v>17</v>
      </c>
      <c r="K50" s="328"/>
      <c r="L50" s="328"/>
      <c r="M50" s="328"/>
      <c r="N50" s="328"/>
      <c r="O50" s="366"/>
      <c r="P50" s="366"/>
    </row>
    <row r="51" spans="1:16" x14ac:dyDescent="0.25">
      <c r="A51" s="333">
        <v>43356</v>
      </c>
      <c r="B51" s="334">
        <v>18000055</v>
      </c>
      <c r="C51" s="335">
        <v>2</v>
      </c>
      <c r="D51" s="336">
        <v>140400</v>
      </c>
      <c r="E51" s="381" t="s">
        <v>211</v>
      </c>
      <c r="F51" s="335">
        <v>1</v>
      </c>
      <c r="G51" s="336">
        <v>63585</v>
      </c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43356</v>
      </c>
      <c r="B52" s="334">
        <v>18000056</v>
      </c>
      <c r="C52" s="335">
        <v>1</v>
      </c>
      <c r="D52" s="336">
        <v>30870</v>
      </c>
      <c r="E52" s="381" t="s">
        <v>212</v>
      </c>
      <c r="F52" s="335">
        <v>1</v>
      </c>
      <c r="G52" s="336">
        <v>103500</v>
      </c>
      <c r="H52" s="337"/>
      <c r="I52" s="338"/>
      <c r="J52" s="363"/>
      <c r="K52" s="328"/>
      <c r="L52" s="328"/>
      <c r="M52" s="328"/>
      <c r="N52" s="328"/>
      <c r="O52" s="366"/>
      <c r="P52" s="366"/>
    </row>
    <row r="53" spans="1:16" x14ac:dyDescent="0.25">
      <c r="A53" s="333">
        <v>43357</v>
      </c>
      <c r="B53" s="334">
        <v>18000057</v>
      </c>
      <c r="C53" s="335">
        <v>1</v>
      </c>
      <c r="D53" s="336">
        <v>70425</v>
      </c>
      <c r="E53" s="381" t="s">
        <v>213</v>
      </c>
      <c r="F53" s="335">
        <v>1</v>
      </c>
      <c r="G53" s="336">
        <v>46500</v>
      </c>
      <c r="H53" s="337"/>
      <c r="I53" s="338">
        <v>28110</v>
      </c>
      <c r="J53" s="363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43358</v>
      </c>
      <c r="B54" s="334">
        <v>18000059</v>
      </c>
      <c r="C54" s="335">
        <v>3</v>
      </c>
      <c r="D54" s="336">
        <v>239085</v>
      </c>
      <c r="E54" s="337"/>
      <c r="F54" s="335"/>
      <c r="G54" s="336"/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43358</v>
      </c>
      <c r="B55" s="334">
        <v>18000060</v>
      </c>
      <c r="C55" s="335">
        <v>1</v>
      </c>
      <c r="D55" s="336">
        <v>26370</v>
      </c>
      <c r="E55" s="337"/>
      <c r="F55" s="335"/>
      <c r="G55" s="336"/>
      <c r="H55" s="337"/>
      <c r="I55" s="338">
        <v>265455</v>
      </c>
      <c r="J55" s="363" t="s">
        <v>17</v>
      </c>
      <c r="K55" s="328"/>
      <c r="L55" s="328"/>
      <c r="M55" s="328"/>
      <c r="N55" s="328"/>
      <c r="O55" s="366"/>
      <c r="P55" s="366"/>
    </row>
    <row r="56" spans="1:16" x14ac:dyDescent="0.25">
      <c r="A56" s="333">
        <v>43360</v>
      </c>
      <c r="B56" s="334">
        <v>18000062</v>
      </c>
      <c r="C56" s="335">
        <v>1</v>
      </c>
      <c r="D56" s="336">
        <v>33570</v>
      </c>
      <c r="E56" s="381" t="s">
        <v>215</v>
      </c>
      <c r="F56" s="335">
        <v>1</v>
      </c>
      <c r="G56" s="336">
        <v>105375</v>
      </c>
      <c r="H56" s="337"/>
      <c r="I56" s="338"/>
      <c r="J56" s="336"/>
      <c r="K56" s="328"/>
      <c r="L56" s="328"/>
      <c r="M56" s="328"/>
      <c r="N56" s="328"/>
      <c r="O56" s="366"/>
      <c r="P56" s="366"/>
    </row>
    <row r="57" spans="1:16" x14ac:dyDescent="0.25">
      <c r="A57" s="333">
        <v>43361</v>
      </c>
      <c r="B57" s="334">
        <v>18000064</v>
      </c>
      <c r="C57" s="335">
        <v>2</v>
      </c>
      <c r="D57" s="336">
        <v>133335</v>
      </c>
      <c r="E57" s="337"/>
      <c r="F57" s="335"/>
      <c r="G57" s="336"/>
      <c r="H57" s="337"/>
      <c r="I57" s="338">
        <v>61530</v>
      </c>
      <c r="J57" s="363" t="s">
        <v>17</v>
      </c>
      <c r="K57" s="328"/>
      <c r="L57" s="328"/>
      <c r="M57" s="328"/>
      <c r="N57" s="328"/>
      <c r="O57" s="366"/>
      <c r="P57" s="366"/>
    </row>
    <row r="58" spans="1:16" x14ac:dyDescent="0.25">
      <c r="A58" s="333">
        <v>43362</v>
      </c>
      <c r="B58" s="334">
        <v>18000066</v>
      </c>
      <c r="C58" s="335">
        <v>5</v>
      </c>
      <c r="D58" s="336">
        <v>296415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43362</v>
      </c>
      <c r="B59" s="334">
        <v>18000067</v>
      </c>
      <c r="C59" s="335">
        <v>2</v>
      </c>
      <c r="D59" s="336">
        <v>109530</v>
      </c>
      <c r="E59" s="337"/>
      <c r="F59" s="335"/>
      <c r="G59" s="336"/>
      <c r="H59" s="337"/>
      <c r="I59" s="338">
        <v>405945</v>
      </c>
      <c r="J59" s="363" t="s">
        <v>17</v>
      </c>
      <c r="K59" s="328"/>
      <c r="L59" s="328"/>
      <c r="M59" s="328"/>
      <c r="N59" s="328"/>
      <c r="O59" s="366"/>
      <c r="P59" s="366"/>
    </row>
    <row r="60" spans="1:16" x14ac:dyDescent="0.25">
      <c r="A60" s="339">
        <v>43364</v>
      </c>
      <c r="B60" s="340">
        <v>18000070</v>
      </c>
      <c r="C60" s="341">
        <v>1</v>
      </c>
      <c r="D60" s="342">
        <v>59265</v>
      </c>
      <c r="E60" s="343"/>
      <c r="F60" s="341"/>
      <c r="G60" s="342"/>
      <c r="H60" s="343"/>
      <c r="I60" s="344"/>
      <c r="J60" s="342"/>
      <c r="K60" s="328"/>
      <c r="L60" s="328"/>
      <c r="M60" s="328"/>
      <c r="N60" s="328"/>
      <c r="O60" s="366"/>
      <c r="P60" s="366"/>
    </row>
    <row r="61" spans="1:16" x14ac:dyDescent="0.25">
      <c r="A61" s="339"/>
      <c r="B61" s="340"/>
      <c r="C61" s="341"/>
      <c r="D61" s="342"/>
      <c r="E61" s="343"/>
      <c r="F61" s="341"/>
      <c r="G61" s="342"/>
      <c r="H61" s="343"/>
      <c r="I61" s="344"/>
      <c r="J61" s="342"/>
      <c r="K61" s="328"/>
      <c r="L61" s="328"/>
      <c r="M61" s="328"/>
      <c r="N61" s="328"/>
      <c r="O61" s="366"/>
      <c r="P61" s="366"/>
    </row>
    <row r="62" spans="1:16" x14ac:dyDescent="0.25">
      <c r="A62" s="339"/>
      <c r="B62" s="340"/>
      <c r="C62" s="341"/>
      <c r="D62" s="342"/>
      <c r="E62" s="343"/>
      <c r="F62" s="341"/>
      <c r="G62" s="342"/>
      <c r="H62" s="343"/>
      <c r="I62" s="344"/>
      <c r="J62" s="342"/>
      <c r="K62" s="328"/>
      <c r="L62" s="328"/>
      <c r="M62" s="328"/>
      <c r="N62" s="328"/>
      <c r="O62" s="366"/>
      <c r="P62" s="366"/>
    </row>
    <row r="63" spans="1:16" x14ac:dyDescent="0.25">
      <c r="A63" s="339"/>
      <c r="B63" s="340"/>
      <c r="C63" s="341"/>
      <c r="D63" s="342"/>
      <c r="E63" s="343"/>
      <c r="F63" s="341"/>
      <c r="G63" s="342"/>
      <c r="H63" s="343"/>
      <c r="I63" s="344"/>
      <c r="J63" s="342"/>
      <c r="K63" s="328"/>
      <c r="L63" s="328"/>
      <c r="M63" s="328"/>
      <c r="N63" s="328"/>
      <c r="O63" s="366"/>
      <c r="P63" s="366"/>
    </row>
    <row r="64" spans="1:16" x14ac:dyDescent="0.25">
      <c r="A64" s="339"/>
      <c r="B64" s="340"/>
      <c r="C64" s="341"/>
      <c r="D64" s="342"/>
      <c r="E64" s="343"/>
      <c r="F64" s="341"/>
      <c r="G64" s="342"/>
      <c r="H64" s="343"/>
      <c r="I64" s="344"/>
      <c r="J64" s="342"/>
      <c r="K64" s="328"/>
      <c r="L64" s="328"/>
      <c r="M64" s="328"/>
      <c r="N64" s="328"/>
      <c r="O64" s="366"/>
      <c r="P64" s="366"/>
    </row>
    <row r="65" spans="1:16" x14ac:dyDescent="0.25">
      <c r="A65" s="339"/>
      <c r="B65" s="340"/>
      <c r="C65" s="341"/>
      <c r="D65" s="342"/>
      <c r="E65" s="343"/>
      <c r="F65" s="341"/>
      <c r="G65" s="342"/>
      <c r="H65" s="343"/>
      <c r="I65" s="344"/>
      <c r="J65" s="342"/>
      <c r="K65" s="328"/>
      <c r="L65" s="328"/>
      <c r="M65" s="328"/>
      <c r="N65" s="328"/>
      <c r="O65" s="366"/>
      <c r="P65" s="366"/>
    </row>
    <row r="66" spans="1:16" x14ac:dyDescent="0.25">
      <c r="A66" s="339"/>
      <c r="B66" s="340"/>
      <c r="C66" s="341"/>
      <c r="D66" s="342"/>
      <c r="E66" s="343"/>
      <c r="F66" s="341"/>
      <c r="G66" s="342"/>
      <c r="H66" s="343"/>
      <c r="I66" s="344"/>
      <c r="J66" s="342"/>
      <c r="K66" s="328"/>
      <c r="L66" s="328"/>
      <c r="M66" s="328"/>
      <c r="N66" s="328"/>
      <c r="O66" s="366"/>
      <c r="P66" s="366"/>
    </row>
    <row r="67" spans="1:16" x14ac:dyDescent="0.25">
      <c r="A67" s="339"/>
      <c r="B67" s="340"/>
      <c r="C67" s="341"/>
      <c r="D67" s="342"/>
      <c r="E67" s="343"/>
      <c r="F67" s="341"/>
      <c r="G67" s="342"/>
      <c r="H67" s="343"/>
      <c r="I67" s="344"/>
      <c r="J67" s="342"/>
      <c r="K67" s="328"/>
      <c r="L67" s="328"/>
      <c r="M67" s="328"/>
      <c r="N67" s="328"/>
      <c r="O67" s="366"/>
      <c r="P67" s="366"/>
    </row>
    <row r="68" spans="1:16" x14ac:dyDescent="0.25">
      <c r="A68" s="339"/>
      <c r="B68" s="340"/>
      <c r="C68" s="341"/>
      <c r="D68" s="342"/>
      <c r="E68" s="343"/>
      <c r="F68" s="341"/>
      <c r="G68" s="342"/>
      <c r="H68" s="343"/>
      <c r="I68" s="344"/>
      <c r="J68" s="342"/>
      <c r="K68" s="328"/>
      <c r="L68" s="328"/>
      <c r="M68" s="328"/>
      <c r="N68" s="328"/>
      <c r="O68" s="366"/>
      <c r="P68" s="366"/>
    </row>
    <row r="69" spans="1:16" x14ac:dyDescent="0.25">
      <c r="A69" s="339"/>
      <c r="B69" s="340"/>
      <c r="C69" s="341"/>
      <c r="D69" s="342"/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42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64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42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64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42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64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42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64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42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64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42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64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42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64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28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65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28"/>
      <c r="M622" s="328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4"/>
      <c r="J623" s="364"/>
      <c r="K623" s="328"/>
      <c r="L623" s="367"/>
      <c r="M623" s="367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2"/>
      <c r="J624" s="364"/>
      <c r="K624" s="328"/>
      <c r="L624" s="366"/>
      <c r="M624" s="366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219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66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6"/>
      <c r="M633" s="328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65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64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40"/>
      <c r="C645" s="341"/>
      <c r="D645" s="342"/>
      <c r="E645" s="343"/>
      <c r="F645" s="341"/>
      <c r="G645" s="342"/>
      <c r="H645" s="343"/>
      <c r="I645" s="344"/>
      <c r="J645" s="342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68" t="s">
        <v>11</v>
      </c>
      <c r="C646" s="369">
        <f>SUM(C7:C645)</f>
        <v>127</v>
      </c>
      <c r="D646" s="370">
        <f>SUM(D7:D645)</f>
        <v>7920796</v>
      </c>
      <c r="E646" s="368" t="s">
        <v>11</v>
      </c>
      <c r="F646" s="369">
        <f>SUM(F7:F645)</f>
        <v>12</v>
      </c>
      <c r="G646" s="370">
        <f>SUM(G7:G645)</f>
        <v>788400</v>
      </c>
      <c r="H646" s="370">
        <f>SUM(H7:H645)</f>
        <v>0</v>
      </c>
      <c r="I646" s="369">
        <f>SUM(I7:I645)</f>
        <v>6756631</v>
      </c>
      <c r="J646" s="371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68"/>
      <c r="C647" s="369"/>
      <c r="D647" s="370"/>
      <c r="E647" s="368"/>
      <c r="F647" s="369"/>
      <c r="G647" s="371"/>
      <c r="H647" s="340"/>
      <c r="I647" s="341"/>
      <c r="J647" s="371"/>
      <c r="K647" s="328"/>
      <c r="L647" s="328"/>
      <c r="M647" s="328"/>
      <c r="N647" s="328"/>
      <c r="O647" s="366"/>
      <c r="P647" s="366"/>
    </row>
    <row r="648" spans="1:16" x14ac:dyDescent="0.25">
      <c r="A648" s="339"/>
      <c r="B648" s="372"/>
      <c r="C648" s="341"/>
      <c r="D648" s="342"/>
      <c r="E648" s="368"/>
      <c r="F648" s="341"/>
      <c r="G648" s="431" t="s">
        <v>12</v>
      </c>
      <c r="H648" s="431"/>
      <c r="I648" s="344"/>
      <c r="J648" s="373">
        <f>SUM(D7:D645)</f>
        <v>7920796</v>
      </c>
      <c r="K648" s="328"/>
      <c r="L648" s="328"/>
      <c r="M648" s="328"/>
      <c r="N648" s="328"/>
      <c r="O648" s="366"/>
      <c r="P648" s="366"/>
    </row>
    <row r="649" spans="1:16" x14ac:dyDescent="0.25">
      <c r="A649" s="357"/>
      <c r="B649" s="346"/>
      <c r="C649" s="347"/>
      <c r="D649" s="349"/>
      <c r="E649" s="348"/>
      <c r="F649" s="347"/>
      <c r="G649" s="430" t="s">
        <v>13</v>
      </c>
      <c r="H649" s="430"/>
      <c r="I649" s="350"/>
      <c r="J649" s="356">
        <f>SUM(G7:G645)</f>
        <v>788400</v>
      </c>
      <c r="K649" s="328"/>
      <c r="L649" s="328"/>
      <c r="M649" s="328"/>
      <c r="N649" s="328"/>
      <c r="O649" s="366"/>
      <c r="P649" s="366"/>
    </row>
    <row r="650" spans="1:16" x14ac:dyDescent="0.25">
      <c r="A650" s="345"/>
      <c r="B650" s="348"/>
      <c r="C650" s="347"/>
      <c r="D650" s="349"/>
      <c r="E650" s="348"/>
      <c r="F650" s="347"/>
      <c r="G650" s="430" t="s">
        <v>14</v>
      </c>
      <c r="H650" s="430"/>
      <c r="I650" s="358"/>
      <c r="J650" s="359">
        <f>J648-J649</f>
        <v>7132396</v>
      </c>
      <c r="K650" s="328"/>
      <c r="L650" s="328"/>
      <c r="M650" s="328"/>
      <c r="N650" s="328"/>
      <c r="O650" s="366"/>
      <c r="P650" s="366"/>
    </row>
    <row r="651" spans="1:16" x14ac:dyDescent="0.25">
      <c r="A651" s="360"/>
      <c r="B651" s="361"/>
      <c r="C651" s="347"/>
      <c r="D651" s="362"/>
      <c r="E651" s="348"/>
      <c r="F651" s="347"/>
      <c r="G651" s="430" t="s">
        <v>15</v>
      </c>
      <c r="H651" s="430"/>
      <c r="I651" s="350"/>
      <c r="J651" s="356">
        <f>SUM(H7:H645)</f>
        <v>0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61"/>
      <c r="C652" s="347"/>
      <c r="D652" s="362"/>
      <c r="E652" s="348"/>
      <c r="F652" s="347"/>
      <c r="G652" s="430" t="s">
        <v>16</v>
      </c>
      <c r="H652" s="430"/>
      <c r="I652" s="350"/>
      <c r="J652" s="356">
        <f>J650+J651</f>
        <v>7132396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430" t="s">
        <v>5</v>
      </c>
      <c r="H653" s="430"/>
      <c r="I653" s="350"/>
      <c r="J653" s="356">
        <f>SUM(I7:I645)</f>
        <v>6756631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B654" s="361"/>
      <c r="C654" s="347"/>
      <c r="D654" s="362"/>
      <c r="E654" s="348"/>
      <c r="F654" s="347"/>
      <c r="G654" s="430" t="s">
        <v>32</v>
      </c>
      <c r="H654" s="430"/>
      <c r="I654" s="347" t="str">
        <f>IF(J654&gt;0,"SALDO",IF(J654&lt;0,"PIUTANG",IF(J654=0,"LUNAS")))</f>
        <v>PIUTANG</v>
      </c>
      <c r="J654" s="356">
        <f>J653-J652</f>
        <v>-375765</v>
      </c>
      <c r="K654" s="328"/>
      <c r="L654" s="328"/>
      <c r="M654" s="328"/>
      <c r="N654" s="328"/>
      <c r="O654" s="366"/>
      <c r="P654" s="366"/>
    </row>
    <row r="655" spans="1:16" x14ac:dyDescent="0.25">
      <c r="A655" s="345"/>
      <c r="K655" s="328"/>
      <c r="L655" s="328"/>
      <c r="M655" s="328"/>
      <c r="N655" s="328"/>
      <c r="O655" s="366"/>
      <c r="P655" s="366"/>
    </row>
  </sheetData>
  <mergeCells count="15">
    <mergeCell ref="G654:H654"/>
    <mergeCell ref="G648:H648"/>
    <mergeCell ref="G649:H649"/>
    <mergeCell ref="G650:H650"/>
    <mergeCell ref="G651:H651"/>
    <mergeCell ref="G652:H652"/>
    <mergeCell ref="G653:H653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259"/>
  <sheetViews>
    <sheetView zoomScale="85" zoomScaleNormal="85" workbookViewId="0">
      <pane ySplit="7" topLeftCell="A230" activePane="bottomLeft" state="frozen"/>
      <selection pane="bottomLeft" activeCell="G236" sqref="G236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5" x14ac:dyDescent="0.25">
      <c r="A1" s="218" t="s">
        <v>0</v>
      </c>
      <c r="B1" s="218"/>
      <c r="C1" s="221" t="s">
        <v>187</v>
      </c>
      <c r="D1" s="218"/>
      <c r="E1" s="218"/>
      <c r="F1" s="398" t="s">
        <v>22</v>
      </c>
      <c r="G1" s="398"/>
      <c r="H1" s="398"/>
      <c r="I1" s="220"/>
      <c r="J1" s="218"/>
      <c r="M1" s="219">
        <f>SUM(D170:D194)</f>
        <v>7053033</v>
      </c>
      <c r="N1" s="219">
        <v>7053025</v>
      </c>
      <c r="O1" s="219">
        <f>N1-M1</f>
        <v>-8</v>
      </c>
    </row>
    <row r="2" spans="1:15" x14ac:dyDescent="0.25">
      <c r="A2" s="218" t="s">
        <v>1</v>
      </c>
      <c r="B2" s="218"/>
      <c r="C2" s="221" t="s">
        <v>92</v>
      </c>
      <c r="D2" s="218"/>
      <c r="E2" s="218"/>
      <c r="F2" s="398" t="s">
        <v>21</v>
      </c>
      <c r="G2" s="398"/>
      <c r="H2" s="398"/>
      <c r="I2" s="220">
        <f>J253*-1</f>
        <v>2328720</v>
      </c>
      <c r="J2" s="218"/>
      <c r="M2" s="219">
        <f>SUM(G170:G194)</f>
        <v>6175225</v>
      </c>
      <c r="N2" s="219">
        <v>6175225</v>
      </c>
      <c r="O2" s="219">
        <f>N2-M2</f>
        <v>0</v>
      </c>
    </row>
    <row r="3" spans="1:15" x14ac:dyDescent="0.25">
      <c r="A3" s="218" t="s">
        <v>115</v>
      </c>
      <c r="B3" s="218"/>
      <c r="C3" s="221" t="s">
        <v>92</v>
      </c>
      <c r="D3" s="218"/>
      <c r="E3" s="218"/>
      <c r="F3" s="315" t="s">
        <v>117</v>
      </c>
      <c r="G3" s="315"/>
      <c r="H3" s="315" t="s">
        <v>131</v>
      </c>
      <c r="I3" s="278"/>
      <c r="J3" s="218"/>
      <c r="M3" s="219">
        <f>M1-M2</f>
        <v>877808</v>
      </c>
      <c r="N3" s="219">
        <f>N1-N2</f>
        <v>877800</v>
      </c>
    </row>
    <row r="5" spans="1:15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5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3" t="s">
        <v>6</v>
      </c>
    </row>
    <row r="7" spans="1:15" x14ac:dyDescent="0.25">
      <c r="A7" s="435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40"/>
      <c r="I7" s="442"/>
      <c r="J7" s="414"/>
    </row>
    <row r="8" spans="1:15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5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5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5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5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5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5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5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5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241">
        <v>43309</v>
      </c>
      <c r="B170" s="242">
        <v>180170826</v>
      </c>
      <c r="C170" s="247">
        <v>4</v>
      </c>
      <c r="D170" s="246">
        <v>414663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43311</v>
      </c>
      <c r="B171" s="242">
        <v>180170983</v>
      </c>
      <c r="C171" s="247">
        <v>3</v>
      </c>
      <c r="D171" s="246">
        <v>408538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43311</v>
      </c>
      <c r="B172" s="242">
        <v>180171035</v>
      </c>
      <c r="C172" s="247">
        <v>2</v>
      </c>
      <c r="D172" s="246">
        <v>194513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43312</v>
      </c>
      <c r="B173" s="242">
        <v>180171079</v>
      </c>
      <c r="C173" s="247">
        <v>2</v>
      </c>
      <c r="D173" s="246">
        <v>176663</v>
      </c>
      <c r="E173" s="244">
        <v>180044609</v>
      </c>
      <c r="F173" s="242">
        <v>28</v>
      </c>
      <c r="G173" s="246">
        <v>2710925</v>
      </c>
      <c r="H173" s="245"/>
      <c r="I173" s="245"/>
      <c r="J173" s="246"/>
    </row>
    <row r="174" spans="1:10" x14ac:dyDescent="0.25">
      <c r="A174" s="241">
        <v>43313</v>
      </c>
      <c r="B174" s="242">
        <v>180171177</v>
      </c>
      <c r="C174" s="247">
        <v>3</v>
      </c>
      <c r="D174" s="246">
        <v>202563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43313</v>
      </c>
      <c r="B175" s="242">
        <v>180171179</v>
      </c>
      <c r="C175" s="247">
        <v>2</v>
      </c>
      <c r="D175" s="246">
        <v>178763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43314</v>
      </c>
      <c r="B176" s="242">
        <v>180171238</v>
      </c>
      <c r="C176" s="247">
        <v>1</v>
      </c>
      <c r="D176" s="246">
        <v>103075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43314</v>
      </c>
      <c r="B177" s="242">
        <v>180171263</v>
      </c>
      <c r="C177" s="247">
        <v>3</v>
      </c>
      <c r="D177" s="246">
        <v>329963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43314</v>
      </c>
      <c r="B178" s="242">
        <v>180171265</v>
      </c>
      <c r="C178" s="247">
        <v>5</v>
      </c>
      <c r="D178" s="246">
        <v>352713</v>
      </c>
      <c r="E178" s="244"/>
      <c r="F178" s="242"/>
      <c r="G178" s="246"/>
      <c r="H178" s="245"/>
      <c r="I178" s="245"/>
      <c r="J178" s="246"/>
    </row>
    <row r="179" spans="1:10" x14ac:dyDescent="0.25">
      <c r="A179" s="241">
        <v>43314</v>
      </c>
      <c r="B179" s="242">
        <v>180171312</v>
      </c>
      <c r="C179" s="247">
        <v>2</v>
      </c>
      <c r="D179" s="246">
        <v>134313</v>
      </c>
      <c r="E179" s="244"/>
      <c r="F179" s="242"/>
      <c r="G179" s="246"/>
      <c r="H179" s="245"/>
      <c r="I179" s="245"/>
      <c r="J179" s="246"/>
    </row>
    <row r="180" spans="1:10" x14ac:dyDescent="0.25">
      <c r="A180" s="241">
        <v>43315</v>
      </c>
      <c r="B180" s="242">
        <v>180171392</v>
      </c>
      <c r="C180" s="247">
        <v>4</v>
      </c>
      <c r="D180" s="246">
        <v>323575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43316</v>
      </c>
      <c r="B181" s="242">
        <v>180171458</v>
      </c>
      <c r="C181" s="247">
        <v>3</v>
      </c>
      <c r="D181" s="246">
        <v>392263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43318</v>
      </c>
      <c r="B182" s="242">
        <v>180171633</v>
      </c>
      <c r="C182" s="247">
        <v>8</v>
      </c>
      <c r="D182" s="246">
        <v>615913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43320</v>
      </c>
      <c r="B183" s="242">
        <v>180171815</v>
      </c>
      <c r="C183" s="247">
        <v>2</v>
      </c>
      <c r="D183" s="246">
        <v>151550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43320</v>
      </c>
      <c r="B184" s="242">
        <v>180171874</v>
      </c>
      <c r="C184" s="247">
        <v>4</v>
      </c>
      <c r="D184" s="246">
        <v>477575</v>
      </c>
      <c r="E184" s="244"/>
      <c r="F184" s="242"/>
      <c r="G184" s="246"/>
      <c r="H184" s="245"/>
      <c r="I184" s="245"/>
      <c r="J184" s="246"/>
    </row>
    <row r="185" spans="1:10" x14ac:dyDescent="0.25">
      <c r="A185" s="241">
        <v>43321</v>
      </c>
      <c r="B185" s="242">
        <v>180171924</v>
      </c>
      <c r="C185" s="247">
        <v>1</v>
      </c>
      <c r="D185" s="246">
        <v>102900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43321</v>
      </c>
      <c r="B186" s="242">
        <v>180171971</v>
      </c>
      <c r="C186" s="247">
        <v>1</v>
      </c>
      <c r="D186" s="246">
        <v>59588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43322</v>
      </c>
      <c r="B187" s="242">
        <v>180172022</v>
      </c>
      <c r="C187" s="247">
        <v>1</v>
      </c>
      <c r="D187" s="246">
        <v>47163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43322</v>
      </c>
      <c r="B188" s="242">
        <v>180172055</v>
      </c>
      <c r="C188" s="247">
        <v>2</v>
      </c>
      <c r="D188" s="246">
        <v>227063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43323</v>
      </c>
      <c r="B189" s="242">
        <v>180172109</v>
      </c>
      <c r="C189" s="247">
        <v>1</v>
      </c>
      <c r="D189" s="246">
        <v>150500</v>
      </c>
      <c r="E189" s="244">
        <v>180044789</v>
      </c>
      <c r="F189" s="242">
        <v>32</v>
      </c>
      <c r="G189" s="246">
        <v>3464300</v>
      </c>
      <c r="H189" s="245"/>
      <c r="I189" s="245"/>
      <c r="J189" s="246"/>
    </row>
    <row r="190" spans="1:10" x14ac:dyDescent="0.25">
      <c r="A190" s="241">
        <v>43325</v>
      </c>
      <c r="B190" s="242">
        <v>180172291</v>
      </c>
      <c r="C190" s="247">
        <v>3</v>
      </c>
      <c r="D190" s="246">
        <v>233363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43326</v>
      </c>
      <c r="B191" s="242">
        <v>180172388</v>
      </c>
      <c r="C191" s="247">
        <v>7</v>
      </c>
      <c r="D191" s="246">
        <v>748650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43326</v>
      </c>
      <c r="B192" s="242">
        <v>180172450</v>
      </c>
      <c r="C192" s="247">
        <v>2</v>
      </c>
      <c r="D192" s="246">
        <v>190750</v>
      </c>
      <c r="E192" s="244"/>
      <c r="F192" s="242"/>
      <c r="G192" s="246"/>
      <c r="H192" s="245"/>
      <c r="I192" s="245"/>
      <c r="J192" s="246"/>
    </row>
    <row r="193" spans="1:10" x14ac:dyDescent="0.25">
      <c r="A193" s="241">
        <v>43327</v>
      </c>
      <c r="B193" s="242">
        <v>180172498</v>
      </c>
      <c r="C193" s="247">
        <v>6</v>
      </c>
      <c r="D193" s="246">
        <v>624750</v>
      </c>
      <c r="E193" s="244"/>
      <c r="F193" s="242"/>
      <c r="G193" s="246"/>
      <c r="H193" s="245"/>
      <c r="I193" s="245">
        <v>266007</v>
      </c>
      <c r="J193" s="246" t="s">
        <v>17</v>
      </c>
    </row>
    <row r="194" spans="1:10" x14ac:dyDescent="0.25">
      <c r="A194" s="241">
        <v>43328</v>
      </c>
      <c r="B194" s="242">
        <v>180172585</v>
      </c>
      <c r="C194" s="247">
        <v>2</v>
      </c>
      <c r="D194" s="246">
        <v>211663</v>
      </c>
      <c r="E194" s="244"/>
      <c r="F194" s="242"/>
      <c r="G194" s="246"/>
      <c r="H194" s="245"/>
      <c r="I194" s="245">
        <v>611801</v>
      </c>
      <c r="J194" s="246" t="s">
        <v>17</v>
      </c>
    </row>
    <row r="195" spans="1:10" x14ac:dyDescent="0.25">
      <c r="A195" s="241">
        <v>43330</v>
      </c>
      <c r="B195" s="242">
        <v>180172699</v>
      </c>
      <c r="C195" s="247">
        <v>4</v>
      </c>
      <c r="D195" s="246">
        <v>517300</v>
      </c>
      <c r="E195" s="244"/>
      <c r="F195" s="242"/>
      <c r="G195" s="246"/>
      <c r="H195" s="245"/>
      <c r="I195" s="245"/>
      <c r="J195" s="246"/>
    </row>
    <row r="196" spans="1:10" x14ac:dyDescent="0.25">
      <c r="A196" s="241">
        <v>43332</v>
      </c>
      <c r="B196" s="242">
        <v>180172864</v>
      </c>
      <c r="C196" s="247">
        <v>2</v>
      </c>
      <c r="D196" s="246">
        <v>132563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43332</v>
      </c>
      <c r="B197" s="242">
        <v>180172902</v>
      </c>
      <c r="C197" s="247">
        <v>1</v>
      </c>
      <c r="D197" s="246">
        <v>77613</v>
      </c>
      <c r="E197" s="244"/>
      <c r="F197" s="242"/>
      <c r="G197" s="246"/>
      <c r="H197" s="245"/>
      <c r="I197" s="245"/>
      <c r="J197" s="246"/>
    </row>
    <row r="198" spans="1:10" x14ac:dyDescent="0.25">
      <c r="A198" s="241">
        <v>43333</v>
      </c>
      <c r="B198" s="242">
        <v>180172940</v>
      </c>
      <c r="C198" s="247">
        <v>2</v>
      </c>
      <c r="D198" s="246">
        <v>194863</v>
      </c>
      <c r="E198" s="244"/>
      <c r="F198" s="242"/>
      <c r="G198" s="246"/>
      <c r="H198" s="245"/>
      <c r="I198" s="245"/>
      <c r="J198" s="246"/>
    </row>
    <row r="199" spans="1:10" x14ac:dyDescent="0.25">
      <c r="A199" s="241">
        <v>43335</v>
      </c>
      <c r="B199" s="242">
        <v>180173041</v>
      </c>
      <c r="C199" s="247">
        <v>3</v>
      </c>
      <c r="D199" s="246">
        <v>222338</v>
      </c>
      <c r="E199" s="244"/>
      <c r="F199" s="242"/>
      <c r="G199" s="246"/>
      <c r="H199" s="245"/>
      <c r="I199" s="245"/>
      <c r="J199" s="246"/>
    </row>
    <row r="200" spans="1:10" x14ac:dyDescent="0.25">
      <c r="A200" s="241">
        <v>43335</v>
      </c>
      <c r="B200" s="242">
        <v>180173088</v>
      </c>
      <c r="C200" s="247">
        <v>2</v>
      </c>
      <c r="D200" s="246">
        <v>271950</v>
      </c>
      <c r="E200" s="244"/>
      <c r="F200" s="242"/>
      <c r="G200" s="246"/>
      <c r="H200" s="245"/>
      <c r="I200" s="245"/>
      <c r="J200" s="246"/>
    </row>
    <row r="201" spans="1:10" x14ac:dyDescent="0.25">
      <c r="A201" s="241">
        <v>43336</v>
      </c>
      <c r="B201" s="242">
        <v>180173157</v>
      </c>
      <c r="C201" s="247">
        <v>1</v>
      </c>
      <c r="D201" s="246">
        <v>69825</v>
      </c>
      <c r="E201" s="244"/>
      <c r="F201" s="242"/>
      <c r="G201" s="246"/>
      <c r="H201" s="245"/>
      <c r="I201" s="245">
        <v>1486452</v>
      </c>
      <c r="J201" s="246" t="s">
        <v>17</v>
      </c>
    </row>
    <row r="202" spans="1:10" x14ac:dyDescent="0.25">
      <c r="A202" s="241">
        <v>43337</v>
      </c>
      <c r="B202" s="242">
        <v>180173198</v>
      </c>
      <c r="C202" s="247">
        <v>2</v>
      </c>
      <c r="D202" s="246">
        <v>180688</v>
      </c>
      <c r="E202" s="244"/>
      <c r="F202" s="242"/>
      <c r="G202" s="246"/>
      <c r="H202" s="245"/>
      <c r="I202" s="245"/>
      <c r="J202" s="246"/>
    </row>
    <row r="203" spans="1:10" x14ac:dyDescent="0.25">
      <c r="A203" s="241">
        <v>43337</v>
      </c>
      <c r="B203" s="242">
        <v>180173222</v>
      </c>
      <c r="C203" s="247">
        <v>2</v>
      </c>
      <c r="D203" s="246">
        <v>246575</v>
      </c>
      <c r="E203" s="244"/>
      <c r="F203" s="242"/>
      <c r="G203" s="246"/>
      <c r="H203" s="245"/>
      <c r="I203" s="245"/>
      <c r="J203" s="246"/>
    </row>
    <row r="204" spans="1:10" x14ac:dyDescent="0.25">
      <c r="A204" s="241">
        <v>43339</v>
      </c>
      <c r="B204" s="242">
        <v>180173328</v>
      </c>
      <c r="C204" s="247">
        <v>3</v>
      </c>
      <c r="D204" s="246">
        <v>394450</v>
      </c>
      <c r="E204" s="244"/>
      <c r="F204" s="242"/>
      <c r="G204" s="246"/>
      <c r="H204" s="245"/>
      <c r="I204" s="245"/>
      <c r="J204" s="246"/>
    </row>
    <row r="205" spans="1:10" x14ac:dyDescent="0.25">
      <c r="A205" s="241">
        <v>43340</v>
      </c>
      <c r="B205" s="242">
        <v>180173408</v>
      </c>
      <c r="C205" s="247">
        <v>2</v>
      </c>
      <c r="D205" s="246">
        <v>237825</v>
      </c>
      <c r="E205" s="244"/>
      <c r="F205" s="242"/>
      <c r="G205" s="246"/>
      <c r="H205" s="245"/>
      <c r="I205" s="245"/>
      <c r="J205" s="246"/>
    </row>
    <row r="206" spans="1:10" x14ac:dyDescent="0.25">
      <c r="A206" s="241">
        <v>43341</v>
      </c>
      <c r="B206" s="242">
        <v>180173522</v>
      </c>
      <c r="C206" s="247">
        <v>4</v>
      </c>
      <c r="D206" s="246">
        <v>419475</v>
      </c>
      <c r="E206" s="244"/>
      <c r="F206" s="242"/>
      <c r="G206" s="246"/>
      <c r="H206" s="245"/>
      <c r="I206" s="245"/>
      <c r="J206" s="246"/>
    </row>
    <row r="207" spans="1:10" x14ac:dyDescent="0.25">
      <c r="A207" s="241">
        <v>43341</v>
      </c>
      <c r="B207" s="242">
        <v>180173564</v>
      </c>
      <c r="C207" s="247">
        <v>8</v>
      </c>
      <c r="D207" s="246">
        <v>758450</v>
      </c>
      <c r="E207" s="244"/>
      <c r="F207" s="242"/>
      <c r="G207" s="246"/>
      <c r="H207" s="245"/>
      <c r="I207" s="245"/>
      <c r="J207" s="246"/>
    </row>
    <row r="208" spans="1:10" x14ac:dyDescent="0.25">
      <c r="A208" s="241">
        <v>43342</v>
      </c>
      <c r="B208" s="242">
        <v>180173599</v>
      </c>
      <c r="C208" s="247">
        <v>4</v>
      </c>
      <c r="D208" s="246">
        <v>322000</v>
      </c>
      <c r="E208" s="244"/>
      <c r="F208" s="242"/>
      <c r="G208" s="246"/>
      <c r="H208" s="245"/>
      <c r="I208" s="245"/>
      <c r="J208" s="246"/>
    </row>
    <row r="209" spans="1:10" x14ac:dyDescent="0.25">
      <c r="A209" s="241">
        <v>43342</v>
      </c>
      <c r="B209" s="242">
        <v>180173642</v>
      </c>
      <c r="C209" s="247">
        <v>2</v>
      </c>
      <c r="D209" s="246">
        <v>182963</v>
      </c>
      <c r="E209" s="244"/>
      <c r="F209" s="242"/>
      <c r="G209" s="246"/>
      <c r="H209" s="245"/>
      <c r="I209" s="245"/>
      <c r="J209" s="246"/>
    </row>
    <row r="210" spans="1:10" x14ac:dyDescent="0.25">
      <c r="A210" s="241">
        <v>43343</v>
      </c>
      <c r="B210" s="242">
        <v>180173674</v>
      </c>
      <c r="C210" s="247">
        <v>2</v>
      </c>
      <c r="D210" s="246">
        <v>207200</v>
      </c>
      <c r="E210" s="244"/>
      <c r="F210" s="242"/>
      <c r="G210" s="246"/>
      <c r="H210" s="245"/>
      <c r="I210" s="245"/>
      <c r="J210" s="246"/>
    </row>
    <row r="211" spans="1:10" x14ac:dyDescent="0.25">
      <c r="A211" s="241">
        <v>43343</v>
      </c>
      <c r="B211" s="242">
        <v>180173717</v>
      </c>
      <c r="C211" s="247">
        <v>3</v>
      </c>
      <c r="D211" s="246">
        <v>306513</v>
      </c>
      <c r="E211" s="244"/>
      <c r="F211" s="242"/>
      <c r="G211" s="246"/>
      <c r="H211" s="245"/>
      <c r="I211" s="245">
        <v>3256139</v>
      </c>
      <c r="J211" s="246" t="s">
        <v>17</v>
      </c>
    </row>
    <row r="212" spans="1:10" x14ac:dyDescent="0.25">
      <c r="A212" s="241">
        <v>43344</v>
      </c>
      <c r="B212" s="242">
        <v>180173765</v>
      </c>
      <c r="C212" s="247">
        <v>6</v>
      </c>
      <c r="D212" s="246">
        <v>426475</v>
      </c>
      <c r="E212" s="244"/>
      <c r="F212" s="242"/>
      <c r="G212" s="246"/>
      <c r="H212" s="245"/>
      <c r="I212" s="245"/>
      <c r="J212" s="246"/>
    </row>
    <row r="213" spans="1:10" x14ac:dyDescent="0.25">
      <c r="A213" s="241">
        <v>43344</v>
      </c>
      <c r="B213" s="242">
        <v>180173804</v>
      </c>
      <c r="C213" s="247">
        <v>10</v>
      </c>
      <c r="D213" s="246">
        <v>910613</v>
      </c>
      <c r="E213" s="244"/>
      <c r="F213" s="242"/>
      <c r="G213" s="246"/>
      <c r="H213" s="245"/>
      <c r="I213" s="245"/>
      <c r="J213" s="246"/>
    </row>
    <row r="214" spans="1:10" x14ac:dyDescent="0.25">
      <c r="A214" s="241">
        <v>43346</v>
      </c>
      <c r="B214" s="242">
        <v>180173897</v>
      </c>
      <c r="C214" s="247">
        <v>11</v>
      </c>
      <c r="D214" s="246">
        <v>1200063</v>
      </c>
      <c r="E214" s="244"/>
      <c r="F214" s="242"/>
      <c r="G214" s="246"/>
      <c r="H214" s="245"/>
      <c r="I214" s="245"/>
      <c r="J214" s="246"/>
    </row>
    <row r="215" spans="1:10" x14ac:dyDescent="0.25">
      <c r="A215" s="241">
        <v>43346</v>
      </c>
      <c r="B215" s="242">
        <v>180173952</v>
      </c>
      <c r="C215" s="247">
        <v>2</v>
      </c>
      <c r="D215" s="246">
        <v>145250</v>
      </c>
      <c r="E215" s="244"/>
      <c r="F215" s="242"/>
      <c r="G215" s="246"/>
      <c r="H215" s="245"/>
      <c r="I215" s="245"/>
      <c r="J215" s="246"/>
    </row>
    <row r="216" spans="1:10" x14ac:dyDescent="0.25">
      <c r="A216" s="241">
        <v>43347</v>
      </c>
      <c r="B216" s="242">
        <v>180173982</v>
      </c>
      <c r="C216" s="247">
        <v>8</v>
      </c>
      <c r="D216" s="246">
        <v>677163</v>
      </c>
      <c r="E216" s="244"/>
      <c r="F216" s="242"/>
      <c r="G216" s="246"/>
      <c r="H216" s="245"/>
      <c r="I216" s="245"/>
      <c r="J216" s="246"/>
    </row>
    <row r="217" spans="1:10" x14ac:dyDescent="0.25">
      <c r="A217" s="241">
        <v>43348</v>
      </c>
      <c r="B217" s="242">
        <v>180174092</v>
      </c>
      <c r="C217" s="247">
        <v>11</v>
      </c>
      <c r="D217" s="246">
        <v>1083600</v>
      </c>
      <c r="E217" s="244"/>
      <c r="F217" s="242"/>
      <c r="G217" s="246"/>
      <c r="H217" s="245"/>
      <c r="I217" s="245"/>
      <c r="J217" s="246"/>
    </row>
    <row r="218" spans="1:10" x14ac:dyDescent="0.25">
      <c r="A218" s="241">
        <v>43348</v>
      </c>
      <c r="B218" s="242">
        <v>180174134</v>
      </c>
      <c r="C218" s="247">
        <v>4</v>
      </c>
      <c r="D218" s="246">
        <v>368288</v>
      </c>
      <c r="E218" s="244"/>
      <c r="F218" s="242"/>
      <c r="G218" s="246"/>
      <c r="H218" s="245"/>
      <c r="I218" s="245"/>
      <c r="J218" s="246"/>
    </row>
    <row r="219" spans="1:10" x14ac:dyDescent="0.25">
      <c r="A219" s="241">
        <v>43349</v>
      </c>
      <c r="B219" s="242">
        <v>180174177</v>
      </c>
      <c r="C219" s="247">
        <v>10</v>
      </c>
      <c r="D219" s="246">
        <v>917263</v>
      </c>
      <c r="E219" s="244"/>
      <c r="F219" s="242"/>
      <c r="G219" s="246"/>
      <c r="H219" s="245"/>
      <c r="I219" s="245"/>
      <c r="J219" s="246"/>
    </row>
    <row r="220" spans="1:10" x14ac:dyDescent="0.25">
      <c r="A220" s="241">
        <v>43349</v>
      </c>
      <c r="B220" s="242">
        <v>180174231</v>
      </c>
      <c r="C220" s="247">
        <v>6</v>
      </c>
      <c r="D220" s="246">
        <v>532788</v>
      </c>
      <c r="E220" s="244"/>
      <c r="F220" s="242"/>
      <c r="G220" s="246"/>
      <c r="H220" s="245"/>
      <c r="I220" s="245"/>
      <c r="J220" s="246"/>
    </row>
    <row r="221" spans="1:10" x14ac:dyDescent="0.25">
      <c r="A221" s="241">
        <v>43350</v>
      </c>
      <c r="B221" s="242">
        <v>180174268</v>
      </c>
      <c r="C221" s="247">
        <v>2</v>
      </c>
      <c r="D221" s="246">
        <v>178150</v>
      </c>
      <c r="E221" s="244"/>
      <c r="F221" s="242"/>
      <c r="G221" s="246"/>
      <c r="H221" s="245"/>
      <c r="I221" s="245"/>
      <c r="J221" s="246"/>
    </row>
    <row r="222" spans="1:10" x14ac:dyDescent="0.25">
      <c r="A222" s="241">
        <v>43350</v>
      </c>
      <c r="B222" s="242">
        <v>180174321</v>
      </c>
      <c r="C222" s="247">
        <v>4</v>
      </c>
      <c r="D222" s="246">
        <v>485625</v>
      </c>
      <c r="E222" s="244"/>
      <c r="F222" s="242"/>
      <c r="G222" s="246"/>
      <c r="H222" s="245"/>
      <c r="I222" s="245">
        <v>6925280</v>
      </c>
      <c r="J222" s="246" t="s">
        <v>17</v>
      </c>
    </row>
    <row r="223" spans="1:10" x14ac:dyDescent="0.25">
      <c r="A223" s="241">
        <v>43351</v>
      </c>
      <c r="B223" s="242">
        <v>180174353</v>
      </c>
      <c r="C223" s="247">
        <v>11</v>
      </c>
      <c r="D223" s="246">
        <v>859425</v>
      </c>
      <c r="E223" s="244"/>
      <c r="F223" s="242"/>
      <c r="G223" s="246"/>
      <c r="H223" s="245"/>
      <c r="I223" s="245"/>
      <c r="J223" s="246"/>
    </row>
    <row r="224" spans="1:10" x14ac:dyDescent="0.25">
      <c r="A224" s="241">
        <v>43351</v>
      </c>
      <c r="B224" s="242">
        <v>180174390</v>
      </c>
      <c r="C224" s="247">
        <v>1</v>
      </c>
      <c r="D224" s="246">
        <v>69650</v>
      </c>
      <c r="E224" s="244"/>
      <c r="F224" s="242"/>
      <c r="G224" s="246"/>
      <c r="H224" s="245"/>
      <c r="I224" s="245"/>
      <c r="J224" s="246"/>
    </row>
    <row r="225" spans="1:10" x14ac:dyDescent="0.25">
      <c r="A225" s="241">
        <v>43353</v>
      </c>
      <c r="B225" s="242">
        <v>180174495</v>
      </c>
      <c r="C225" s="247">
        <v>6</v>
      </c>
      <c r="D225" s="246">
        <v>484663</v>
      </c>
      <c r="E225" s="244"/>
      <c r="F225" s="242"/>
      <c r="G225" s="246"/>
      <c r="H225" s="245"/>
      <c r="I225" s="245"/>
      <c r="J225" s="246"/>
    </row>
    <row r="226" spans="1:10" x14ac:dyDescent="0.25">
      <c r="A226" s="241">
        <v>43353</v>
      </c>
      <c r="B226" s="242">
        <v>180174553</v>
      </c>
      <c r="C226" s="247">
        <v>1</v>
      </c>
      <c r="D226" s="246">
        <v>87150</v>
      </c>
      <c r="E226" s="244"/>
      <c r="F226" s="242"/>
      <c r="G226" s="246"/>
      <c r="H226" s="245"/>
      <c r="I226" s="245"/>
      <c r="J226" s="246"/>
    </row>
    <row r="227" spans="1:10" x14ac:dyDescent="0.25">
      <c r="A227" s="241">
        <v>43354</v>
      </c>
      <c r="B227" s="242">
        <v>180174597</v>
      </c>
      <c r="C227" s="247">
        <v>1</v>
      </c>
      <c r="D227" s="246">
        <v>46463</v>
      </c>
      <c r="E227" s="244"/>
      <c r="F227" s="242"/>
      <c r="G227" s="246"/>
      <c r="H227" s="245"/>
      <c r="I227" s="245"/>
      <c r="J227" s="246"/>
    </row>
    <row r="228" spans="1:10" x14ac:dyDescent="0.25">
      <c r="A228" s="241">
        <v>43355</v>
      </c>
      <c r="B228" s="242">
        <v>180174667</v>
      </c>
      <c r="C228" s="247">
        <v>11</v>
      </c>
      <c r="D228" s="246">
        <v>1072575</v>
      </c>
      <c r="E228" s="244"/>
      <c r="F228" s="242"/>
      <c r="G228" s="246"/>
      <c r="H228" s="245"/>
      <c r="I228" s="245"/>
      <c r="J228" s="246"/>
    </row>
    <row r="229" spans="1:10" x14ac:dyDescent="0.25">
      <c r="A229" s="241">
        <v>43355</v>
      </c>
      <c r="B229" s="242">
        <v>180174717</v>
      </c>
      <c r="C229" s="247">
        <v>4</v>
      </c>
      <c r="D229" s="246">
        <v>335038</v>
      </c>
      <c r="E229" s="244"/>
      <c r="F229" s="242"/>
      <c r="G229" s="246"/>
      <c r="H229" s="245"/>
      <c r="I229" s="245"/>
      <c r="J229" s="246"/>
    </row>
    <row r="230" spans="1:10" x14ac:dyDescent="0.25">
      <c r="A230" s="241">
        <v>43356</v>
      </c>
      <c r="B230" s="242">
        <v>180174751</v>
      </c>
      <c r="C230" s="247">
        <v>3</v>
      </c>
      <c r="D230" s="246">
        <v>161525</v>
      </c>
      <c r="E230" s="244"/>
      <c r="F230" s="242"/>
      <c r="G230" s="246"/>
      <c r="H230" s="245"/>
      <c r="I230" s="245"/>
      <c r="J230" s="246"/>
    </row>
    <row r="231" spans="1:10" x14ac:dyDescent="0.25">
      <c r="A231" s="241">
        <v>43356</v>
      </c>
      <c r="B231" s="242">
        <v>180174789</v>
      </c>
      <c r="C231" s="247">
        <v>5</v>
      </c>
      <c r="D231" s="246">
        <v>387188</v>
      </c>
      <c r="E231" s="244"/>
      <c r="F231" s="242"/>
      <c r="G231" s="246"/>
      <c r="H231" s="245"/>
      <c r="I231" s="245"/>
      <c r="J231" s="246"/>
    </row>
    <row r="232" spans="1:10" x14ac:dyDescent="0.25">
      <c r="A232" s="241">
        <v>43357</v>
      </c>
      <c r="B232" s="242">
        <v>180174831</v>
      </c>
      <c r="C232" s="247">
        <v>3</v>
      </c>
      <c r="D232" s="246">
        <v>311150</v>
      </c>
      <c r="E232" s="244"/>
      <c r="F232" s="242"/>
      <c r="G232" s="246"/>
      <c r="H232" s="245"/>
      <c r="I232" s="245">
        <v>3814827</v>
      </c>
      <c r="J232" s="246" t="s">
        <v>17</v>
      </c>
    </row>
    <row r="233" spans="1:10" x14ac:dyDescent="0.25">
      <c r="A233" s="98">
        <v>43360</v>
      </c>
      <c r="B233" s="99">
        <v>180175074</v>
      </c>
      <c r="C233" s="100">
        <v>3</v>
      </c>
      <c r="D233" s="34">
        <v>246663</v>
      </c>
      <c r="E233" s="101"/>
      <c r="F233" s="99"/>
      <c r="G233" s="34"/>
      <c r="H233" s="102"/>
      <c r="I233" s="102"/>
      <c r="J233" s="34"/>
    </row>
    <row r="234" spans="1:10" x14ac:dyDescent="0.25">
      <c r="A234" s="98">
        <v>43360</v>
      </c>
      <c r="B234" s="99">
        <v>180175143</v>
      </c>
      <c r="C234" s="100">
        <v>2</v>
      </c>
      <c r="D234" s="34">
        <v>291900</v>
      </c>
      <c r="E234" s="101"/>
      <c r="F234" s="99"/>
      <c r="G234" s="34"/>
      <c r="H234" s="102"/>
      <c r="I234" s="102"/>
      <c r="J234" s="34"/>
    </row>
    <row r="235" spans="1:10" x14ac:dyDescent="0.25">
      <c r="A235" s="98">
        <v>43361</v>
      </c>
      <c r="B235" s="99">
        <v>180175163</v>
      </c>
      <c r="C235" s="100">
        <v>9</v>
      </c>
      <c r="D235" s="34">
        <v>757313</v>
      </c>
      <c r="E235" s="101"/>
      <c r="F235" s="99"/>
      <c r="G235" s="34"/>
      <c r="H235" s="102"/>
      <c r="I235" s="102"/>
      <c r="J235" s="34"/>
    </row>
    <row r="236" spans="1:10" x14ac:dyDescent="0.25">
      <c r="A236" s="98">
        <v>43362</v>
      </c>
      <c r="B236" s="99">
        <v>180175253</v>
      </c>
      <c r="C236" s="100">
        <v>2</v>
      </c>
      <c r="D236" s="34">
        <v>201600</v>
      </c>
      <c r="E236" s="101"/>
      <c r="F236" s="99"/>
      <c r="G236" s="34"/>
      <c r="H236" s="102"/>
      <c r="I236" s="102"/>
      <c r="J236" s="34"/>
    </row>
    <row r="237" spans="1:10" x14ac:dyDescent="0.25">
      <c r="A237" s="98">
        <v>43362</v>
      </c>
      <c r="B237" s="99">
        <v>180175307</v>
      </c>
      <c r="C237" s="100">
        <v>2</v>
      </c>
      <c r="D237" s="34">
        <v>177975</v>
      </c>
      <c r="E237" s="101"/>
      <c r="F237" s="99"/>
      <c r="G237" s="34"/>
      <c r="H237" s="102"/>
      <c r="I237" s="102"/>
      <c r="J237" s="34"/>
    </row>
    <row r="238" spans="1:10" x14ac:dyDescent="0.25">
      <c r="A238" s="98">
        <v>43363</v>
      </c>
      <c r="B238" s="99">
        <v>180175349</v>
      </c>
      <c r="C238" s="100">
        <v>1</v>
      </c>
      <c r="D238" s="34">
        <v>127138</v>
      </c>
      <c r="E238" s="101">
        <v>180045366</v>
      </c>
      <c r="F238" s="99">
        <v>5</v>
      </c>
      <c r="G238" s="34">
        <v>536025</v>
      </c>
      <c r="H238" s="102"/>
      <c r="I238" s="102"/>
      <c r="J238" s="34"/>
    </row>
    <row r="239" spans="1:10" x14ac:dyDescent="0.25">
      <c r="A239" s="98">
        <v>43363</v>
      </c>
      <c r="B239" s="99">
        <v>180175392</v>
      </c>
      <c r="C239" s="100">
        <v>5</v>
      </c>
      <c r="D239" s="34">
        <v>614163</v>
      </c>
      <c r="E239" s="101"/>
      <c r="F239" s="99"/>
      <c r="G239" s="34"/>
      <c r="H239" s="102"/>
      <c r="I239" s="102"/>
      <c r="J239" s="34"/>
    </row>
    <row r="240" spans="1:10" x14ac:dyDescent="0.25">
      <c r="A240" s="98">
        <v>43364</v>
      </c>
      <c r="B240" s="99">
        <v>180175416</v>
      </c>
      <c r="C240" s="100">
        <v>3</v>
      </c>
      <c r="D240" s="34">
        <v>178763</v>
      </c>
      <c r="E240" s="101"/>
      <c r="F240" s="99"/>
      <c r="G240" s="34"/>
      <c r="H240" s="102"/>
      <c r="I240" s="102"/>
      <c r="J240" s="34"/>
    </row>
    <row r="241" spans="1:16" x14ac:dyDescent="0.25">
      <c r="A241" s="98">
        <v>43364</v>
      </c>
      <c r="B241" s="99">
        <v>180175461</v>
      </c>
      <c r="C241" s="100">
        <v>1</v>
      </c>
      <c r="D241" s="34">
        <v>77613</v>
      </c>
      <c r="E241" s="101"/>
      <c r="F241" s="99"/>
      <c r="G241" s="34"/>
      <c r="H241" s="102"/>
      <c r="I241" s="102"/>
      <c r="J241" s="34"/>
    </row>
    <row r="242" spans="1:16" x14ac:dyDescent="0.25">
      <c r="A242" s="98">
        <v>43364</v>
      </c>
      <c r="B242" s="99">
        <v>180175463</v>
      </c>
      <c r="C242" s="100">
        <v>2</v>
      </c>
      <c r="D242" s="34">
        <v>191625</v>
      </c>
      <c r="E242" s="101"/>
      <c r="F242" s="99"/>
      <c r="G242" s="34"/>
      <c r="H242" s="102"/>
      <c r="I242" s="102"/>
      <c r="J242" s="34"/>
    </row>
    <row r="243" spans="1:16" x14ac:dyDescent="0.25">
      <c r="A243" s="98"/>
      <c r="B243" s="99"/>
      <c r="C243" s="100"/>
      <c r="D243" s="34"/>
      <c r="E243" s="101"/>
      <c r="F243" s="99"/>
      <c r="G243" s="34"/>
      <c r="H243" s="102"/>
      <c r="I243" s="102"/>
      <c r="J243" s="34"/>
    </row>
    <row r="244" spans="1:16" x14ac:dyDescent="0.25">
      <c r="A244" s="235"/>
      <c r="B244" s="234"/>
      <c r="C244" s="240"/>
      <c r="D244" s="236"/>
      <c r="E244" s="237"/>
      <c r="F244" s="234"/>
      <c r="G244" s="236"/>
      <c r="H244" s="239"/>
      <c r="I244" s="239"/>
      <c r="J244" s="236"/>
    </row>
    <row r="245" spans="1:16" x14ac:dyDescent="0.25">
      <c r="A245" s="235"/>
      <c r="B245" s="223" t="s">
        <v>11</v>
      </c>
      <c r="C245" s="232">
        <f>SUM(C8:C244)</f>
        <v>1555</v>
      </c>
      <c r="D245" s="224"/>
      <c r="E245" s="223" t="s">
        <v>11</v>
      </c>
      <c r="F245" s="223">
        <f>SUM(F8:F244)</f>
        <v>220</v>
      </c>
      <c r="G245" s="224">
        <f>SUM(G8:G244)</f>
        <v>23758002</v>
      </c>
      <c r="H245" s="239"/>
      <c r="I245" s="239"/>
      <c r="J245" s="236"/>
    </row>
    <row r="246" spans="1:16" x14ac:dyDescent="0.25">
      <c r="A246" s="235"/>
      <c r="B246" s="223"/>
      <c r="C246" s="232"/>
      <c r="D246" s="224"/>
      <c r="E246" s="237"/>
      <c r="F246" s="234"/>
      <c r="G246" s="236"/>
      <c r="H246" s="239"/>
      <c r="I246" s="239"/>
      <c r="J246" s="236"/>
    </row>
    <row r="247" spans="1:16" x14ac:dyDescent="0.25">
      <c r="A247" s="225"/>
      <c r="B247" s="226"/>
      <c r="C247" s="240"/>
      <c r="D247" s="236"/>
      <c r="E247" s="223"/>
      <c r="F247" s="234"/>
      <c r="G247" s="404" t="s">
        <v>12</v>
      </c>
      <c r="H247" s="404"/>
      <c r="I247" s="239"/>
      <c r="J247" s="227">
        <f>SUM(D8:D244)</f>
        <v>149514729</v>
      </c>
    </row>
    <row r="248" spans="1:16" x14ac:dyDescent="0.25">
      <c r="A248" s="235"/>
      <c r="B248" s="234"/>
      <c r="C248" s="240"/>
      <c r="D248" s="236"/>
      <c r="E248" s="223"/>
      <c r="F248" s="234"/>
      <c r="G248" s="404" t="s">
        <v>13</v>
      </c>
      <c r="H248" s="404"/>
      <c r="I248" s="239"/>
      <c r="J248" s="227">
        <f>SUM(G8:G244)</f>
        <v>23758002</v>
      </c>
    </row>
    <row r="249" spans="1:16" x14ac:dyDescent="0.25">
      <c r="A249" s="228"/>
      <c r="B249" s="237"/>
      <c r="C249" s="240"/>
      <c r="D249" s="236"/>
      <c r="E249" s="237"/>
      <c r="F249" s="234"/>
      <c r="G249" s="404" t="s">
        <v>14</v>
      </c>
      <c r="H249" s="404"/>
      <c r="I249" s="41"/>
      <c r="J249" s="229">
        <f>J247-J248</f>
        <v>125756727</v>
      </c>
    </row>
    <row r="250" spans="1:16" x14ac:dyDescent="0.25">
      <c r="A250" s="235"/>
      <c r="B250" s="230"/>
      <c r="C250" s="240"/>
      <c r="D250" s="231"/>
      <c r="E250" s="237"/>
      <c r="F250" s="223"/>
      <c r="G250" s="404" t="s">
        <v>15</v>
      </c>
      <c r="H250" s="404"/>
      <c r="I250" s="239"/>
      <c r="J250" s="227">
        <f>SUM(H8:H246)</f>
        <v>375000</v>
      </c>
    </row>
    <row r="251" spans="1:16" x14ac:dyDescent="0.25">
      <c r="A251" s="235"/>
      <c r="B251" s="230"/>
      <c r="C251" s="240"/>
      <c r="D251" s="231"/>
      <c r="E251" s="237"/>
      <c r="F251" s="223"/>
      <c r="G251" s="404" t="s">
        <v>16</v>
      </c>
      <c r="H251" s="404"/>
      <c r="I251" s="239"/>
      <c r="J251" s="227">
        <f>J249+J250</f>
        <v>126131727</v>
      </c>
    </row>
    <row r="252" spans="1:16" x14ac:dyDescent="0.25">
      <c r="A252" s="235"/>
      <c r="B252" s="230"/>
      <c r="C252" s="240"/>
      <c r="D252" s="231"/>
      <c r="E252" s="237"/>
      <c r="F252" s="234"/>
      <c r="G252" s="404" t="s">
        <v>5</v>
      </c>
      <c r="H252" s="404"/>
      <c r="I252" s="239"/>
      <c r="J252" s="227">
        <f>SUM(I8:I246)</f>
        <v>123803007</v>
      </c>
    </row>
    <row r="253" spans="1:16" x14ac:dyDescent="0.25">
      <c r="A253" s="235"/>
      <c r="B253" s="230"/>
      <c r="C253" s="240"/>
      <c r="D253" s="231"/>
      <c r="E253" s="237"/>
      <c r="F253" s="234"/>
      <c r="G253" s="404" t="s">
        <v>32</v>
      </c>
      <c r="H253" s="404"/>
      <c r="I253" s="240" t="str">
        <f>IF(J253&gt;0,"SALDO",IF(J253&lt;0,"PIUTANG",IF(J253=0,"LUNAS")))</f>
        <v>PIUTANG</v>
      </c>
      <c r="J253" s="227">
        <f>J252-J251</f>
        <v>-2328720</v>
      </c>
    </row>
    <row r="254" spans="1:16" x14ac:dyDescent="0.25">
      <c r="F254" s="219"/>
      <c r="G254" s="219"/>
      <c r="J254" s="219"/>
    </row>
    <row r="255" spans="1:16" x14ac:dyDescent="0.25">
      <c r="C255" s="219"/>
      <c r="D255" s="219"/>
      <c r="F255" s="219"/>
      <c r="G255" s="219"/>
      <c r="J255" s="219"/>
      <c r="L255" s="233"/>
      <c r="M255" s="233"/>
      <c r="N255" s="233"/>
      <c r="O255" s="233"/>
      <c r="P255" s="233"/>
    </row>
    <row r="256" spans="1:16" x14ac:dyDescent="0.25">
      <c r="C256" s="219"/>
      <c r="D256" s="219"/>
      <c r="F256" s="219"/>
      <c r="G256" s="219"/>
      <c r="J256" s="219"/>
      <c r="L256" s="233"/>
      <c r="M256" s="233"/>
      <c r="N256" s="233"/>
      <c r="O256" s="233"/>
      <c r="P256" s="233"/>
    </row>
    <row r="257" spans="3:16" x14ac:dyDescent="0.25">
      <c r="C257" s="219"/>
      <c r="D257" s="219"/>
      <c r="F257" s="219"/>
      <c r="G257" s="219"/>
      <c r="J257" s="219"/>
      <c r="L257" s="233"/>
      <c r="M257" s="233"/>
      <c r="N257" s="233"/>
      <c r="O257" s="233"/>
      <c r="P257" s="233"/>
    </row>
    <row r="258" spans="3:16" x14ac:dyDescent="0.25">
      <c r="C258" s="219"/>
      <c r="D258" s="219"/>
      <c r="F258" s="219"/>
      <c r="G258" s="219"/>
      <c r="J258" s="219"/>
      <c r="L258" s="233"/>
      <c r="M258" s="233"/>
      <c r="N258" s="233"/>
      <c r="O258" s="233"/>
      <c r="P258" s="233"/>
    </row>
    <row r="259" spans="3:16" x14ac:dyDescent="0.25">
      <c r="C259" s="219"/>
      <c r="D259" s="219"/>
      <c r="L259" s="233"/>
      <c r="M259" s="233"/>
      <c r="N259" s="233"/>
      <c r="O259" s="233"/>
      <c r="P259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53:H253"/>
    <mergeCell ref="G247:H247"/>
    <mergeCell ref="G248:H248"/>
    <mergeCell ref="G249:H249"/>
    <mergeCell ref="G250:H250"/>
    <mergeCell ref="G251:H251"/>
    <mergeCell ref="G252:H25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41"/>
  <sheetViews>
    <sheetView workbookViewId="0">
      <selection activeCell="L15" sqref="L15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6384" width="9.140625" style="233"/>
  </cols>
  <sheetData>
    <row r="1" spans="1:10" x14ac:dyDescent="0.25">
      <c r="A1" s="218" t="s">
        <v>0</v>
      </c>
      <c r="B1" s="218"/>
      <c r="C1" s="221" t="s">
        <v>187</v>
      </c>
      <c r="D1" s="218"/>
      <c r="E1" s="218"/>
      <c r="F1" s="398" t="s">
        <v>22</v>
      </c>
      <c r="G1" s="398"/>
      <c r="H1" s="398"/>
      <c r="I1" s="220"/>
      <c r="J1" s="218"/>
    </row>
    <row r="2" spans="1:10" x14ac:dyDescent="0.25">
      <c r="A2" s="218" t="s">
        <v>1</v>
      </c>
      <c r="B2" s="218"/>
      <c r="C2" s="221" t="s">
        <v>92</v>
      </c>
      <c r="D2" s="218"/>
      <c r="E2" s="218"/>
      <c r="F2" s="398" t="s">
        <v>21</v>
      </c>
      <c r="G2" s="398"/>
      <c r="H2" s="398"/>
      <c r="I2" s="220">
        <f>J235*-1</f>
        <v>237780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77" t="s">
        <v>117</v>
      </c>
      <c r="G3" s="377"/>
      <c r="H3" s="377" t="s">
        <v>131</v>
      </c>
      <c r="I3" s="278"/>
      <c r="J3" s="218"/>
    </row>
    <row r="5" spans="1:10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0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3" t="s">
        <v>6</v>
      </c>
    </row>
    <row r="7" spans="1:10" x14ac:dyDescent="0.25">
      <c r="A7" s="435"/>
      <c r="B7" s="378" t="s">
        <v>7</v>
      </c>
      <c r="C7" s="380" t="s">
        <v>8</v>
      </c>
      <c r="D7" s="379" t="s">
        <v>9</v>
      </c>
      <c r="E7" s="378" t="s">
        <v>10</v>
      </c>
      <c r="F7" s="378" t="s">
        <v>8</v>
      </c>
      <c r="G7" s="379" t="s">
        <v>9</v>
      </c>
      <c r="H7" s="440"/>
      <c r="I7" s="442"/>
      <c r="J7" s="414"/>
    </row>
    <row r="8" spans="1:10" x14ac:dyDescent="0.25">
      <c r="A8" s="241">
        <v>43333</v>
      </c>
      <c r="B8" s="242">
        <v>18000044</v>
      </c>
      <c r="C8" s="247">
        <v>1</v>
      </c>
      <c r="D8" s="246">
        <v>59850</v>
      </c>
      <c r="E8" s="244"/>
      <c r="F8" s="242"/>
      <c r="G8" s="246"/>
      <c r="H8" s="245"/>
      <c r="I8" s="245"/>
      <c r="J8" s="246"/>
    </row>
    <row r="9" spans="1:10" x14ac:dyDescent="0.25">
      <c r="A9" s="241">
        <v>43342</v>
      </c>
      <c r="B9" s="242">
        <v>18000045</v>
      </c>
      <c r="C9" s="247">
        <v>1</v>
      </c>
      <c r="D9" s="246">
        <v>70740</v>
      </c>
      <c r="E9" s="244"/>
      <c r="F9" s="242"/>
      <c r="G9" s="246"/>
      <c r="H9" s="245"/>
      <c r="I9" s="245"/>
      <c r="J9" s="246"/>
    </row>
    <row r="10" spans="1:10" x14ac:dyDescent="0.25">
      <c r="A10" s="241">
        <v>43346</v>
      </c>
      <c r="B10" s="242">
        <v>18000034</v>
      </c>
      <c r="C10" s="247">
        <v>1</v>
      </c>
      <c r="D10" s="246">
        <v>72000</v>
      </c>
      <c r="E10" s="244"/>
      <c r="F10" s="242"/>
      <c r="G10" s="246"/>
      <c r="H10" s="245"/>
      <c r="I10" s="245"/>
      <c r="J10" s="246"/>
    </row>
    <row r="11" spans="1:10" x14ac:dyDescent="0.25">
      <c r="A11" s="241">
        <v>43347</v>
      </c>
      <c r="B11" s="242">
        <v>18000037</v>
      </c>
      <c r="C11" s="247">
        <v>1</v>
      </c>
      <c r="D11" s="246">
        <v>70425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43350</v>
      </c>
      <c r="B12" s="242">
        <v>18000041</v>
      </c>
      <c r="C12" s="247">
        <v>1</v>
      </c>
      <c r="D12" s="246">
        <v>70425</v>
      </c>
      <c r="E12" s="244"/>
      <c r="F12" s="242"/>
      <c r="G12" s="246"/>
      <c r="H12" s="245"/>
      <c r="I12" s="245"/>
      <c r="J12" s="246"/>
    </row>
    <row r="13" spans="1:10" x14ac:dyDescent="0.25">
      <c r="A13" s="241">
        <v>43350</v>
      </c>
      <c r="B13" s="242">
        <v>18000043</v>
      </c>
      <c r="C13" s="247">
        <v>1</v>
      </c>
      <c r="D13" s="246">
        <v>42930</v>
      </c>
      <c r="E13" s="244"/>
      <c r="F13" s="242"/>
      <c r="G13" s="246"/>
      <c r="H13" s="245"/>
      <c r="I13" s="245">
        <v>386370</v>
      </c>
      <c r="J13" s="246" t="s">
        <v>17</v>
      </c>
    </row>
    <row r="14" spans="1:10" x14ac:dyDescent="0.25">
      <c r="A14" s="241">
        <v>43353</v>
      </c>
      <c r="B14" s="242">
        <v>18000049</v>
      </c>
      <c r="C14" s="247">
        <v>1</v>
      </c>
      <c r="D14" s="246">
        <v>65835</v>
      </c>
      <c r="E14" s="244"/>
      <c r="F14" s="242"/>
      <c r="G14" s="246"/>
      <c r="H14" s="245"/>
      <c r="I14" s="245"/>
      <c r="J14" s="246"/>
    </row>
    <row r="15" spans="1:10" x14ac:dyDescent="0.25">
      <c r="A15" s="241">
        <v>43353</v>
      </c>
      <c r="B15" s="242">
        <v>18000051</v>
      </c>
      <c r="C15" s="247">
        <v>1</v>
      </c>
      <c r="D15" s="246">
        <v>150750</v>
      </c>
      <c r="E15" s="244"/>
      <c r="F15" s="242"/>
      <c r="G15" s="246"/>
      <c r="H15" s="245"/>
      <c r="I15" s="245">
        <v>216585</v>
      </c>
      <c r="J15" s="246" t="s">
        <v>17</v>
      </c>
    </row>
    <row r="16" spans="1:10" x14ac:dyDescent="0.25">
      <c r="A16" s="98">
        <v>43358</v>
      </c>
      <c r="B16" s="99">
        <v>18000061</v>
      </c>
      <c r="C16" s="100">
        <v>1</v>
      </c>
      <c r="D16" s="34">
        <v>64575</v>
      </c>
      <c r="E16" s="101"/>
      <c r="F16" s="99"/>
      <c r="G16" s="34"/>
      <c r="H16" s="102"/>
      <c r="I16" s="102"/>
      <c r="J16" s="34"/>
    </row>
    <row r="17" spans="1:10" x14ac:dyDescent="0.25">
      <c r="A17" s="98">
        <v>43360</v>
      </c>
      <c r="B17" s="99">
        <v>18000063</v>
      </c>
      <c r="C17" s="100">
        <v>1</v>
      </c>
      <c r="D17" s="34">
        <v>52155</v>
      </c>
      <c r="E17" s="101"/>
      <c r="F17" s="99"/>
      <c r="G17" s="34"/>
      <c r="H17" s="102"/>
      <c r="I17" s="102"/>
      <c r="J17" s="34"/>
    </row>
    <row r="18" spans="1:10" x14ac:dyDescent="0.25">
      <c r="A18" s="98">
        <v>39710</v>
      </c>
      <c r="B18" s="99">
        <v>18000065</v>
      </c>
      <c r="C18" s="100">
        <v>1</v>
      </c>
      <c r="D18" s="34">
        <v>72000</v>
      </c>
      <c r="E18" s="101"/>
      <c r="F18" s="99"/>
      <c r="G18" s="34"/>
      <c r="H18" s="102"/>
      <c r="I18" s="102"/>
      <c r="J18" s="34"/>
    </row>
    <row r="19" spans="1:10" x14ac:dyDescent="0.25">
      <c r="A19" s="98">
        <v>39710</v>
      </c>
      <c r="B19" s="99">
        <v>18000068</v>
      </c>
      <c r="C19" s="100">
        <v>1</v>
      </c>
      <c r="D19" s="34">
        <v>105750</v>
      </c>
      <c r="E19" s="101"/>
      <c r="F19" s="99"/>
      <c r="G19" s="34"/>
      <c r="H19" s="102"/>
      <c r="I19" s="102"/>
      <c r="J19" s="34"/>
    </row>
    <row r="20" spans="1:10" x14ac:dyDescent="0.25">
      <c r="A20" s="98">
        <v>43363</v>
      </c>
      <c r="B20" s="99">
        <v>18000069</v>
      </c>
      <c r="C20" s="100">
        <v>1</v>
      </c>
      <c r="D20" s="34">
        <v>55800</v>
      </c>
      <c r="E20" s="101" t="s">
        <v>216</v>
      </c>
      <c r="F20" s="99">
        <v>1</v>
      </c>
      <c r="G20" s="34">
        <v>112500</v>
      </c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99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99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99"/>
      <c r="G26" s="34"/>
      <c r="H26" s="102"/>
      <c r="I26" s="102"/>
      <c r="J26" s="34"/>
    </row>
    <row r="27" spans="1:10" x14ac:dyDescent="0.25">
      <c r="A27" s="98"/>
      <c r="B27" s="99"/>
      <c r="C27" s="100"/>
      <c r="D27" s="34"/>
      <c r="E27" s="101"/>
      <c r="F27" s="99"/>
      <c r="G27" s="34"/>
      <c r="H27" s="102"/>
      <c r="I27" s="102"/>
      <c r="J27" s="34"/>
    </row>
    <row r="28" spans="1:10" x14ac:dyDescent="0.25">
      <c r="A28" s="98"/>
      <c r="B28" s="99"/>
      <c r="C28" s="100"/>
      <c r="D28" s="34"/>
      <c r="E28" s="101"/>
      <c r="F28" s="99"/>
      <c r="G28" s="34"/>
      <c r="H28" s="102"/>
      <c r="I28" s="102"/>
      <c r="J28" s="34"/>
    </row>
    <row r="29" spans="1:10" x14ac:dyDescent="0.25">
      <c r="A29" s="98"/>
      <c r="B29" s="99"/>
      <c r="C29" s="100"/>
      <c r="D29" s="34"/>
      <c r="E29" s="101"/>
      <c r="F29" s="99"/>
      <c r="G29" s="34"/>
      <c r="H29" s="102"/>
      <c r="I29" s="102"/>
      <c r="J29" s="34"/>
    </row>
    <row r="30" spans="1:10" x14ac:dyDescent="0.25">
      <c r="A30" s="98"/>
      <c r="B30" s="99"/>
      <c r="C30" s="100"/>
      <c r="D30" s="34"/>
      <c r="E30" s="101"/>
      <c r="F30" s="99"/>
      <c r="G30" s="34"/>
      <c r="H30" s="102"/>
      <c r="I30" s="102"/>
      <c r="J30" s="34"/>
    </row>
    <row r="31" spans="1:10" x14ac:dyDescent="0.25">
      <c r="A31" s="98"/>
      <c r="B31" s="99"/>
      <c r="C31" s="100"/>
      <c r="D31" s="34"/>
      <c r="E31" s="101"/>
      <c r="F31" s="99"/>
      <c r="G31" s="34"/>
      <c r="H31" s="102"/>
      <c r="I31" s="102"/>
      <c r="J31" s="34"/>
    </row>
    <row r="32" spans="1:10" x14ac:dyDescent="0.25">
      <c r="A32" s="98"/>
      <c r="B32" s="99"/>
      <c r="C32" s="100"/>
      <c r="D32" s="34"/>
      <c r="E32" s="101"/>
      <c r="F32" s="99"/>
      <c r="G32" s="34"/>
      <c r="H32" s="102"/>
      <c r="I32" s="102"/>
      <c r="J32" s="34"/>
    </row>
    <row r="33" spans="1:10" x14ac:dyDescent="0.25">
      <c r="A33" s="98"/>
      <c r="B33" s="99"/>
      <c r="C33" s="100"/>
      <c r="D33" s="34"/>
      <c r="E33" s="101"/>
      <c r="F33" s="99"/>
      <c r="G33" s="34"/>
      <c r="H33" s="102"/>
      <c r="I33" s="102"/>
      <c r="J33" s="34"/>
    </row>
    <row r="34" spans="1:10" x14ac:dyDescent="0.25">
      <c r="A34" s="98"/>
      <c r="B34" s="99"/>
      <c r="C34" s="100"/>
      <c r="D34" s="34"/>
      <c r="E34" s="101"/>
      <c r="F34" s="99"/>
      <c r="G34" s="34"/>
      <c r="H34" s="102"/>
      <c r="I34" s="102"/>
      <c r="J34" s="34"/>
    </row>
    <row r="35" spans="1:10" x14ac:dyDescent="0.25">
      <c r="A35" s="98"/>
      <c r="B35" s="99"/>
      <c r="C35" s="100"/>
      <c r="D35" s="34"/>
      <c r="E35" s="101"/>
      <c r="F35" s="99"/>
      <c r="G35" s="34"/>
      <c r="H35" s="102"/>
      <c r="I35" s="102"/>
      <c r="J35" s="34"/>
    </row>
    <row r="36" spans="1:10" x14ac:dyDescent="0.25">
      <c r="A36" s="98"/>
      <c r="B36" s="99"/>
      <c r="C36" s="100"/>
      <c r="D36" s="34"/>
      <c r="E36" s="101"/>
      <c r="F36" s="99"/>
      <c r="G36" s="34"/>
      <c r="H36" s="102"/>
      <c r="I36" s="102"/>
      <c r="J36" s="34"/>
    </row>
    <row r="37" spans="1:10" x14ac:dyDescent="0.25">
      <c r="A37" s="98"/>
      <c r="B37" s="99"/>
      <c r="C37" s="100"/>
      <c r="D37" s="34"/>
      <c r="E37" s="101"/>
      <c r="F37" s="99"/>
      <c r="G37" s="34"/>
      <c r="H37" s="102"/>
      <c r="I37" s="102"/>
      <c r="J37" s="34"/>
    </row>
    <row r="38" spans="1:10" x14ac:dyDescent="0.25">
      <c r="A38" s="98"/>
      <c r="B38" s="99"/>
      <c r="C38" s="100"/>
      <c r="D38" s="34"/>
      <c r="E38" s="101"/>
      <c r="F38" s="99"/>
      <c r="G38" s="34"/>
      <c r="H38" s="102"/>
      <c r="I38" s="102"/>
      <c r="J38" s="34"/>
    </row>
    <row r="39" spans="1:10" x14ac:dyDescent="0.25">
      <c r="A39" s="98"/>
      <c r="B39" s="99"/>
      <c r="C39" s="100"/>
      <c r="D39" s="34"/>
      <c r="E39" s="101"/>
      <c r="F39" s="99"/>
      <c r="G39" s="34"/>
      <c r="H39" s="102"/>
      <c r="I39" s="102"/>
      <c r="J39" s="34"/>
    </row>
    <row r="40" spans="1:10" x14ac:dyDescent="0.25">
      <c r="A40" s="98"/>
      <c r="B40" s="99"/>
      <c r="C40" s="100"/>
      <c r="D40" s="34"/>
      <c r="E40" s="101"/>
      <c r="F40" s="99"/>
      <c r="G40" s="34"/>
      <c r="H40" s="102"/>
      <c r="I40" s="102"/>
      <c r="J40" s="34"/>
    </row>
    <row r="41" spans="1:10" x14ac:dyDescent="0.25">
      <c r="A41" s="98"/>
      <c r="B41" s="99"/>
      <c r="C41" s="100"/>
      <c r="D41" s="34"/>
      <c r="E41" s="101"/>
      <c r="F41" s="99"/>
      <c r="G41" s="34"/>
      <c r="H41" s="102"/>
      <c r="I41" s="102"/>
      <c r="J41" s="34"/>
    </row>
    <row r="42" spans="1:10" x14ac:dyDescent="0.25">
      <c r="A42" s="98"/>
      <c r="B42" s="99"/>
      <c r="C42" s="100"/>
      <c r="D42" s="34"/>
      <c r="E42" s="101"/>
      <c r="F42" s="99"/>
      <c r="G42" s="34"/>
      <c r="H42" s="102"/>
      <c r="I42" s="102"/>
      <c r="J42" s="34"/>
    </row>
    <row r="43" spans="1:10" x14ac:dyDescent="0.25">
      <c r="A43" s="98"/>
      <c r="B43" s="99"/>
      <c r="C43" s="100"/>
      <c r="D43" s="34"/>
      <c r="E43" s="101"/>
      <c r="F43" s="99"/>
      <c r="G43" s="34"/>
      <c r="H43" s="102"/>
      <c r="I43" s="102"/>
      <c r="J43" s="34"/>
    </row>
    <row r="44" spans="1:10" x14ac:dyDescent="0.25">
      <c r="A44" s="98"/>
      <c r="B44" s="99"/>
      <c r="C44" s="100"/>
      <c r="D44" s="34"/>
      <c r="E44" s="101"/>
      <c r="F44" s="99"/>
      <c r="G44" s="34"/>
      <c r="H44" s="102"/>
      <c r="I44" s="102"/>
      <c r="J44" s="34"/>
    </row>
    <row r="45" spans="1:10" x14ac:dyDescent="0.25">
      <c r="A45" s="98"/>
      <c r="B45" s="99"/>
      <c r="C45" s="100"/>
      <c r="D45" s="34"/>
      <c r="E45" s="101"/>
      <c r="F45" s="99"/>
      <c r="G45" s="34"/>
      <c r="H45" s="102"/>
      <c r="I45" s="102"/>
      <c r="J45" s="34"/>
    </row>
    <row r="46" spans="1:10" x14ac:dyDescent="0.25">
      <c r="A46" s="98"/>
      <c r="B46" s="99"/>
      <c r="C46" s="100"/>
      <c r="D46" s="34"/>
      <c r="E46" s="101"/>
      <c r="F46" s="99"/>
      <c r="G46" s="34"/>
      <c r="H46" s="102"/>
      <c r="I46" s="102"/>
      <c r="J46" s="34"/>
    </row>
    <row r="47" spans="1:10" x14ac:dyDescent="0.25">
      <c r="A47" s="98"/>
      <c r="B47" s="99"/>
      <c r="C47" s="100"/>
      <c r="D47" s="34"/>
      <c r="E47" s="101"/>
      <c r="F47" s="99"/>
      <c r="G47" s="34"/>
      <c r="H47" s="102"/>
      <c r="I47" s="102"/>
      <c r="J47" s="34"/>
    </row>
    <row r="48" spans="1:10" x14ac:dyDescent="0.25">
      <c r="A48" s="98"/>
      <c r="B48" s="99"/>
      <c r="C48" s="100"/>
      <c r="D48" s="34"/>
      <c r="E48" s="101"/>
      <c r="F48" s="99"/>
      <c r="G48" s="34"/>
      <c r="H48" s="102"/>
      <c r="I48" s="102"/>
      <c r="J48" s="34"/>
    </row>
    <row r="49" spans="1:10" x14ac:dyDescent="0.25">
      <c r="A49" s="98"/>
      <c r="B49" s="99"/>
      <c r="C49" s="100"/>
      <c r="D49" s="34"/>
      <c r="E49" s="101"/>
      <c r="F49" s="99"/>
      <c r="G49" s="34"/>
      <c r="H49" s="102"/>
      <c r="I49" s="102"/>
      <c r="J49" s="34"/>
    </row>
    <row r="50" spans="1:10" x14ac:dyDescent="0.25">
      <c r="A50" s="98"/>
      <c r="B50" s="99"/>
      <c r="C50" s="100"/>
      <c r="D50" s="34"/>
      <c r="E50" s="101"/>
      <c r="F50" s="99"/>
      <c r="G50" s="34"/>
      <c r="H50" s="102"/>
      <c r="I50" s="102"/>
      <c r="J50" s="34"/>
    </row>
    <row r="51" spans="1:10" x14ac:dyDescent="0.25">
      <c r="A51" s="98"/>
      <c r="B51" s="99"/>
      <c r="C51" s="100"/>
      <c r="D51" s="34"/>
      <c r="E51" s="101"/>
      <c r="F51" s="99"/>
      <c r="G51" s="34"/>
      <c r="H51" s="102"/>
      <c r="I51" s="102"/>
      <c r="J51" s="34"/>
    </row>
    <row r="52" spans="1:10" x14ac:dyDescent="0.25">
      <c r="A52" s="98"/>
      <c r="B52" s="99"/>
      <c r="C52" s="100"/>
      <c r="D52" s="34"/>
      <c r="E52" s="101"/>
      <c r="F52" s="99"/>
      <c r="G52" s="34"/>
      <c r="H52" s="102"/>
      <c r="I52" s="102"/>
      <c r="J52" s="34"/>
    </row>
    <row r="53" spans="1:10" x14ac:dyDescent="0.25">
      <c r="A53" s="98"/>
      <c r="B53" s="99"/>
      <c r="C53" s="100"/>
      <c r="D53" s="34"/>
      <c r="E53" s="101"/>
      <c r="F53" s="99"/>
      <c r="G53" s="34"/>
      <c r="H53" s="102"/>
      <c r="I53" s="102"/>
      <c r="J53" s="34"/>
    </row>
    <row r="54" spans="1:10" x14ac:dyDescent="0.25">
      <c r="A54" s="98"/>
      <c r="B54" s="99"/>
      <c r="C54" s="100"/>
      <c r="D54" s="34"/>
      <c r="E54" s="101"/>
      <c r="F54" s="99"/>
      <c r="G54" s="34"/>
      <c r="H54" s="102"/>
      <c r="I54" s="102"/>
      <c r="J54" s="34"/>
    </row>
    <row r="55" spans="1:10" x14ac:dyDescent="0.25">
      <c r="A55" s="98"/>
      <c r="B55" s="99"/>
      <c r="C55" s="100"/>
      <c r="D55" s="34"/>
      <c r="E55" s="101"/>
      <c r="F55" s="99"/>
      <c r="G55" s="34"/>
      <c r="H55" s="102"/>
      <c r="I55" s="102"/>
      <c r="J55" s="34"/>
    </row>
    <row r="56" spans="1:10" x14ac:dyDescent="0.25">
      <c r="A56" s="98"/>
      <c r="B56" s="99"/>
      <c r="C56" s="100"/>
      <c r="D56" s="34"/>
      <c r="E56" s="101"/>
      <c r="F56" s="99"/>
      <c r="G56" s="34"/>
      <c r="H56" s="102"/>
      <c r="I56" s="102"/>
      <c r="J56" s="34"/>
    </row>
    <row r="57" spans="1:10" x14ac:dyDescent="0.25">
      <c r="A57" s="98"/>
      <c r="B57" s="99"/>
      <c r="C57" s="100"/>
      <c r="D57" s="34"/>
      <c r="E57" s="101"/>
      <c r="F57" s="99"/>
      <c r="G57" s="34"/>
      <c r="H57" s="102"/>
      <c r="I57" s="102"/>
      <c r="J57" s="34"/>
    </row>
    <row r="58" spans="1:10" x14ac:dyDescent="0.25">
      <c r="A58" s="98"/>
      <c r="B58" s="99"/>
      <c r="C58" s="100"/>
      <c r="D58" s="34"/>
      <c r="E58" s="101"/>
      <c r="F58" s="99"/>
      <c r="G58" s="34"/>
      <c r="H58" s="102"/>
      <c r="I58" s="102"/>
      <c r="J58" s="34"/>
    </row>
    <row r="59" spans="1:10" x14ac:dyDescent="0.25">
      <c r="A59" s="98"/>
      <c r="B59" s="99"/>
      <c r="C59" s="100"/>
      <c r="D59" s="34"/>
      <c r="E59" s="101"/>
      <c r="F59" s="99"/>
      <c r="G59" s="34"/>
      <c r="H59" s="102"/>
      <c r="I59" s="102"/>
      <c r="J59" s="34"/>
    </row>
    <row r="60" spans="1:10" x14ac:dyDescent="0.25">
      <c r="A60" s="98"/>
      <c r="B60" s="99"/>
      <c r="C60" s="100"/>
      <c r="D60" s="34"/>
      <c r="E60" s="101"/>
      <c r="F60" s="99"/>
      <c r="G60" s="34"/>
      <c r="H60" s="102"/>
      <c r="I60" s="102"/>
      <c r="J60" s="34"/>
    </row>
    <row r="61" spans="1:10" x14ac:dyDescent="0.25">
      <c r="A61" s="98"/>
      <c r="B61" s="99"/>
      <c r="C61" s="100"/>
      <c r="D61" s="34"/>
      <c r="E61" s="101"/>
      <c r="F61" s="99"/>
      <c r="G61" s="34"/>
      <c r="H61" s="102"/>
      <c r="I61" s="102"/>
      <c r="J61" s="34"/>
    </row>
    <row r="62" spans="1:10" x14ac:dyDescent="0.25">
      <c r="A62" s="98"/>
      <c r="B62" s="99"/>
      <c r="C62" s="100"/>
      <c r="D62" s="34"/>
      <c r="E62" s="101"/>
      <c r="F62" s="99"/>
      <c r="G62" s="34"/>
      <c r="H62" s="102"/>
      <c r="I62" s="102"/>
      <c r="J62" s="34"/>
    </row>
    <row r="63" spans="1:10" x14ac:dyDescent="0.25">
      <c r="A63" s="98"/>
      <c r="B63" s="99"/>
      <c r="C63" s="100"/>
      <c r="D63" s="34"/>
      <c r="E63" s="101"/>
      <c r="F63" s="99"/>
      <c r="G63" s="34"/>
      <c r="H63" s="102"/>
      <c r="I63" s="102"/>
      <c r="J63" s="34"/>
    </row>
    <row r="64" spans="1:10" x14ac:dyDescent="0.25">
      <c r="A64" s="98"/>
      <c r="B64" s="99"/>
      <c r="C64" s="100"/>
      <c r="D64" s="34"/>
      <c r="E64" s="101"/>
      <c r="F64" s="99"/>
      <c r="G64" s="34"/>
      <c r="H64" s="102"/>
      <c r="I64" s="102"/>
      <c r="J64" s="34"/>
    </row>
    <row r="65" spans="1:10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</row>
    <row r="66" spans="1:10" x14ac:dyDescent="0.25">
      <c r="A66" s="98"/>
      <c r="B66" s="99"/>
      <c r="C66" s="100"/>
      <c r="D66" s="34"/>
      <c r="E66" s="101"/>
      <c r="F66" s="99"/>
      <c r="G66" s="34"/>
      <c r="H66" s="102"/>
      <c r="I66" s="102"/>
      <c r="J66" s="34"/>
    </row>
    <row r="67" spans="1:10" x14ac:dyDescent="0.25">
      <c r="A67" s="98"/>
      <c r="B67" s="99"/>
      <c r="C67" s="100"/>
      <c r="D67" s="34"/>
      <c r="E67" s="101"/>
      <c r="F67" s="99"/>
      <c r="G67" s="34"/>
      <c r="H67" s="102"/>
      <c r="I67" s="102"/>
      <c r="J67" s="34"/>
    </row>
    <row r="68" spans="1:10" x14ac:dyDescent="0.25">
      <c r="A68" s="98"/>
      <c r="B68" s="99"/>
      <c r="C68" s="100"/>
      <c r="D68" s="34"/>
      <c r="E68" s="101"/>
      <c r="F68" s="99"/>
      <c r="G68" s="34"/>
      <c r="H68" s="102"/>
      <c r="I68" s="102"/>
      <c r="J68" s="34"/>
    </row>
    <row r="69" spans="1:10" x14ac:dyDescent="0.25">
      <c r="A69" s="98"/>
      <c r="B69" s="99"/>
      <c r="C69" s="100"/>
      <c r="D69" s="34"/>
      <c r="E69" s="101"/>
      <c r="F69" s="99"/>
      <c r="G69" s="34"/>
      <c r="H69" s="102"/>
      <c r="I69" s="102"/>
      <c r="J69" s="34"/>
    </row>
    <row r="70" spans="1:10" x14ac:dyDescent="0.25">
      <c r="A70" s="98"/>
      <c r="B70" s="99"/>
      <c r="C70" s="100"/>
      <c r="D70" s="34"/>
      <c r="E70" s="101"/>
      <c r="F70" s="99"/>
      <c r="G70" s="34"/>
      <c r="H70" s="102"/>
      <c r="I70" s="102"/>
      <c r="J70" s="34"/>
    </row>
    <row r="71" spans="1:10" x14ac:dyDescent="0.25">
      <c r="A71" s="98"/>
      <c r="B71" s="99"/>
      <c r="C71" s="100"/>
      <c r="D71" s="34"/>
      <c r="E71" s="101"/>
      <c r="F71" s="99"/>
      <c r="G71" s="34"/>
      <c r="H71" s="102"/>
      <c r="I71" s="102"/>
      <c r="J71" s="34"/>
    </row>
    <row r="72" spans="1:10" x14ac:dyDescent="0.25">
      <c r="A72" s="98"/>
      <c r="B72" s="99"/>
      <c r="C72" s="100"/>
      <c r="D72" s="34"/>
      <c r="E72" s="101"/>
      <c r="F72" s="99"/>
      <c r="G72" s="34"/>
      <c r="H72" s="102"/>
      <c r="I72" s="102"/>
      <c r="J72" s="34"/>
    </row>
    <row r="73" spans="1:10" x14ac:dyDescent="0.25">
      <c r="A73" s="98"/>
      <c r="B73" s="99"/>
      <c r="C73" s="100"/>
      <c r="D73" s="34"/>
      <c r="E73" s="101"/>
      <c r="F73" s="99"/>
      <c r="G73" s="34"/>
      <c r="H73" s="102"/>
      <c r="I73" s="102"/>
      <c r="J73" s="34"/>
    </row>
    <row r="74" spans="1:10" x14ac:dyDescent="0.25">
      <c r="A74" s="98"/>
      <c r="B74" s="99"/>
      <c r="C74" s="100"/>
      <c r="D74" s="34"/>
      <c r="E74" s="101"/>
      <c r="F74" s="99"/>
      <c r="G74" s="34"/>
      <c r="H74" s="102"/>
      <c r="I74" s="102"/>
      <c r="J74" s="34"/>
    </row>
    <row r="75" spans="1:10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</row>
    <row r="76" spans="1:10" x14ac:dyDescent="0.25">
      <c r="A76" s="98"/>
      <c r="B76" s="99"/>
      <c r="C76" s="100"/>
      <c r="D76" s="34"/>
      <c r="E76" s="101"/>
      <c r="F76" s="99"/>
      <c r="G76" s="34"/>
      <c r="H76" s="102"/>
      <c r="I76" s="102"/>
      <c r="J76" s="34"/>
    </row>
    <row r="77" spans="1:10" x14ac:dyDescent="0.25">
      <c r="A77" s="98"/>
      <c r="B77" s="99"/>
      <c r="C77" s="100"/>
      <c r="D77" s="34"/>
      <c r="E77" s="101"/>
      <c r="F77" s="99"/>
      <c r="G77" s="34"/>
      <c r="H77" s="102"/>
      <c r="I77" s="102"/>
      <c r="J77" s="34"/>
    </row>
    <row r="78" spans="1:10" x14ac:dyDescent="0.25">
      <c r="A78" s="98"/>
      <c r="B78" s="99"/>
      <c r="C78" s="100"/>
      <c r="D78" s="34"/>
      <c r="E78" s="101"/>
      <c r="F78" s="99"/>
      <c r="G78" s="34"/>
      <c r="H78" s="102"/>
      <c r="I78" s="102"/>
      <c r="J78" s="34"/>
    </row>
    <row r="79" spans="1:10" x14ac:dyDescent="0.25">
      <c r="A79" s="98"/>
      <c r="B79" s="99"/>
      <c r="C79" s="100"/>
      <c r="D79" s="34"/>
      <c r="E79" s="101"/>
      <c r="F79" s="99"/>
      <c r="G79" s="34"/>
      <c r="H79" s="102"/>
      <c r="I79" s="102"/>
      <c r="J79" s="34"/>
    </row>
    <row r="80" spans="1:10" x14ac:dyDescent="0.25">
      <c r="A80" s="98"/>
      <c r="B80" s="99"/>
      <c r="C80" s="100"/>
      <c r="D80" s="34"/>
      <c r="E80" s="101"/>
      <c r="F80" s="99"/>
      <c r="G80" s="34"/>
      <c r="H80" s="102"/>
      <c r="I80" s="102"/>
      <c r="J80" s="34"/>
    </row>
    <row r="81" spans="1:10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</row>
    <row r="82" spans="1:10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</row>
    <row r="83" spans="1:10" x14ac:dyDescent="0.25">
      <c r="A83" s="98"/>
      <c r="B83" s="99"/>
      <c r="C83" s="100"/>
      <c r="D83" s="34"/>
      <c r="E83" s="101"/>
      <c r="F83" s="99"/>
      <c r="G83" s="34"/>
      <c r="H83" s="102"/>
      <c r="I83" s="102"/>
      <c r="J83" s="34"/>
    </row>
    <row r="84" spans="1:10" x14ac:dyDescent="0.25">
      <c r="A84" s="98"/>
      <c r="B84" s="99"/>
      <c r="C84" s="100"/>
      <c r="D84" s="34"/>
      <c r="E84" s="101"/>
      <c r="F84" s="99"/>
      <c r="G84" s="34"/>
      <c r="H84" s="102"/>
      <c r="I84" s="102"/>
      <c r="J84" s="34"/>
    </row>
    <row r="85" spans="1:10" x14ac:dyDescent="0.25">
      <c r="A85" s="98"/>
      <c r="B85" s="99"/>
      <c r="C85" s="100"/>
      <c r="D85" s="34"/>
      <c r="E85" s="101"/>
      <c r="F85" s="99"/>
      <c r="G85" s="34"/>
      <c r="H85" s="102"/>
      <c r="I85" s="102"/>
      <c r="J85" s="34"/>
    </row>
    <row r="86" spans="1:10" x14ac:dyDescent="0.25">
      <c r="A86" s="98"/>
      <c r="B86" s="99"/>
      <c r="C86" s="100"/>
      <c r="D86" s="34"/>
      <c r="E86" s="101"/>
      <c r="F86" s="99"/>
      <c r="G86" s="34"/>
      <c r="H86" s="102"/>
      <c r="I86" s="102"/>
      <c r="J86" s="34"/>
    </row>
    <row r="87" spans="1:10" x14ac:dyDescent="0.25">
      <c r="A87" s="98"/>
      <c r="B87" s="99"/>
      <c r="C87" s="100"/>
      <c r="D87" s="34"/>
      <c r="E87" s="101"/>
      <c r="F87" s="99"/>
      <c r="G87" s="34"/>
      <c r="H87" s="102"/>
      <c r="I87" s="102"/>
      <c r="J87" s="34"/>
    </row>
    <row r="88" spans="1:10" x14ac:dyDescent="0.25">
      <c r="A88" s="98"/>
      <c r="B88" s="99"/>
      <c r="C88" s="100"/>
      <c r="D88" s="34"/>
      <c r="E88" s="101"/>
      <c r="F88" s="99"/>
      <c r="G88" s="34"/>
      <c r="H88" s="102"/>
      <c r="I88" s="102"/>
      <c r="J88" s="34"/>
    </row>
    <row r="89" spans="1:10" x14ac:dyDescent="0.25">
      <c r="A89" s="98"/>
      <c r="B89" s="99"/>
      <c r="C89" s="100"/>
      <c r="D89" s="34"/>
      <c r="E89" s="101"/>
      <c r="F89" s="99"/>
      <c r="G89" s="34"/>
      <c r="H89" s="102"/>
      <c r="I89" s="102"/>
      <c r="J89" s="34"/>
    </row>
    <row r="90" spans="1:10" x14ac:dyDescent="0.25">
      <c r="A90" s="98"/>
      <c r="B90" s="99"/>
      <c r="C90" s="100"/>
      <c r="D90" s="34"/>
      <c r="E90" s="101"/>
      <c r="F90" s="99"/>
      <c r="G90" s="34"/>
      <c r="H90" s="102"/>
      <c r="I90" s="102"/>
      <c r="J90" s="34"/>
    </row>
    <row r="91" spans="1:10" x14ac:dyDescent="0.25">
      <c r="A91" s="98"/>
      <c r="B91" s="99"/>
      <c r="C91" s="100"/>
      <c r="D91" s="34"/>
      <c r="E91" s="101"/>
      <c r="F91" s="99"/>
      <c r="G91" s="34"/>
      <c r="H91" s="102"/>
      <c r="I91" s="102"/>
      <c r="J91" s="34"/>
    </row>
    <row r="92" spans="1:10" x14ac:dyDescent="0.25">
      <c r="A92" s="98"/>
      <c r="B92" s="99"/>
      <c r="C92" s="100"/>
      <c r="D92" s="34"/>
      <c r="E92" s="101"/>
      <c r="F92" s="99"/>
      <c r="G92" s="34"/>
      <c r="H92" s="102"/>
      <c r="I92" s="102"/>
      <c r="J92" s="34"/>
    </row>
    <row r="93" spans="1:10" x14ac:dyDescent="0.25">
      <c r="A93" s="98"/>
      <c r="B93" s="99"/>
      <c r="C93" s="100"/>
      <c r="D93" s="34"/>
      <c r="E93" s="101"/>
      <c r="F93" s="99"/>
      <c r="G93" s="34"/>
      <c r="H93" s="102"/>
      <c r="I93" s="102"/>
      <c r="J93" s="34"/>
    </row>
    <row r="94" spans="1:10" x14ac:dyDescent="0.25">
      <c r="A94" s="98"/>
      <c r="B94" s="99"/>
      <c r="C94" s="100"/>
      <c r="D94" s="34"/>
      <c r="E94" s="101"/>
      <c r="F94" s="99"/>
      <c r="G94" s="34"/>
      <c r="H94" s="102"/>
      <c r="I94" s="102"/>
      <c r="J94" s="34"/>
    </row>
    <row r="95" spans="1:10" x14ac:dyDescent="0.25">
      <c r="A95" s="98"/>
      <c r="B95" s="99"/>
      <c r="C95" s="100"/>
      <c r="D95" s="34"/>
      <c r="E95" s="101"/>
      <c r="F95" s="99"/>
      <c r="G95" s="34"/>
      <c r="H95" s="102"/>
      <c r="I95" s="102"/>
      <c r="J95" s="34"/>
    </row>
    <row r="96" spans="1:10" x14ac:dyDescent="0.25">
      <c r="A96" s="98"/>
      <c r="B96" s="99"/>
      <c r="C96" s="100"/>
      <c r="D96" s="34"/>
      <c r="E96" s="101"/>
      <c r="F96" s="99"/>
      <c r="G96" s="34"/>
      <c r="H96" s="102"/>
      <c r="I96" s="102"/>
      <c r="J96" s="34"/>
    </row>
    <row r="97" spans="1:10" x14ac:dyDescent="0.25">
      <c r="A97" s="98"/>
      <c r="B97" s="99"/>
      <c r="C97" s="100"/>
      <c r="D97" s="34"/>
      <c r="E97" s="101"/>
      <c r="F97" s="99"/>
      <c r="G97" s="34"/>
      <c r="H97" s="102"/>
      <c r="I97" s="102"/>
      <c r="J97" s="34"/>
    </row>
    <row r="98" spans="1:10" x14ac:dyDescent="0.25">
      <c r="A98" s="98"/>
      <c r="B98" s="99"/>
      <c r="C98" s="100"/>
      <c r="D98" s="34"/>
      <c r="E98" s="101"/>
      <c r="F98" s="99"/>
      <c r="G98" s="34"/>
      <c r="H98" s="102"/>
      <c r="I98" s="102"/>
      <c r="J98" s="34"/>
    </row>
    <row r="99" spans="1:10" x14ac:dyDescent="0.25">
      <c r="A99" s="98"/>
      <c r="B99" s="99"/>
      <c r="C99" s="100"/>
      <c r="D99" s="34"/>
      <c r="E99" s="101"/>
      <c r="F99" s="99"/>
      <c r="G99" s="34"/>
      <c r="H99" s="102"/>
      <c r="I99" s="102"/>
      <c r="J99" s="34"/>
    </row>
    <row r="100" spans="1:10" x14ac:dyDescent="0.25">
      <c r="A100" s="98"/>
      <c r="B100" s="99"/>
      <c r="C100" s="100"/>
      <c r="D100" s="34"/>
      <c r="E100" s="101"/>
      <c r="F100" s="99"/>
      <c r="G100" s="34"/>
      <c r="H100" s="102"/>
      <c r="I100" s="102"/>
      <c r="J100" s="34"/>
    </row>
    <row r="101" spans="1:10" x14ac:dyDescent="0.25">
      <c r="A101" s="98"/>
      <c r="B101" s="99"/>
      <c r="C101" s="100"/>
      <c r="D101" s="34"/>
      <c r="E101" s="101"/>
      <c r="F101" s="99"/>
      <c r="G101" s="34"/>
      <c r="H101" s="102"/>
      <c r="I101" s="102"/>
      <c r="J101" s="34"/>
    </row>
    <row r="102" spans="1:10" x14ac:dyDescent="0.25">
      <c r="A102" s="98"/>
      <c r="B102" s="99"/>
      <c r="C102" s="100"/>
      <c r="D102" s="34"/>
      <c r="E102" s="101"/>
      <c r="F102" s="99"/>
      <c r="G102" s="34"/>
      <c r="H102" s="102"/>
      <c r="I102" s="102"/>
      <c r="J102" s="34"/>
    </row>
    <row r="103" spans="1:10" x14ac:dyDescent="0.25">
      <c r="A103" s="98"/>
      <c r="B103" s="99"/>
      <c r="C103" s="100"/>
      <c r="D103" s="34"/>
      <c r="E103" s="101"/>
      <c r="F103" s="99"/>
      <c r="G103" s="34"/>
      <c r="H103" s="102"/>
      <c r="I103" s="102"/>
      <c r="J103" s="34"/>
    </row>
    <row r="104" spans="1:10" x14ac:dyDescent="0.25">
      <c r="A104" s="98"/>
      <c r="B104" s="99"/>
      <c r="C104" s="100"/>
      <c r="D104" s="34"/>
      <c r="E104" s="101"/>
      <c r="F104" s="99"/>
      <c r="G104" s="34"/>
      <c r="H104" s="102"/>
      <c r="I104" s="102"/>
      <c r="J104" s="34"/>
    </row>
    <row r="105" spans="1:10" x14ac:dyDescent="0.25">
      <c r="A105" s="98"/>
      <c r="B105" s="99"/>
      <c r="C105" s="100"/>
      <c r="D105" s="34"/>
      <c r="E105" s="101"/>
      <c r="F105" s="99"/>
      <c r="G105" s="34"/>
      <c r="H105" s="102"/>
      <c r="I105" s="102"/>
      <c r="J105" s="34"/>
    </row>
    <row r="106" spans="1:10" x14ac:dyDescent="0.25">
      <c r="A106" s="98"/>
      <c r="B106" s="99"/>
      <c r="C106" s="100"/>
      <c r="D106" s="34"/>
      <c r="E106" s="101"/>
      <c r="F106" s="99"/>
      <c r="G106" s="34"/>
      <c r="H106" s="102"/>
      <c r="I106" s="102"/>
      <c r="J106" s="34"/>
    </row>
    <row r="107" spans="1:10" x14ac:dyDescent="0.25">
      <c r="A107" s="98"/>
      <c r="B107" s="99"/>
      <c r="C107" s="100"/>
      <c r="D107" s="34"/>
      <c r="E107" s="101"/>
      <c r="F107" s="99"/>
      <c r="G107" s="34"/>
      <c r="H107" s="102"/>
      <c r="I107" s="102"/>
      <c r="J107" s="34"/>
    </row>
    <row r="108" spans="1:10" x14ac:dyDescent="0.25">
      <c r="A108" s="98"/>
      <c r="B108" s="99"/>
      <c r="C108" s="100"/>
      <c r="D108" s="34"/>
      <c r="E108" s="101"/>
      <c r="F108" s="99"/>
      <c r="G108" s="34"/>
      <c r="H108" s="102"/>
      <c r="I108" s="102"/>
      <c r="J108" s="34"/>
    </row>
    <row r="109" spans="1:10" x14ac:dyDescent="0.25">
      <c r="A109" s="98"/>
      <c r="B109" s="99"/>
      <c r="C109" s="100"/>
      <c r="D109" s="34"/>
      <c r="E109" s="101"/>
      <c r="F109" s="99"/>
      <c r="G109" s="34"/>
      <c r="H109" s="102"/>
      <c r="I109" s="102"/>
      <c r="J109" s="34"/>
    </row>
    <row r="110" spans="1:10" x14ac:dyDescent="0.25">
      <c r="A110" s="98"/>
      <c r="B110" s="99"/>
      <c r="C110" s="100"/>
      <c r="D110" s="34"/>
      <c r="E110" s="101"/>
      <c r="F110" s="99"/>
      <c r="G110" s="34"/>
      <c r="H110" s="102"/>
      <c r="I110" s="102"/>
      <c r="J110" s="34"/>
    </row>
    <row r="111" spans="1:10" x14ac:dyDescent="0.25">
      <c r="A111" s="98"/>
      <c r="B111" s="99"/>
      <c r="C111" s="100"/>
      <c r="D111" s="34"/>
      <c r="E111" s="101"/>
      <c r="F111" s="99"/>
      <c r="G111" s="34"/>
      <c r="H111" s="102"/>
      <c r="I111" s="102"/>
      <c r="J111" s="34"/>
    </row>
    <row r="112" spans="1:10" x14ac:dyDescent="0.25">
      <c r="A112" s="98"/>
      <c r="B112" s="99"/>
      <c r="C112" s="100"/>
      <c r="D112" s="34"/>
      <c r="E112" s="101"/>
      <c r="F112" s="99"/>
      <c r="G112" s="34"/>
      <c r="H112" s="102"/>
      <c r="I112" s="102"/>
      <c r="J112" s="34"/>
    </row>
    <row r="113" spans="1:10" x14ac:dyDescent="0.25">
      <c r="A113" s="98"/>
      <c r="B113" s="99"/>
      <c r="C113" s="100"/>
      <c r="D113" s="34"/>
      <c r="E113" s="101"/>
      <c r="F113" s="99"/>
      <c r="G113" s="34"/>
      <c r="H113" s="102"/>
      <c r="I113" s="102"/>
      <c r="J113" s="34"/>
    </row>
    <row r="114" spans="1:10" x14ac:dyDescent="0.25">
      <c r="A114" s="98"/>
      <c r="B114" s="99"/>
      <c r="C114" s="100"/>
      <c r="D114" s="34"/>
      <c r="E114" s="101"/>
      <c r="F114" s="99"/>
      <c r="G114" s="34"/>
      <c r="H114" s="102"/>
      <c r="I114" s="102"/>
      <c r="J114" s="34"/>
    </row>
    <row r="115" spans="1:10" x14ac:dyDescent="0.25">
      <c r="A115" s="98"/>
      <c r="B115" s="99"/>
      <c r="C115" s="100"/>
      <c r="D115" s="34"/>
      <c r="E115" s="101"/>
      <c r="F115" s="99"/>
      <c r="G115" s="34"/>
      <c r="H115" s="102"/>
      <c r="I115" s="102"/>
      <c r="J115" s="34"/>
    </row>
    <row r="116" spans="1:10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</row>
    <row r="117" spans="1:10" x14ac:dyDescent="0.25">
      <c r="A117" s="98"/>
      <c r="B117" s="99"/>
      <c r="C117" s="100"/>
      <c r="D117" s="34"/>
      <c r="E117" s="101"/>
      <c r="F117" s="99"/>
      <c r="G117" s="34"/>
      <c r="H117" s="102"/>
      <c r="I117" s="102"/>
      <c r="J117" s="34"/>
    </row>
    <row r="118" spans="1:10" x14ac:dyDescent="0.25">
      <c r="A118" s="98"/>
      <c r="B118" s="99"/>
      <c r="C118" s="100"/>
      <c r="D118" s="34"/>
      <c r="E118" s="101"/>
      <c r="F118" s="99"/>
      <c r="G118" s="34"/>
      <c r="H118" s="102"/>
      <c r="I118" s="102"/>
      <c r="J118" s="34"/>
    </row>
    <row r="119" spans="1:10" x14ac:dyDescent="0.25">
      <c r="A119" s="98"/>
      <c r="B119" s="99"/>
      <c r="C119" s="100"/>
      <c r="D119" s="34"/>
      <c r="E119" s="101"/>
      <c r="F119" s="99"/>
      <c r="G119" s="34"/>
      <c r="H119" s="102"/>
      <c r="I119" s="102"/>
      <c r="J119" s="34"/>
    </row>
    <row r="120" spans="1:10" x14ac:dyDescent="0.25">
      <c r="A120" s="98"/>
      <c r="B120" s="99"/>
      <c r="C120" s="100"/>
      <c r="D120" s="34"/>
      <c r="E120" s="101"/>
      <c r="F120" s="99"/>
      <c r="G120" s="34"/>
      <c r="H120" s="102"/>
      <c r="I120" s="102"/>
      <c r="J120" s="34"/>
    </row>
    <row r="121" spans="1:10" x14ac:dyDescent="0.25">
      <c r="A121" s="98"/>
      <c r="B121" s="99"/>
      <c r="C121" s="100"/>
      <c r="D121" s="34"/>
      <c r="E121" s="101"/>
      <c r="F121" s="99"/>
      <c r="G121" s="34"/>
      <c r="H121" s="102"/>
      <c r="I121" s="102"/>
      <c r="J121" s="34"/>
    </row>
    <row r="122" spans="1:10" x14ac:dyDescent="0.25">
      <c r="A122" s="98"/>
      <c r="B122" s="99"/>
      <c r="C122" s="100"/>
      <c r="D122" s="34"/>
      <c r="E122" s="101"/>
      <c r="F122" s="99"/>
      <c r="G122" s="34"/>
      <c r="H122" s="102"/>
      <c r="I122" s="102"/>
      <c r="J122" s="34"/>
    </row>
    <row r="123" spans="1:10" x14ac:dyDescent="0.25">
      <c r="A123" s="98"/>
      <c r="B123" s="99"/>
      <c r="C123" s="100"/>
      <c r="D123" s="34"/>
      <c r="E123" s="101"/>
      <c r="F123" s="99"/>
      <c r="G123" s="34"/>
      <c r="H123" s="102"/>
      <c r="I123" s="102"/>
      <c r="J123" s="34"/>
    </row>
    <row r="124" spans="1:10" x14ac:dyDescent="0.25">
      <c r="A124" s="98"/>
      <c r="B124" s="99"/>
      <c r="C124" s="100"/>
      <c r="D124" s="34"/>
      <c r="E124" s="101"/>
      <c r="F124" s="99"/>
      <c r="G124" s="34"/>
      <c r="H124" s="102"/>
      <c r="I124" s="102"/>
      <c r="J124" s="34"/>
    </row>
    <row r="125" spans="1:10" x14ac:dyDescent="0.25">
      <c r="A125" s="98"/>
      <c r="B125" s="99"/>
      <c r="C125" s="100"/>
      <c r="D125" s="34"/>
      <c r="E125" s="101"/>
      <c r="F125" s="99"/>
      <c r="G125" s="34"/>
      <c r="H125" s="102"/>
      <c r="I125" s="102"/>
      <c r="J125" s="34"/>
    </row>
    <row r="126" spans="1:10" x14ac:dyDescent="0.25">
      <c r="A126" s="98"/>
      <c r="B126" s="99"/>
      <c r="C126" s="100"/>
      <c r="D126" s="34"/>
      <c r="E126" s="101"/>
      <c r="F126" s="99"/>
      <c r="G126" s="34"/>
      <c r="H126" s="102"/>
      <c r="I126" s="102"/>
      <c r="J126" s="34"/>
    </row>
    <row r="127" spans="1:10" x14ac:dyDescent="0.25">
      <c r="A127" s="98"/>
      <c r="B127" s="99"/>
      <c r="C127" s="100"/>
      <c r="D127" s="34"/>
      <c r="E127" s="101"/>
      <c r="F127" s="99"/>
      <c r="G127" s="34"/>
      <c r="H127" s="102"/>
      <c r="I127" s="102"/>
      <c r="J127" s="34"/>
    </row>
    <row r="128" spans="1:10" x14ac:dyDescent="0.25">
      <c r="A128" s="98"/>
      <c r="B128" s="99"/>
      <c r="C128" s="100"/>
      <c r="D128" s="34"/>
      <c r="E128" s="101"/>
      <c r="F128" s="99"/>
      <c r="G128" s="34"/>
      <c r="H128" s="102"/>
      <c r="I128" s="102"/>
      <c r="J128" s="34"/>
    </row>
    <row r="129" spans="1:10" x14ac:dyDescent="0.25">
      <c r="A129" s="98"/>
      <c r="B129" s="99"/>
      <c r="C129" s="100"/>
      <c r="D129" s="34"/>
      <c r="E129" s="101"/>
      <c r="F129" s="99"/>
      <c r="G129" s="34"/>
      <c r="H129" s="102"/>
      <c r="I129" s="102"/>
      <c r="J129" s="34"/>
    </row>
    <row r="130" spans="1:10" x14ac:dyDescent="0.25">
      <c r="A130" s="98"/>
      <c r="B130" s="99"/>
      <c r="C130" s="100"/>
      <c r="D130" s="34"/>
      <c r="E130" s="101"/>
      <c r="F130" s="99"/>
      <c r="G130" s="34"/>
      <c r="H130" s="102"/>
      <c r="I130" s="102"/>
      <c r="J130" s="34"/>
    </row>
    <row r="131" spans="1:10" x14ac:dyDescent="0.25">
      <c r="A131" s="98"/>
      <c r="B131" s="99"/>
      <c r="C131" s="100"/>
      <c r="D131" s="34"/>
      <c r="E131" s="101"/>
      <c r="F131" s="99"/>
      <c r="G131" s="34"/>
      <c r="H131" s="102"/>
      <c r="I131" s="102"/>
      <c r="J131" s="34"/>
    </row>
    <row r="132" spans="1:10" x14ac:dyDescent="0.25">
      <c r="A132" s="98"/>
      <c r="B132" s="99"/>
      <c r="C132" s="100"/>
      <c r="D132" s="34"/>
      <c r="E132" s="101"/>
      <c r="F132" s="99"/>
      <c r="G132" s="34"/>
      <c r="H132" s="102"/>
      <c r="I132" s="102"/>
      <c r="J132" s="34"/>
    </row>
    <row r="133" spans="1:10" x14ac:dyDescent="0.25">
      <c r="A133" s="98"/>
      <c r="B133" s="99"/>
      <c r="C133" s="100"/>
      <c r="D133" s="34"/>
      <c r="E133" s="101"/>
      <c r="F133" s="99"/>
      <c r="G133" s="34"/>
      <c r="H133" s="102"/>
      <c r="I133" s="102"/>
      <c r="J133" s="34"/>
    </row>
    <row r="134" spans="1:10" x14ac:dyDescent="0.25">
      <c r="A134" s="98"/>
      <c r="B134" s="99"/>
      <c r="C134" s="100"/>
      <c r="D134" s="34"/>
      <c r="E134" s="101"/>
      <c r="F134" s="99"/>
      <c r="G134" s="34"/>
      <c r="H134" s="102"/>
      <c r="I134" s="102"/>
      <c r="J134" s="34"/>
    </row>
    <row r="135" spans="1:10" x14ac:dyDescent="0.25">
      <c r="A135" s="98"/>
      <c r="B135" s="99"/>
      <c r="C135" s="100"/>
      <c r="D135" s="34"/>
      <c r="E135" s="101"/>
      <c r="F135" s="99"/>
      <c r="G135" s="34"/>
      <c r="H135" s="102"/>
      <c r="I135" s="102"/>
      <c r="J135" s="34"/>
    </row>
    <row r="136" spans="1:10" x14ac:dyDescent="0.25">
      <c r="A136" s="98"/>
      <c r="B136" s="99"/>
      <c r="C136" s="100"/>
      <c r="D136" s="34"/>
      <c r="E136" s="101"/>
      <c r="F136" s="99"/>
      <c r="G136" s="34"/>
      <c r="H136" s="102"/>
      <c r="I136" s="102"/>
      <c r="J136" s="34"/>
    </row>
    <row r="137" spans="1:10" x14ac:dyDescent="0.25">
      <c r="A137" s="98"/>
      <c r="B137" s="99"/>
      <c r="C137" s="100"/>
      <c r="D137" s="34"/>
      <c r="E137" s="101"/>
      <c r="F137" s="99"/>
      <c r="G137" s="34"/>
      <c r="H137" s="102"/>
      <c r="I137" s="102"/>
      <c r="J137" s="34"/>
    </row>
    <row r="138" spans="1:10" x14ac:dyDescent="0.25">
      <c r="A138" s="98"/>
      <c r="B138" s="99"/>
      <c r="C138" s="100"/>
      <c r="D138" s="34"/>
      <c r="E138" s="101"/>
      <c r="F138" s="99"/>
      <c r="G138" s="34"/>
      <c r="H138" s="102"/>
      <c r="I138" s="102"/>
      <c r="J138" s="34"/>
    </row>
    <row r="139" spans="1:10" x14ac:dyDescent="0.25">
      <c r="A139" s="98"/>
      <c r="B139" s="99"/>
      <c r="C139" s="100"/>
      <c r="D139" s="34"/>
      <c r="E139" s="101"/>
      <c r="F139" s="99"/>
      <c r="G139" s="34"/>
      <c r="H139" s="102"/>
      <c r="I139" s="102"/>
      <c r="J139" s="34"/>
    </row>
    <row r="140" spans="1:10" x14ac:dyDescent="0.25">
      <c r="A140" s="98"/>
      <c r="B140" s="99"/>
      <c r="C140" s="100"/>
      <c r="D140" s="34"/>
      <c r="E140" s="101"/>
      <c r="F140" s="99"/>
      <c r="G140" s="34"/>
      <c r="H140" s="102"/>
      <c r="I140" s="102"/>
      <c r="J140" s="34"/>
    </row>
    <row r="141" spans="1:10" x14ac:dyDescent="0.25">
      <c r="A141" s="98"/>
      <c r="B141" s="99"/>
      <c r="C141" s="100"/>
      <c r="D141" s="34"/>
      <c r="E141" s="101"/>
      <c r="F141" s="99"/>
      <c r="G141" s="34"/>
      <c r="H141" s="102"/>
      <c r="I141" s="102"/>
      <c r="J141" s="34"/>
    </row>
    <row r="142" spans="1:10" x14ac:dyDescent="0.25">
      <c r="A142" s="98"/>
      <c r="B142" s="99"/>
      <c r="C142" s="100"/>
      <c r="D142" s="34"/>
      <c r="E142" s="101"/>
      <c r="F142" s="99"/>
      <c r="G142" s="34"/>
      <c r="H142" s="102"/>
      <c r="I142" s="102"/>
      <c r="J142" s="34"/>
    </row>
    <row r="143" spans="1:10" x14ac:dyDescent="0.25">
      <c r="A143" s="98"/>
      <c r="B143" s="99"/>
      <c r="C143" s="100"/>
      <c r="D143" s="34"/>
      <c r="E143" s="101"/>
      <c r="F143" s="99"/>
      <c r="G143" s="34"/>
      <c r="H143" s="102"/>
      <c r="I143" s="102"/>
      <c r="J143" s="34"/>
    </row>
    <row r="144" spans="1:10" x14ac:dyDescent="0.25">
      <c r="A144" s="98"/>
      <c r="B144" s="99"/>
      <c r="C144" s="100"/>
      <c r="D144" s="34"/>
      <c r="E144" s="101"/>
      <c r="F144" s="99"/>
      <c r="G144" s="34"/>
      <c r="H144" s="102"/>
      <c r="I144" s="102"/>
      <c r="J144" s="34"/>
    </row>
    <row r="145" spans="1:10" x14ac:dyDescent="0.25">
      <c r="A145" s="98"/>
      <c r="B145" s="99"/>
      <c r="C145" s="100"/>
      <c r="D145" s="34"/>
      <c r="E145" s="101"/>
      <c r="F145" s="99"/>
      <c r="G145" s="34"/>
      <c r="H145" s="102"/>
      <c r="I145" s="102"/>
      <c r="J145" s="34"/>
    </row>
    <row r="146" spans="1:10" x14ac:dyDescent="0.25">
      <c r="A146" s="98"/>
      <c r="B146" s="99"/>
      <c r="C146" s="100"/>
      <c r="D146" s="34"/>
      <c r="E146" s="101"/>
      <c r="F146" s="99"/>
      <c r="G146" s="34"/>
      <c r="H146" s="102"/>
      <c r="I146" s="102"/>
      <c r="J146" s="34"/>
    </row>
    <row r="147" spans="1:10" x14ac:dyDescent="0.25">
      <c r="A147" s="98"/>
      <c r="B147" s="99"/>
      <c r="C147" s="100"/>
      <c r="D147" s="34"/>
      <c r="E147" s="101"/>
      <c r="F147" s="99"/>
      <c r="G147" s="34"/>
      <c r="H147" s="102"/>
      <c r="I147" s="102"/>
      <c r="J147" s="34"/>
    </row>
    <row r="148" spans="1:10" x14ac:dyDescent="0.25">
      <c r="A148" s="98"/>
      <c r="B148" s="99"/>
      <c r="C148" s="100"/>
      <c r="D148" s="34"/>
      <c r="E148" s="101"/>
      <c r="F148" s="99"/>
      <c r="G148" s="34"/>
      <c r="H148" s="102"/>
      <c r="I148" s="102"/>
      <c r="J148" s="34"/>
    </row>
    <row r="149" spans="1:10" x14ac:dyDescent="0.25">
      <c r="A149" s="98"/>
      <c r="B149" s="99"/>
      <c r="C149" s="100"/>
      <c r="D149" s="34"/>
      <c r="E149" s="101"/>
      <c r="F149" s="99"/>
      <c r="G149" s="34"/>
      <c r="H149" s="102"/>
      <c r="I149" s="102"/>
      <c r="J149" s="34"/>
    </row>
    <row r="150" spans="1:10" x14ac:dyDescent="0.25">
      <c r="A150" s="98"/>
      <c r="B150" s="99"/>
      <c r="C150" s="100"/>
      <c r="D150" s="34"/>
      <c r="E150" s="101"/>
      <c r="F150" s="99"/>
      <c r="G150" s="34"/>
      <c r="H150" s="102"/>
      <c r="I150" s="102"/>
      <c r="J150" s="34"/>
    </row>
    <row r="151" spans="1:10" x14ac:dyDescent="0.25">
      <c r="A151" s="98"/>
      <c r="B151" s="99"/>
      <c r="C151" s="100"/>
      <c r="D151" s="34"/>
      <c r="E151" s="101"/>
      <c r="F151" s="99"/>
      <c r="G151" s="34"/>
      <c r="H151" s="102"/>
      <c r="I151" s="102"/>
      <c r="J151" s="34"/>
    </row>
    <row r="152" spans="1:10" x14ac:dyDescent="0.25">
      <c r="A152" s="98"/>
      <c r="B152" s="99"/>
      <c r="C152" s="100"/>
      <c r="D152" s="34"/>
      <c r="E152" s="101"/>
      <c r="F152" s="99"/>
      <c r="G152" s="34"/>
      <c r="H152" s="102"/>
      <c r="I152" s="102"/>
      <c r="J152" s="34"/>
    </row>
    <row r="153" spans="1:10" x14ac:dyDescent="0.25">
      <c r="A153" s="98"/>
      <c r="B153" s="99"/>
      <c r="C153" s="100"/>
      <c r="D153" s="34"/>
      <c r="E153" s="101"/>
      <c r="F153" s="99"/>
      <c r="G153" s="34"/>
      <c r="H153" s="102"/>
      <c r="I153" s="102"/>
      <c r="J153" s="34"/>
    </row>
    <row r="154" spans="1:10" x14ac:dyDescent="0.25">
      <c r="A154" s="98"/>
      <c r="B154" s="99"/>
      <c r="C154" s="100"/>
      <c r="D154" s="34"/>
      <c r="E154" s="101"/>
      <c r="F154" s="99"/>
      <c r="G154" s="34"/>
      <c r="H154" s="102"/>
      <c r="I154" s="102"/>
      <c r="J154" s="34"/>
    </row>
    <row r="155" spans="1:10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</row>
    <row r="156" spans="1:10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</row>
    <row r="157" spans="1:10" x14ac:dyDescent="0.25">
      <c r="A157" s="98"/>
      <c r="B157" s="99"/>
      <c r="C157" s="100"/>
      <c r="D157" s="34"/>
      <c r="E157" s="101"/>
      <c r="F157" s="99"/>
      <c r="G157" s="34"/>
      <c r="H157" s="102"/>
      <c r="I157" s="102"/>
      <c r="J157" s="34"/>
    </row>
    <row r="158" spans="1:10" x14ac:dyDescent="0.25">
      <c r="A158" s="98"/>
      <c r="B158" s="99"/>
      <c r="C158" s="100"/>
      <c r="D158" s="34"/>
      <c r="E158" s="101"/>
      <c r="F158" s="99"/>
      <c r="G158" s="34"/>
      <c r="H158" s="102"/>
      <c r="I158" s="102"/>
      <c r="J158" s="34"/>
    </row>
    <row r="159" spans="1:10" x14ac:dyDescent="0.25">
      <c r="A159" s="98"/>
      <c r="B159" s="99"/>
      <c r="C159" s="100"/>
      <c r="D159" s="34"/>
      <c r="E159" s="101"/>
      <c r="F159" s="99"/>
      <c r="G159" s="34"/>
      <c r="H159" s="102"/>
      <c r="I159" s="102"/>
      <c r="J159" s="34"/>
    </row>
    <row r="160" spans="1:10" x14ac:dyDescent="0.25">
      <c r="A160" s="98"/>
      <c r="B160" s="99"/>
      <c r="C160" s="100"/>
      <c r="D160" s="34"/>
      <c r="E160" s="101"/>
      <c r="F160" s="99"/>
      <c r="G160" s="34"/>
      <c r="H160" s="102"/>
      <c r="I160" s="102"/>
      <c r="J160" s="34"/>
    </row>
    <row r="161" spans="1:10" x14ac:dyDescent="0.25">
      <c r="A161" s="98"/>
      <c r="B161" s="99"/>
      <c r="C161" s="100"/>
      <c r="D161" s="34"/>
      <c r="E161" s="101"/>
      <c r="F161" s="99"/>
      <c r="G161" s="34"/>
      <c r="H161" s="102"/>
      <c r="I161" s="102"/>
      <c r="J161" s="34"/>
    </row>
    <row r="162" spans="1:10" x14ac:dyDescent="0.25">
      <c r="A162" s="98"/>
      <c r="B162" s="99"/>
      <c r="C162" s="100"/>
      <c r="D162" s="34"/>
      <c r="E162" s="101"/>
      <c r="F162" s="99"/>
      <c r="G162" s="34"/>
      <c r="H162" s="102"/>
      <c r="I162" s="102"/>
      <c r="J162" s="34"/>
    </row>
    <row r="163" spans="1:10" x14ac:dyDescent="0.25">
      <c r="A163" s="98"/>
      <c r="B163" s="99"/>
      <c r="C163" s="100"/>
      <c r="D163" s="34"/>
      <c r="E163" s="101"/>
      <c r="F163" s="99"/>
      <c r="G163" s="34"/>
      <c r="H163" s="102"/>
      <c r="I163" s="102"/>
      <c r="J163" s="34"/>
    </row>
    <row r="164" spans="1:10" x14ac:dyDescent="0.25">
      <c r="A164" s="98"/>
      <c r="B164" s="99"/>
      <c r="C164" s="100"/>
      <c r="D164" s="34"/>
      <c r="E164" s="101"/>
      <c r="F164" s="99"/>
      <c r="G164" s="34"/>
      <c r="H164" s="102"/>
      <c r="I164" s="102"/>
      <c r="J164" s="34"/>
    </row>
    <row r="165" spans="1:10" x14ac:dyDescent="0.25">
      <c r="A165" s="98"/>
      <c r="B165" s="99"/>
      <c r="C165" s="100"/>
      <c r="D165" s="34"/>
      <c r="E165" s="101"/>
      <c r="F165" s="99"/>
      <c r="G165" s="34"/>
      <c r="H165" s="102"/>
      <c r="I165" s="102"/>
      <c r="J165" s="34"/>
    </row>
    <row r="166" spans="1:10" x14ac:dyDescent="0.25">
      <c r="A166" s="98"/>
      <c r="B166" s="99"/>
      <c r="C166" s="100"/>
      <c r="D166" s="34"/>
      <c r="E166" s="101"/>
      <c r="F166" s="99"/>
      <c r="G166" s="34"/>
      <c r="H166" s="102"/>
      <c r="I166" s="102"/>
      <c r="J166" s="34"/>
    </row>
    <row r="167" spans="1:10" x14ac:dyDescent="0.25">
      <c r="A167" s="98"/>
      <c r="B167" s="99"/>
      <c r="C167" s="100"/>
      <c r="D167" s="34"/>
      <c r="E167" s="101"/>
      <c r="F167" s="99"/>
      <c r="G167" s="34"/>
      <c r="H167" s="102"/>
      <c r="I167" s="102"/>
      <c r="J167" s="34"/>
    </row>
    <row r="168" spans="1:10" x14ac:dyDescent="0.25">
      <c r="A168" s="98"/>
      <c r="B168" s="99"/>
      <c r="C168" s="100"/>
      <c r="D168" s="34"/>
      <c r="E168" s="101"/>
      <c r="F168" s="99"/>
      <c r="G168" s="34"/>
      <c r="H168" s="102"/>
      <c r="I168" s="102"/>
      <c r="J168" s="34"/>
    </row>
    <row r="169" spans="1:10" x14ac:dyDescent="0.25">
      <c r="A169" s="98"/>
      <c r="B169" s="99"/>
      <c r="C169" s="100"/>
      <c r="D169" s="34"/>
      <c r="E169" s="101"/>
      <c r="F169" s="99"/>
      <c r="G169" s="34"/>
      <c r="H169" s="102"/>
      <c r="I169" s="102"/>
      <c r="J169" s="34"/>
    </row>
    <row r="170" spans="1:10" x14ac:dyDescent="0.25">
      <c r="A170" s="98"/>
      <c r="B170" s="99"/>
      <c r="C170" s="100"/>
      <c r="D170" s="34"/>
      <c r="E170" s="101"/>
      <c r="F170" s="99"/>
      <c r="G170" s="34"/>
      <c r="H170" s="102"/>
      <c r="I170" s="102"/>
      <c r="J170" s="34"/>
    </row>
    <row r="171" spans="1:10" x14ac:dyDescent="0.25">
      <c r="A171" s="98"/>
      <c r="B171" s="99"/>
      <c r="C171" s="100"/>
      <c r="D171" s="34"/>
      <c r="E171" s="101"/>
      <c r="F171" s="99"/>
      <c r="G171" s="34"/>
      <c r="H171" s="102"/>
      <c r="I171" s="102"/>
      <c r="J171" s="34"/>
    </row>
    <row r="172" spans="1:10" x14ac:dyDescent="0.25">
      <c r="A172" s="98"/>
      <c r="B172" s="99"/>
      <c r="C172" s="100"/>
      <c r="D172" s="34"/>
      <c r="E172" s="101"/>
      <c r="F172" s="99"/>
      <c r="G172" s="34"/>
      <c r="H172" s="102"/>
      <c r="I172" s="102"/>
      <c r="J172" s="34"/>
    </row>
    <row r="173" spans="1:10" x14ac:dyDescent="0.25">
      <c r="A173" s="98"/>
      <c r="B173" s="99"/>
      <c r="C173" s="100"/>
      <c r="D173" s="34"/>
      <c r="E173" s="101"/>
      <c r="F173" s="99"/>
      <c r="G173" s="34"/>
      <c r="H173" s="102"/>
      <c r="I173" s="102"/>
      <c r="J173" s="34"/>
    </row>
    <row r="174" spans="1:10" x14ac:dyDescent="0.25">
      <c r="A174" s="98"/>
      <c r="B174" s="99"/>
      <c r="C174" s="100"/>
      <c r="D174" s="34"/>
      <c r="E174" s="101"/>
      <c r="F174" s="99"/>
      <c r="G174" s="34"/>
      <c r="H174" s="102"/>
      <c r="I174" s="102"/>
      <c r="J174" s="34"/>
    </row>
    <row r="175" spans="1:10" x14ac:dyDescent="0.25">
      <c r="A175" s="98"/>
      <c r="B175" s="99"/>
      <c r="C175" s="100"/>
      <c r="D175" s="34"/>
      <c r="E175" s="101"/>
      <c r="F175" s="99"/>
      <c r="G175" s="34"/>
      <c r="H175" s="102"/>
      <c r="I175" s="102"/>
      <c r="J175" s="34"/>
    </row>
    <row r="176" spans="1:10" x14ac:dyDescent="0.25">
      <c r="A176" s="98"/>
      <c r="B176" s="99"/>
      <c r="C176" s="100"/>
      <c r="D176" s="34"/>
      <c r="E176" s="101"/>
      <c r="F176" s="99"/>
      <c r="G176" s="34"/>
      <c r="H176" s="102"/>
      <c r="I176" s="102"/>
      <c r="J176" s="34"/>
    </row>
    <row r="177" spans="1:10" x14ac:dyDescent="0.25">
      <c r="A177" s="98"/>
      <c r="B177" s="99"/>
      <c r="C177" s="100"/>
      <c r="D177" s="34"/>
      <c r="E177" s="101"/>
      <c r="F177" s="99"/>
      <c r="G177" s="34"/>
      <c r="H177" s="102"/>
      <c r="I177" s="102"/>
      <c r="J177" s="34"/>
    </row>
    <row r="178" spans="1:10" x14ac:dyDescent="0.25">
      <c r="A178" s="98"/>
      <c r="B178" s="99"/>
      <c r="C178" s="100"/>
      <c r="D178" s="34"/>
      <c r="E178" s="101"/>
      <c r="F178" s="99"/>
      <c r="G178" s="34"/>
      <c r="H178" s="102"/>
      <c r="I178" s="102"/>
      <c r="J178" s="34"/>
    </row>
    <row r="179" spans="1:10" x14ac:dyDescent="0.25">
      <c r="A179" s="98"/>
      <c r="B179" s="99"/>
      <c r="C179" s="100"/>
      <c r="D179" s="34"/>
      <c r="E179" s="101"/>
      <c r="F179" s="99"/>
      <c r="G179" s="34"/>
      <c r="H179" s="102"/>
      <c r="I179" s="102"/>
      <c r="J179" s="34"/>
    </row>
    <row r="180" spans="1:10" x14ac:dyDescent="0.25">
      <c r="A180" s="98"/>
      <c r="B180" s="99"/>
      <c r="C180" s="100"/>
      <c r="D180" s="34"/>
      <c r="E180" s="101"/>
      <c r="F180" s="99"/>
      <c r="G180" s="34"/>
      <c r="H180" s="102"/>
      <c r="I180" s="102"/>
      <c r="J180" s="34"/>
    </row>
    <row r="181" spans="1:10" x14ac:dyDescent="0.25">
      <c r="A181" s="98"/>
      <c r="B181" s="99"/>
      <c r="C181" s="100"/>
      <c r="D181" s="34"/>
      <c r="E181" s="101"/>
      <c r="F181" s="99"/>
      <c r="G181" s="34"/>
      <c r="H181" s="102"/>
      <c r="I181" s="102"/>
      <c r="J181" s="34"/>
    </row>
    <row r="182" spans="1:10" x14ac:dyDescent="0.25">
      <c r="A182" s="98"/>
      <c r="B182" s="99"/>
      <c r="C182" s="100"/>
      <c r="D182" s="34"/>
      <c r="E182" s="101"/>
      <c r="F182" s="99"/>
      <c r="G182" s="34"/>
      <c r="H182" s="102"/>
      <c r="I182" s="102"/>
      <c r="J182" s="34"/>
    </row>
    <row r="183" spans="1:10" x14ac:dyDescent="0.25">
      <c r="A183" s="98"/>
      <c r="B183" s="99"/>
      <c r="C183" s="100"/>
      <c r="D183" s="34"/>
      <c r="E183" s="101"/>
      <c r="F183" s="99"/>
      <c r="G183" s="34"/>
      <c r="H183" s="102"/>
      <c r="I183" s="102"/>
      <c r="J183" s="34"/>
    </row>
    <row r="184" spans="1:10" x14ac:dyDescent="0.25">
      <c r="A184" s="98"/>
      <c r="B184" s="99"/>
      <c r="C184" s="100"/>
      <c r="D184" s="34"/>
      <c r="E184" s="101"/>
      <c r="F184" s="99"/>
      <c r="G184" s="34"/>
      <c r="H184" s="102"/>
      <c r="I184" s="102"/>
      <c r="J184" s="34"/>
    </row>
    <row r="185" spans="1:10" x14ac:dyDescent="0.25">
      <c r="A185" s="98"/>
      <c r="B185" s="99"/>
      <c r="C185" s="100"/>
      <c r="D185" s="34"/>
      <c r="E185" s="101"/>
      <c r="F185" s="99"/>
      <c r="G185" s="34"/>
      <c r="H185" s="102"/>
      <c r="I185" s="102"/>
      <c r="J185" s="34"/>
    </row>
    <row r="186" spans="1:10" x14ac:dyDescent="0.25">
      <c r="A186" s="98"/>
      <c r="B186" s="99"/>
      <c r="C186" s="100"/>
      <c r="D186" s="34"/>
      <c r="E186" s="101"/>
      <c r="F186" s="99"/>
      <c r="G186" s="34"/>
      <c r="H186" s="102"/>
      <c r="I186" s="102"/>
      <c r="J186" s="34"/>
    </row>
    <row r="187" spans="1:10" x14ac:dyDescent="0.25">
      <c r="A187" s="98"/>
      <c r="B187" s="99"/>
      <c r="C187" s="100"/>
      <c r="D187" s="34"/>
      <c r="E187" s="101"/>
      <c r="F187" s="99"/>
      <c r="G187" s="34"/>
      <c r="H187" s="102"/>
      <c r="I187" s="102"/>
      <c r="J187" s="34"/>
    </row>
    <row r="188" spans="1:10" x14ac:dyDescent="0.25">
      <c r="A188" s="98"/>
      <c r="B188" s="99"/>
      <c r="C188" s="100"/>
      <c r="D188" s="34"/>
      <c r="E188" s="101"/>
      <c r="F188" s="99"/>
      <c r="G188" s="34"/>
      <c r="H188" s="102"/>
      <c r="I188" s="102"/>
      <c r="J188" s="34"/>
    </row>
    <row r="189" spans="1:10" x14ac:dyDescent="0.25">
      <c r="A189" s="98"/>
      <c r="B189" s="99"/>
      <c r="C189" s="100"/>
      <c r="D189" s="34"/>
      <c r="E189" s="101"/>
      <c r="F189" s="99"/>
      <c r="G189" s="34"/>
      <c r="H189" s="102"/>
      <c r="I189" s="102"/>
      <c r="J189" s="34"/>
    </row>
    <row r="190" spans="1:10" x14ac:dyDescent="0.25">
      <c r="A190" s="98"/>
      <c r="B190" s="99"/>
      <c r="C190" s="100"/>
      <c r="D190" s="34"/>
      <c r="E190" s="101"/>
      <c r="F190" s="99"/>
      <c r="G190" s="34"/>
      <c r="H190" s="102"/>
      <c r="I190" s="102"/>
      <c r="J190" s="34"/>
    </row>
    <row r="191" spans="1:10" x14ac:dyDescent="0.25">
      <c r="A191" s="98"/>
      <c r="B191" s="99"/>
      <c r="C191" s="100"/>
      <c r="D191" s="34"/>
      <c r="E191" s="101"/>
      <c r="F191" s="99"/>
      <c r="G191" s="34"/>
      <c r="H191" s="102"/>
      <c r="I191" s="102"/>
      <c r="J191" s="34"/>
    </row>
    <row r="192" spans="1:10" x14ac:dyDescent="0.25">
      <c r="A192" s="98"/>
      <c r="B192" s="99"/>
      <c r="C192" s="100"/>
      <c r="D192" s="34"/>
      <c r="E192" s="101"/>
      <c r="F192" s="99"/>
      <c r="G192" s="34"/>
      <c r="H192" s="102"/>
      <c r="I192" s="102"/>
      <c r="J192" s="34"/>
    </row>
    <row r="193" spans="1:10" x14ac:dyDescent="0.25">
      <c r="A193" s="98"/>
      <c r="B193" s="99"/>
      <c r="C193" s="100"/>
      <c r="D193" s="34"/>
      <c r="E193" s="101"/>
      <c r="F193" s="99"/>
      <c r="G193" s="34"/>
      <c r="H193" s="102"/>
      <c r="I193" s="102"/>
      <c r="J193" s="34"/>
    </row>
    <row r="194" spans="1:10" x14ac:dyDescent="0.25">
      <c r="A194" s="98"/>
      <c r="B194" s="99"/>
      <c r="C194" s="100"/>
      <c r="D194" s="34"/>
      <c r="E194" s="101"/>
      <c r="F194" s="99"/>
      <c r="G194" s="34"/>
      <c r="H194" s="102"/>
      <c r="I194" s="102"/>
      <c r="J194" s="34"/>
    </row>
    <row r="195" spans="1:10" x14ac:dyDescent="0.25">
      <c r="A195" s="98"/>
      <c r="B195" s="99"/>
      <c r="C195" s="100"/>
      <c r="D195" s="34"/>
      <c r="E195" s="101"/>
      <c r="F195" s="99"/>
      <c r="G195" s="34"/>
      <c r="H195" s="102"/>
      <c r="I195" s="102"/>
      <c r="J195" s="34"/>
    </row>
    <row r="196" spans="1:10" x14ac:dyDescent="0.25">
      <c r="A196" s="98"/>
      <c r="B196" s="99"/>
      <c r="C196" s="100"/>
      <c r="D196" s="34"/>
      <c r="E196" s="101"/>
      <c r="F196" s="99"/>
      <c r="G196" s="34"/>
      <c r="H196" s="102"/>
      <c r="I196" s="102"/>
      <c r="J196" s="34"/>
    </row>
    <row r="197" spans="1:10" x14ac:dyDescent="0.25">
      <c r="A197" s="98"/>
      <c r="B197" s="99"/>
      <c r="C197" s="100"/>
      <c r="D197" s="34"/>
      <c r="E197" s="101"/>
      <c r="F197" s="99"/>
      <c r="G197" s="34"/>
      <c r="H197" s="102"/>
      <c r="I197" s="102"/>
      <c r="J197" s="34"/>
    </row>
    <row r="198" spans="1:10" x14ac:dyDescent="0.25">
      <c r="A198" s="98"/>
      <c r="B198" s="99"/>
      <c r="C198" s="100"/>
      <c r="D198" s="34"/>
      <c r="E198" s="101"/>
      <c r="F198" s="99"/>
      <c r="G198" s="34"/>
      <c r="H198" s="102"/>
      <c r="I198" s="102"/>
      <c r="J198" s="34"/>
    </row>
    <row r="199" spans="1:10" x14ac:dyDescent="0.25">
      <c r="A199" s="98"/>
      <c r="B199" s="99"/>
      <c r="C199" s="100"/>
      <c r="D199" s="34"/>
      <c r="E199" s="101"/>
      <c r="F199" s="99"/>
      <c r="G199" s="34"/>
      <c r="H199" s="102"/>
      <c r="I199" s="102"/>
      <c r="J199" s="34"/>
    </row>
    <row r="200" spans="1:10" x14ac:dyDescent="0.25">
      <c r="A200" s="98"/>
      <c r="B200" s="99"/>
      <c r="C200" s="100"/>
      <c r="D200" s="34"/>
      <c r="E200" s="101"/>
      <c r="F200" s="99"/>
      <c r="G200" s="34"/>
      <c r="H200" s="102"/>
      <c r="I200" s="102"/>
      <c r="J200" s="34"/>
    </row>
    <row r="201" spans="1:10" x14ac:dyDescent="0.25">
      <c r="A201" s="98"/>
      <c r="B201" s="99"/>
      <c r="C201" s="100"/>
      <c r="D201" s="34"/>
      <c r="E201" s="101"/>
      <c r="F201" s="99"/>
      <c r="G201" s="34"/>
      <c r="H201" s="102"/>
      <c r="I201" s="102"/>
      <c r="J201" s="34"/>
    </row>
    <row r="202" spans="1:10" x14ac:dyDescent="0.25">
      <c r="A202" s="98"/>
      <c r="B202" s="99"/>
      <c r="C202" s="100"/>
      <c r="D202" s="34"/>
      <c r="E202" s="101"/>
      <c r="F202" s="99"/>
      <c r="G202" s="34"/>
      <c r="H202" s="102"/>
      <c r="I202" s="102"/>
      <c r="J202" s="34"/>
    </row>
    <row r="203" spans="1:10" x14ac:dyDescent="0.25">
      <c r="A203" s="98"/>
      <c r="B203" s="99"/>
      <c r="C203" s="100"/>
      <c r="D203" s="34"/>
      <c r="E203" s="101"/>
      <c r="F203" s="99"/>
      <c r="G203" s="34"/>
      <c r="H203" s="102"/>
      <c r="I203" s="102"/>
      <c r="J203" s="34"/>
    </row>
    <row r="204" spans="1:10" x14ac:dyDescent="0.25">
      <c r="A204" s="98"/>
      <c r="B204" s="99"/>
      <c r="C204" s="100"/>
      <c r="D204" s="34"/>
      <c r="E204" s="101"/>
      <c r="F204" s="99"/>
      <c r="G204" s="34"/>
      <c r="H204" s="102"/>
      <c r="I204" s="102"/>
      <c r="J204" s="34"/>
    </row>
    <row r="205" spans="1:10" x14ac:dyDescent="0.25">
      <c r="A205" s="98"/>
      <c r="B205" s="99"/>
      <c r="C205" s="100"/>
      <c r="D205" s="34"/>
      <c r="E205" s="101"/>
      <c r="F205" s="99"/>
      <c r="G205" s="34"/>
      <c r="H205" s="102"/>
      <c r="I205" s="102"/>
      <c r="J205" s="34"/>
    </row>
    <row r="206" spans="1:10" x14ac:dyDescent="0.25">
      <c r="A206" s="98"/>
      <c r="B206" s="99"/>
      <c r="C206" s="100"/>
      <c r="D206" s="34"/>
      <c r="E206" s="101"/>
      <c r="F206" s="99"/>
      <c r="G206" s="34"/>
      <c r="H206" s="102"/>
      <c r="I206" s="102"/>
      <c r="J206" s="34"/>
    </row>
    <row r="207" spans="1:10" x14ac:dyDescent="0.25">
      <c r="A207" s="98"/>
      <c r="B207" s="99"/>
      <c r="C207" s="100"/>
      <c r="D207" s="34"/>
      <c r="E207" s="101"/>
      <c r="F207" s="99"/>
      <c r="G207" s="34"/>
      <c r="H207" s="102"/>
      <c r="I207" s="102"/>
      <c r="J207" s="34"/>
    </row>
    <row r="208" spans="1:10" x14ac:dyDescent="0.25">
      <c r="A208" s="98"/>
      <c r="B208" s="99"/>
      <c r="C208" s="100"/>
      <c r="D208" s="34"/>
      <c r="E208" s="101"/>
      <c r="F208" s="99"/>
      <c r="G208" s="34"/>
      <c r="H208" s="102"/>
      <c r="I208" s="102"/>
      <c r="J208" s="34"/>
    </row>
    <row r="209" spans="1:10" x14ac:dyDescent="0.25">
      <c r="A209" s="98"/>
      <c r="B209" s="99"/>
      <c r="C209" s="100"/>
      <c r="D209" s="34"/>
      <c r="E209" s="101"/>
      <c r="F209" s="99"/>
      <c r="G209" s="34"/>
      <c r="H209" s="102"/>
      <c r="I209" s="102"/>
      <c r="J209" s="34"/>
    </row>
    <row r="210" spans="1:10" x14ac:dyDescent="0.25">
      <c r="A210" s="98"/>
      <c r="B210" s="99"/>
      <c r="C210" s="100"/>
      <c r="D210" s="34"/>
      <c r="E210" s="101"/>
      <c r="F210" s="99"/>
      <c r="G210" s="34"/>
      <c r="H210" s="102"/>
      <c r="I210" s="102"/>
      <c r="J210" s="34"/>
    </row>
    <row r="211" spans="1:10" x14ac:dyDescent="0.25">
      <c r="A211" s="98"/>
      <c r="B211" s="99"/>
      <c r="C211" s="100"/>
      <c r="D211" s="34"/>
      <c r="E211" s="101"/>
      <c r="F211" s="99"/>
      <c r="G211" s="34"/>
      <c r="H211" s="102"/>
      <c r="I211" s="102"/>
      <c r="J211" s="34"/>
    </row>
    <row r="212" spans="1:10" x14ac:dyDescent="0.25">
      <c r="A212" s="98"/>
      <c r="B212" s="99"/>
      <c r="C212" s="100"/>
      <c r="D212" s="34"/>
      <c r="E212" s="101"/>
      <c r="F212" s="99"/>
      <c r="G212" s="34"/>
      <c r="H212" s="102"/>
      <c r="I212" s="102"/>
      <c r="J212" s="34"/>
    </row>
    <row r="213" spans="1:10" x14ac:dyDescent="0.25">
      <c r="A213" s="98"/>
      <c r="B213" s="99"/>
      <c r="C213" s="100"/>
      <c r="D213" s="34"/>
      <c r="E213" s="101"/>
      <c r="F213" s="99"/>
      <c r="G213" s="34"/>
      <c r="H213" s="102"/>
      <c r="I213" s="102"/>
      <c r="J213" s="34"/>
    </row>
    <row r="214" spans="1:10" x14ac:dyDescent="0.25">
      <c r="A214" s="98"/>
      <c r="B214" s="99"/>
      <c r="C214" s="100"/>
      <c r="D214" s="34"/>
      <c r="E214" s="101"/>
      <c r="F214" s="99"/>
      <c r="G214" s="34"/>
      <c r="H214" s="102"/>
      <c r="I214" s="102"/>
      <c r="J214" s="34"/>
    </row>
    <row r="215" spans="1:10" x14ac:dyDescent="0.25">
      <c r="A215" s="98"/>
      <c r="B215" s="99"/>
      <c r="C215" s="100"/>
      <c r="D215" s="34"/>
      <c r="E215" s="101"/>
      <c r="F215" s="99"/>
      <c r="G215" s="34"/>
      <c r="H215" s="102"/>
      <c r="I215" s="102"/>
      <c r="J215" s="34"/>
    </row>
    <row r="216" spans="1:10" x14ac:dyDescent="0.25">
      <c r="A216" s="98"/>
      <c r="B216" s="99"/>
      <c r="C216" s="100"/>
      <c r="D216" s="34"/>
      <c r="E216" s="101"/>
      <c r="F216" s="99"/>
      <c r="G216" s="34"/>
      <c r="H216" s="102"/>
      <c r="I216" s="102"/>
      <c r="J216" s="34"/>
    </row>
    <row r="217" spans="1:10" x14ac:dyDescent="0.25">
      <c r="A217" s="98"/>
      <c r="B217" s="99"/>
      <c r="C217" s="100"/>
      <c r="D217" s="34"/>
      <c r="E217" s="101"/>
      <c r="F217" s="99"/>
      <c r="G217" s="34"/>
      <c r="H217" s="102"/>
      <c r="I217" s="102"/>
      <c r="J217" s="34"/>
    </row>
    <row r="218" spans="1:10" x14ac:dyDescent="0.25">
      <c r="A218" s="98"/>
      <c r="B218" s="99"/>
      <c r="C218" s="100"/>
      <c r="D218" s="34"/>
      <c r="E218" s="101"/>
      <c r="F218" s="99"/>
      <c r="G218" s="34"/>
      <c r="H218" s="102"/>
      <c r="I218" s="102"/>
      <c r="J218" s="34"/>
    </row>
    <row r="219" spans="1:10" x14ac:dyDescent="0.25">
      <c r="A219" s="98"/>
      <c r="B219" s="99"/>
      <c r="C219" s="100"/>
      <c r="D219" s="34"/>
      <c r="E219" s="101"/>
      <c r="F219" s="99"/>
      <c r="G219" s="34"/>
      <c r="H219" s="102"/>
      <c r="I219" s="102"/>
      <c r="J219" s="34"/>
    </row>
    <row r="220" spans="1:10" x14ac:dyDescent="0.25">
      <c r="A220" s="98"/>
      <c r="B220" s="99"/>
      <c r="C220" s="100"/>
      <c r="D220" s="34"/>
      <c r="E220" s="101"/>
      <c r="F220" s="99"/>
      <c r="G220" s="34"/>
      <c r="H220" s="102"/>
      <c r="I220" s="102"/>
      <c r="J220" s="34"/>
    </row>
    <row r="221" spans="1:10" x14ac:dyDescent="0.25">
      <c r="A221" s="98"/>
      <c r="B221" s="99"/>
      <c r="C221" s="100"/>
      <c r="D221" s="34"/>
      <c r="E221" s="101"/>
      <c r="F221" s="99"/>
      <c r="G221" s="34"/>
      <c r="H221" s="102"/>
      <c r="I221" s="102"/>
      <c r="J221" s="34"/>
    </row>
    <row r="222" spans="1:10" x14ac:dyDescent="0.25">
      <c r="A222" s="98"/>
      <c r="B222" s="99"/>
      <c r="C222" s="100"/>
      <c r="D222" s="34"/>
      <c r="E222" s="101"/>
      <c r="F222" s="99"/>
      <c r="G222" s="34"/>
      <c r="H222" s="102"/>
      <c r="I222" s="102"/>
      <c r="J222" s="34"/>
    </row>
    <row r="223" spans="1:10" x14ac:dyDescent="0.25">
      <c r="A223" s="98"/>
      <c r="B223" s="99"/>
      <c r="C223" s="100"/>
      <c r="D223" s="34"/>
      <c r="E223" s="101"/>
      <c r="F223" s="99"/>
      <c r="G223" s="34"/>
      <c r="H223" s="102"/>
      <c r="I223" s="102"/>
      <c r="J223" s="34"/>
    </row>
    <row r="224" spans="1:10" x14ac:dyDescent="0.25">
      <c r="A224" s="98"/>
      <c r="B224" s="99"/>
      <c r="C224" s="100"/>
      <c r="D224" s="34"/>
      <c r="E224" s="101"/>
      <c r="F224" s="99"/>
      <c r="G224" s="34"/>
      <c r="H224" s="102"/>
      <c r="I224" s="102"/>
      <c r="J224" s="34"/>
    </row>
    <row r="225" spans="1:10" x14ac:dyDescent="0.25">
      <c r="A225" s="98"/>
      <c r="B225" s="99"/>
      <c r="C225" s="100"/>
      <c r="D225" s="34"/>
      <c r="E225" s="101"/>
      <c r="F225" s="99"/>
      <c r="G225" s="34"/>
      <c r="H225" s="102"/>
      <c r="I225" s="102"/>
      <c r="J225" s="34"/>
    </row>
    <row r="226" spans="1:10" x14ac:dyDescent="0.25">
      <c r="A226" s="235"/>
      <c r="B226" s="234"/>
      <c r="C226" s="240"/>
      <c r="D226" s="236"/>
      <c r="E226" s="237"/>
      <c r="F226" s="234"/>
      <c r="G226" s="236"/>
      <c r="H226" s="239"/>
      <c r="I226" s="239"/>
      <c r="J226" s="236"/>
    </row>
    <row r="227" spans="1:10" x14ac:dyDescent="0.25">
      <c r="A227" s="235"/>
      <c r="B227" s="223" t="s">
        <v>11</v>
      </c>
      <c r="C227" s="232">
        <f>SUM(C8:C226)</f>
        <v>13</v>
      </c>
      <c r="D227" s="224"/>
      <c r="E227" s="223" t="s">
        <v>11</v>
      </c>
      <c r="F227" s="223">
        <f>SUM(F8:F226)</f>
        <v>1</v>
      </c>
      <c r="G227" s="224">
        <f>SUM(G8:G226)</f>
        <v>112500</v>
      </c>
      <c r="H227" s="239"/>
      <c r="I227" s="239"/>
      <c r="J227" s="236"/>
    </row>
    <row r="228" spans="1:10" x14ac:dyDescent="0.25">
      <c r="A228" s="235"/>
      <c r="B228" s="223"/>
      <c r="C228" s="232"/>
      <c r="D228" s="224"/>
      <c r="E228" s="237"/>
      <c r="F228" s="234"/>
      <c r="G228" s="236"/>
      <c r="H228" s="239"/>
      <c r="I228" s="239"/>
      <c r="J228" s="236"/>
    </row>
    <row r="229" spans="1:10" x14ac:dyDescent="0.25">
      <c r="A229" s="225"/>
      <c r="B229" s="226"/>
      <c r="C229" s="240"/>
      <c r="D229" s="236"/>
      <c r="E229" s="223"/>
      <c r="F229" s="234"/>
      <c r="G229" s="404" t="s">
        <v>12</v>
      </c>
      <c r="H229" s="404"/>
      <c r="I229" s="239"/>
      <c r="J229" s="227">
        <f>SUM(D8:D226)</f>
        <v>953235</v>
      </c>
    </row>
    <row r="230" spans="1:10" x14ac:dyDescent="0.25">
      <c r="A230" s="235"/>
      <c r="B230" s="234"/>
      <c r="C230" s="240"/>
      <c r="D230" s="236"/>
      <c r="E230" s="223"/>
      <c r="F230" s="234"/>
      <c r="G230" s="404" t="s">
        <v>13</v>
      </c>
      <c r="H230" s="404"/>
      <c r="I230" s="239"/>
      <c r="J230" s="227">
        <f>SUM(G8:G226)</f>
        <v>112500</v>
      </c>
    </row>
    <row r="231" spans="1:10" x14ac:dyDescent="0.25">
      <c r="A231" s="228"/>
      <c r="B231" s="237"/>
      <c r="C231" s="240"/>
      <c r="D231" s="236"/>
      <c r="E231" s="237"/>
      <c r="F231" s="234"/>
      <c r="G231" s="404" t="s">
        <v>14</v>
      </c>
      <c r="H231" s="404"/>
      <c r="I231" s="41"/>
      <c r="J231" s="229">
        <f>J229-J230</f>
        <v>840735</v>
      </c>
    </row>
    <row r="232" spans="1:10" x14ac:dyDescent="0.25">
      <c r="A232" s="235"/>
      <c r="B232" s="230"/>
      <c r="C232" s="240"/>
      <c r="D232" s="231"/>
      <c r="E232" s="237"/>
      <c r="F232" s="223"/>
      <c r="G232" s="404" t="s">
        <v>15</v>
      </c>
      <c r="H232" s="404"/>
      <c r="I232" s="239"/>
      <c r="J232" s="227">
        <f>SUM(H8:H228)</f>
        <v>0</v>
      </c>
    </row>
    <row r="233" spans="1:10" x14ac:dyDescent="0.25">
      <c r="A233" s="235"/>
      <c r="B233" s="230"/>
      <c r="C233" s="240"/>
      <c r="D233" s="231"/>
      <c r="E233" s="237"/>
      <c r="F233" s="223"/>
      <c r="G233" s="404" t="s">
        <v>16</v>
      </c>
      <c r="H233" s="404"/>
      <c r="I233" s="239"/>
      <c r="J233" s="227">
        <f>J231+J232</f>
        <v>840735</v>
      </c>
    </row>
    <row r="234" spans="1:10" x14ac:dyDescent="0.25">
      <c r="A234" s="235"/>
      <c r="B234" s="230"/>
      <c r="C234" s="240"/>
      <c r="D234" s="231"/>
      <c r="E234" s="237"/>
      <c r="F234" s="234"/>
      <c r="G234" s="404" t="s">
        <v>5</v>
      </c>
      <c r="H234" s="404"/>
      <c r="I234" s="239"/>
      <c r="J234" s="227">
        <f>SUM(I8:I228)</f>
        <v>602955</v>
      </c>
    </row>
    <row r="235" spans="1:10" x14ac:dyDescent="0.25">
      <c r="A235" s="235"/>
      <c r="B235" s="230"/>
      <c r="C235" s="240"/>
      <c r="D235" s="231"/>
      <c r="E235" s="237"/>
      <c r="F235" s="234"/>
      <c r="G235" s="404" t="s">
        <v>32</v>
      </c>
      <c r="H235" s="404"/>
      <c r="I235" s="240" t="str">
        <f>IF(J235&gt;0,"SALDO",IF(J235&lt;0,"PIUTANG",IF(J235=0,"LUNAS")))</f>
        <v>PIUTANG</v>
      </c>
      <c r="J235" s="227">
        <f>J234-J233</f>
        <v>-237780</v>
      </c>
    </row>
    <row r="236" spans="1:10" x14ac:dyDescent="0.25">
      <c r="F236" s="219"/>
      <c r="G236" s="219"/>
      <c r="J236" s="219"/>
    </row>
    <row r="237" spans="1:10" x14ac:dyDescent="0.25">
      <c r="C237" s="219"/>
      <c r="D237" s="219"/>
      <c r="F237" s="219"/>
      <c r="G237" s="219"/>
      <c r="J237" s="219"/>
    </row>
    <row r="238" spans="1:10" x14ac:dyDescent="0.25">
      <c r="C238" s="219"/>
      <c r="D238" s="219"/>
      <c r="F238" s="219"/>
      <c r="G238" s="219"/>
      <c r="J238" s="219"/>
    </row>
    <row r="239" spans="1:10" x14ac:dyDescent="0.25">
      <c r="C239" s="219"/>
      <c r="D239" s="219"/>
      <c r="F239" s="219"/>
      <c r="G239" s="219"/>
      <c r="J239" s="219"/>
    </row>
    <row r="240" spans="1:10" x14ac:dyDescent="0.25">
      <c r="C240" s="219"/>
      <c r="D240" s="219"/>
      <c r="F240" s="219"/>
      <c r="G240" s="219"/>
      <c r="J240" s="219"/>
    </row>
    <row r="241" spans="3:4" x14ac:dyDescent="0.25">
      <c r="C241" s="219"/>
      <c r="D241" s="21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35:H235"/>
    <mergeCell ref="G229:H229"/>
    <mergeCell ref="G230:H230"/>
    <mergeCell ref="G231:H231"/>
    <mergeCell ref="G232:H232"/>
    <mergeCell ref="G233:H233"/>
    <mergeCell ref="G234:H234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4"/>
  <sheetViews>
    <sheetView workbookViewId="0">
      <pane ySplit="7" topLeftCell="A43" activePane="bottomLeft" state="frozen"/>
      <selection pane="bottomLeft" activeCell="A53" sqref="A53:XFD53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201</v>
      </c>
      <c r="D1" s="218"/>
      <c r="E1" s="218"/>
      <c r="F1" s="398" t="s">
        <v>22</v>
      </c>
      <c r="G1" s="398"/>
      <c r="H1" s="398"/>
      <c r="I1" s="220" t="s">
        <v>189</v>
      </c>
      <c r="J1" s="218"/>
      <c r="L1" s="238">
        <f>SUM(D43:D47)</f>
        <v>2071652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398" t="s">
        <v>21</v>
      </c>
      <c r="G2" s="398"/>
      <c r="H2" s="398"/>
      <c r="I2" s="220">
        <f>J64*-1</f>
        <v>800101</v>
      </c>
      <c r="J2" s="218"/>
      <c r="L2" s="238">
        <f>SUM(G43:G47)</f>
        <v>0</v>
      </c>
      <c r="M2" s="238"/>
    </row>
    <row r="3" spans="1:13" x14ac:dyDescent="0.25">
      <c r="A3" s="218" t="s">
        <v>115</v>
      </c>
      <c r="B3" s="218"/>
      <c r="C3" s="28" t="s">
        <v>202</v>
      </c>
      <c r="D3" s="218"/>
      <c r="E3" s="218"/>
      <c r="F3" s="374"/>
      <c r="G3" s="374"/>
      <c r="H3" s="374"/>
      <c r="I3" s="220"/>
      <c r="J3" s="218"/>
      <c r="L3" s="238">
        <f>L1-L2</f>
        <v>2071652</v>
      </c>
      <c r="M3" s="238"/>
    </row>
    <row r="4" spans="1:13" x14ac:dyDescent="0.25">
      <c r="L4" s="238"/>
    </row>
    <row r="5" spans="1:13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  <c r="L5" s="238"/>
    </row>
    <row r="6" spans="1:13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9" t="s">
        <v>4</v>
      </c>
      <c r="I6" s="441" t="s">
        <v>5</v>
      </c>
      <c r="J6" s="413" t="s">
        <v>6</v>
      </c>
    </row>
    <row r="7" spans="1:13" x14ac:dyDescent="0.25">
      <c r="A7" s="435"/>
      <c r="B7" s="375" t="s">
        <v>7</v>
      </c>
      <c r="C7" s="24" t="s">
        <v>8</v>
      </c>
      <c r="D7" s="376" t="s">
        <v>9</v>
      </c>
      <c r="E7" s="375" t="s">
        <v>10</v>
      </c>
      <c r="F7" s="375" t="s">
        <v>8</v>
      </c>
      <c r="G7" s="376" t="s">
        <v>9</v>
      </c>
      <c r="H7" s="410"/>
      <c r="I7" s="442"/>
      <c r="J7" s="414"/>
    </row>
    <row r="8" spans="1:13" x14ac:dyDescent="0.25">
      <c r="A8" s="241">
        <v>43332</v>
      </c>
      <c r="B8" s="242">
        <v>180172850</v>
      </c>
      <c r="C8" s="129">
        <v>4</v>
      </c>
      <c r="D8" s="246">
        <v>504263</v>
      </c>
      <c r="E8" s="244"/>
      <c r="F8" s="242"/>
      <c r="G8" s="246"/>
      <c r="H8" s="244"/>
      <c r="I8" s="245">
        <v>504263</v>
      </c>
      <c r="J8" s="246" t="s">
        <v>17</v>
      </c>
      <c r="L8" s="238"/>
    </row>
    <row r="9" spans="1:13" x14ac:dyDescent="0.25">
      <c r="A9" s="241">
        <v>43333</v>
      </c>
      <c r="B9" s="242">
        <v>180172928</v>
      </c>
      <c r="C9" s="129">
        <v>3</v>
      </c>
      <c r="D9" s="246">
        <v>280263</v>
      </c>
      <c r="E9" s="244">
        <v>180044931</v>
      </c>
      <c r="F9" s="242">
        <v>1</v>
      </c>
      <c r="G9" s="246">
        <v>194250</v>
      </c>
      <c r="H9" s="244"/>
      <c r="I9" s="245"/>
      <c r="J9" s="246"/>
      <c r="L9" s="238"/>
    </row>
    <row r="10" spans="1:13" x14ac:dyDescent="0.25">
      <c r="A10" s="241">
        <v>43335</v>
      </c>
      <c r="B10" s="242">
        <v>180173016</v>
      </c>
      <c r="C10" s="129">
        <v>4</v>
      </c>
      <c r="D10" s="246">
        <v>439250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43335</v>
      </c>
      <c r="B11" s="242">
        <v>180173065</v>
      </c>
      <c r="C11" s="129">
        <v>1</v>
      </c>
      <c r="D11" s="246">
        <v>120575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43336</v>
      </c>
      <c r="B12" s="242">
        <v>180173108</v>
      </c>
      <c r="C12" s="129">
        <v>4</v>
      </c>
      <c r="D12" s="246">
        <v>415975</v>
      </c>
      <c r="E12" s="244"/>
      <c r="F12" s="242"/>
      <c r="G12" s="246"/>
      <c r="H12" s="244"/>
      <c r="I12" s="245">
        <v>1061813</v>
      </c>
      <c r="J12" s="246" t="s">
        <v>17</v>
      </c>
      <c r="L12" s="238"/>
    </row>
    <row r="13" spans="1:13" x14ac:dyDescent="0.25">
      <c r="A13" s="241">
        <v>43337</v>
      </c>
      <c r="B13" s="242">
        <v>180173182</v>
      </c>
      <c r="C13" s="129">
        <v>4</v>
      </c>
      <c r="D13" s="246">
        <v>407138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43337</v>
      </c>
      <c r="B14" s="242">
        <v>180173204</v>
      </c>
      <c r="C14" s="129">
        <v>1</v>
      </c>
      <c r="D14" s="246">
        <v>126000</v>
      </c>
      <c r="E14" s="244"/>
      <c r="F14" s="242"/>
      <c r="G14" s="246"/>
      <c r="H14" s="244"/>
      <c r="I14" s="245"/>
      <c r="J14" s="246"/>
      <c r="L14" s="238"/>
    </row>
    <row r="15" spans="1:13" x14ac:dyDescent="0.25">
      <c r="A15" s="241">
        <v>43339</v>
      </c>
      <c r="B15" s="242">
        <v>180173309</v>
      </c>
      <c r="C15" s="129">
        <v>6</v>
      </c>
      <c r="D15" s="246">
        <v>532175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43339</v>
      </c>
      <c r="B16" s="242">
        <v>180173354</v>
      </c>
      <c r="C16" s="129">
        <v>3</v>
      </c>
      <c r="D16" s="246">
        <v>367500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43340</v>
      </c>
      <c r="B17" s="242">
        <v>180173396</v>
      </c>
      <c r="C17" s="129">
        <v>2</v>
      </c>
      <c r="D17" s="246">
        <v>283675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43340</v>
      </c>
      <c r="B18" s="242">
        <v>180173459</v>
      </c>
      <c r="C18" s="129">
        <v>1</v>
      </c>
      <c r="D18" s="246">
        <v>129500</v>
      </c>
      <c r="E18" s="244"/>
      <c r="F18" s="242"/>
      <c r="G18" s="246"/>
      <c r="H18" s="244"/>
      <c r="I18" s="245">
        <v>1845988</v>
      </c>
      <c r="J18" s="246" t="s">
        <v>17</v>
      </c>
      <c r="L18" s="238"/>
    </row>
    <row r="19" spans="1:12" x14ac:dyDescent="0.25">
      <c r="A19" s="241">
        <v>43341</v>
      </c>
      <c r="B19" s="242">
        <v>180173503</v>
      </c>
      <c r="C19" s="129">
        <v>1</v>
      </c>
      <c r="D19" s="246">
        <v>107888</v>
      </c>
      <c r="E19" s="244"/>
      <c r="F19" s="242"/>
      <c r="G19" s="246"/>
      <c r="H19" s="244"/>
      <c r="I19" s="245"/>
      <c r="J19" s="246"/>
      <c r="L19" s="238"/>
    </row>
    <row r="20" spans="1:12" x14ac:dyDescent="0.25">
      <c r="A20" s="241">
        <v>43341</v>
      </c>
      <c r="B20" s="242">
        <v>180173551</v>
      </c>
      <c r="C20" s="129">
        <v>1</v>
      </c>
      <c r="D20" s="246">
        <v>111563</v>
      </c>
      <c r="E20" s="244"/>
      <c r="F20" s="242"/>
      <c r="G20" s="246"/>
      <c r="H20" s="244"/>
      <c r="I20" s="245"/>
      <c r="J20" s="246"/>
      <c r="L20" s="238"/>
    </row>
    <row r="21" spans="1:12" x14ac:dyDescent="0.25">
      <c r="A21" s="241">
        <v>43342</v>
      </c>
      <c r="B21" s="242">
        <v>180173585</v>
      </c>
      <c r="C21" s="129">
        <v>2</v>
      </c>
      <c r="D21" s="246">
        <v>157850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43342</v>
      </c>
      <c r="B22" s="242">
        <v>180173630</v>
      </c>
      <c r="C22" s="129">
        <v>2</v>
      </c>
      <c r="D22" s="246">
        <v>286563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43342</v>
      </c>
      <c r="B23" s="242">
        <v>180173646</v>
      </c>
      <c r="C23" s="129">
        <v>2</v>
      </c>
      <c r="D23" s="246">
        <v>133875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43343</v>
      </c>
      <c r="B24" s="242">
        <v>180173667</v>
      </c>
      <c r="C24" s="129">
        <v>1</v>
      </c>
      <c r="D24" s="246">
        <v>127050</v>
      </c>
      <c r="E24" s="244"/>
      <c r="F24" s="242"/>
      <c r="G24" s="246"/>
      <c r="H24" s="244"/>
      <c r="I24" s="245"/>
      <c r="J24" s="246"/>
      <c r="L24" s="238"/>
    </row>
    <row r="25" spans="1:12" x14ac:dyDescent="0.25">
      <c r="A25" s="241">
        <v>43343</v>
      </c>
      <c r="B25" s="242">
        <v>180173715</v>
      </c>
      <c r="C25" s="129">
        <v>4</v>
      </c>
      <c r="D25" s="246">
        <v>419475</v>
      </c>
      <c r="E25" s="244"/>
      <c r="F25" s="242"/>
      <c r="G25" s="246"/>
      <c r="H25" s="244"/>
      <c r="I25" s="245">
        <v>1344264</v>
      </c>
      <c r="J25" s="246" t="s">
        <v>17</v>
      </c>
      <c r="L25" s="238"/>
    </row>
    <row r="26" spans="1:12" x14ac:dyDescent="0.25">
      <c r="A26" s="241">
        <v>43344</v>
      </c>
      <c r="B26" s="242">
        <v>180173769</v>
      </c>
      <c r="C26" s="129">
        <v>1</v>
      </c>
      <c r="D26" s="246">
        <v>46638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43346</v>
      </c>
      <c r="B27" s="242">
        <v>180173891</v>
      </c>
      <c r="C27" s="129">
        <v>4</v>
      </c>
      <c r="D27" s="246">
        <v>451413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43346</v>
      </c>
      <c r="B28" s="242">
        <v>180173946</v>
      </c>
      <c r="C28" s="129">
        <v>1</v>
      </c>
      <c r="D28" s="246">
        <v>120575</v>
      </c>
      <c r="E28" s="244"/>
      <c r="F28" s="242"/>
      <c r="G28" s="246"/>
      <c r="H28" s="244"/>
      <c r="I28" s="245"/>
      <c r="J28" s="246"/>
      <c r="L28" s="238"/>
    </row>
    <row r="29" spans="1:12" x14ac:dyDescent="0.25">
      <c r="A29" s="241">
        <v>43347</v>
      </c>
      <c r="B29" s="242">
        <v>180173981</v>
      </c>
      <c r="C29" s="129">
        <v>3</v>
      </c>
      <c r="D29" s="246">
        <v>386225</v>
      </c>
      <c r="E29" s="244">
        <v>180045132</v>
      </c>
      <c r="F29" s="242">
        <v>1</v>
      </c>
      <c r="G29" s="246">
        <v>100013</v>
      </c>
      <c r="H29" s="244"/>
      <c r="I29" s="245"/>
      <c r="J29" s="246"/>
      <c r="L29" s="238"/>
    </row>
    <row r="30" spans="1:12" x14ac:dyDescent="0.25">
      <c r="A30" s="241">
        <v>43347</v>
      </c>
      <c r="B30" s="242">
        <v>180174036</v>
      </c>
      <c r="C30" s="129">
        <v>1</v>
      </c>
      <c r="D30" s="246">
        <v>56263</v>
      </c>
      <c r="E30" s="244"/>
      <c r="F30" s="242"/>
      <c r="G30" s="246"/>
      <c r="H30" s="244"/>
      <c r="I30" s="245">
        <v>961101</v>
      </c>
      <c r="J30" s="246" t="s">
        <v>17</v>
      </c>
      <c r="L30" s="238"/>
    </row>
    <row r="31" spans="1:12" x14ac:dyDescent="0.25">
      <c r="A31" s="241">
        <v>43348</v>
      </c>
      <c r="B31" s="242">
        <v>180174083</v>
      </c>
      <c r="C31" s="129">
        <v>2</v>
      </c>
      <c r="D31" s="246">
        <v>229600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43348</v>
      </c>
      <c r="B32" s="242">
        <v>180174127</v>
      </c>
      <c r="C32" s="129">
        <v>1</v>
      </c>
      <c r="D32" s="246">
        <v>127050</v>
      </c>
      <c r="E32" s="244"/>
      <c r="F32" s="242"/>
      <c r="G32" s="246"/>
      <c r="H32" s="244"/>
      <c r="I32" s="245"/>
      <c r="J32" s="246"/>
      <c r="L32" s="238"/>
    </row>
    <row r="33" spans="1:12" x14ac:dyDescent="0.25">
      <c r="A33" s="241">
        <v>43349</v>
      </c>
      <c r="B33" s="242">
        <v>180174168</v>
      </c>
      <c r="C33" s="129">
        <v>1</v>
      </c>
      <c r="D33" s="246">
        <v>77613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43349</v>
      </c>
      <c r="B34" s="242">
        <v>180174222</v>
      </c>
      <c r="C34" s="129">
        <v>2</v>
      </c>
      <c r="D34" s="246">
        <v>241150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43350</v>
      </c>
      <c r="B35" s="242">
        <v>180174255</v>
      </c>
      <c r="C35" s="129">
        <v>2</v>
      </c>
      <c r="D35" s="246">
        <v>289625</v>
      </c>
      <c r="E35" s="244"/>
      <c r="F35" s="242"/>
      <c r="G35" s="246"/>
      <c r="H35" s="244"/>
      <c r="I35" s="245">
        <v>965038</v>
      </c>
      <c r="J35" s="246" t="s">
        <v>17</v>
      </c>
      <c r="L35" s="238"/>
    </row>
    <row r="36" spans="1:12" x14ac:dyDescent="0.25">
      <c r="A36" s="241">
        <v>43353</v>
      </c>
      <c r="B36" s="242">
        <v>180174491</v>
      </c>
      <c r="C36" s="129">
        <v>8</v>
      </c>
      <c r="D36" s="246">
        <v>992863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43353</v>
      </c>
      <c r="B37" s="242">
        <v>180174545</v>
      </c>
      <c r="C37" s="129">
        <v>1</v>
      </c>
      <c r="D37" s="246">
        <v>102550</v>
      </c>
      <c r="E37" s="244"/>
      <c r="F37" s="242"/>
      <c r="G37" s="246"/>
      <c r="H37" s="244"/>
      <c r="I37" s="245"/>
      <c r="J37" s="246"/>
      <c r="L37" s="238"/>
    </row>
    <row r="38" spans="1:12" x14ac:dyDescent="0.25">
      <c r="A38" s="241">
        <v>43355</v>
      </c>
      <c r="B38" s="242">
        <v>180174653</v>
      </c>
      <c r="C38" s="129">
        <v>8</v>
      </c>
      <c r="D38" s="246">
        <v>1038800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43355</v>
      </c>
      <c r="B39" s="242">
        <v>180174714</v>
      </c>
      <c r="C39" s="129">
        <v>2</v>
      </c>
      <c r="D39" s="246">
        <v>242113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43356</v>
      </c>
      <c r="B40" s="242">
        <v>180174738</v>
      </c>
      <c r="C40" s="129">
        <v>5</v>
      </c>
      <c r="D40" s="246">
        <v>552563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43356</v>
      </c>
      <c r="B41" s="242">
        <v>180174785</v>
      </c>
      <c r="C41" s="129">
        <v>2</v>
      </c>
      <c r="D41" s="246">
        <v>225925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43357</v>
      </c>
      <c r="B42" s="242">
        <v>180171820</v>
      </c>
      <c r="C42" s="129">
        <v>3</v>
      </c>
      <c r="D42" s="246">
        <v>287088</v>
      </c>
      <c r="E42" s="244"/>
      <c r="F42" s="242"/>
      <c r="G42" s="246"/>
      <c r="H42" s="244"/>
      <c r="I42" s="245">
        <v>3441902</v>
      </c>
      <c r="J42" s="246" t="s">
        <v>17</v>
      </c>
      <c r="L42" s="238"/>
    </row>
    <row r="43" spans="1:12" x14ac:dyDescent="0.25">
      <c r="A43" s="241">
        <v>43358</v>
      </c>
      <c r="B43" s="242">
        <v>180174914</v>
      </c>
      <c r="C43" s="129">
        <v>4</v>
      </c>
      <c r="D43" s="246">
        <v>488513</v>
      </c>
      <c r="E43" s="244"/>
      <c r="F43" s="242"/>
      <c r="G43" s="246"/>
      <c r="H43" s="244"/>
      <c r="I43" s="245"/>
      <c r="J43" s="246"/>
      <c r="L43" s="238"/>
    </row>
    <row r="44" spans="1:12" x14ac:dyDescent="0.25">
      <c r="A44" s="241">
        <v>43358</v>
      </c>
      <c r="B44" s="242">
        <v>180174948</v>
      </c>
      <c r="C44" s="129">
        <v>3</v>
      </c>
      <c r="D44" s="246">
        <v>369863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43360</v>
      </c>
      <c r="B45" s="242">
        <v>180175068</v>
      </c>
      <c r="C45" s="129">
        <v>6</v>
      </c>
      <c r="D45" s="246">
        <v>652138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43361</v>
      </c>
      <c r="B46" s="242">
        <v>180175173</v>
      </c>
      <c r="C46" s="129">
        <v>3</v>
      </c>
      <c r="D46" s="246">
        <v>352188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43361</v>
      </c>
      <c r="B47" s="242">
        <v>180175212</v>
      </c>
      <c r="C47" s="129">
        <v>2</v>
      </c>
      <c r="D47" s="246">
        <v>208950</v>
      </c>
      <c r="E47" s="244"/>
      <c r="F47" s="242"/>
      <c r="G47" s="246"/>
      <c r="H47" s="244"/>
      <c r="I47" s="245">
        <v>2071652</v>
      </c>
      <c r="J47" s="246" t="s">
        <v>17</v>
      </c>
      <c r="L47" s="238"/>
    </row>
    <row r="48" spans="1:12" x14ac:dyDescent="0.25">
      <c r="A48" s="98">
        <v>43362</v>
      </c>
      <c r="B48" s="99">
        <v>180175245</v>
      </c>
      <c r="C48" s="253">
        <v>1</v>
      </c>
      <c r="D48" s="34">
        <v>141838</v>
      </c>
      <c r="E48" s="101"/>
      <c r="F48" s="99"/>
      <c r="G48" s="34"/>
      <c r="H48" s="101"/>
      <c r="I48" s="102"/>
      <c r="J48" s="34"/>
      <c r="L48" s="238"/>
    </row>
    <row r="49" spans="1:12" x14ac:dyDescent="0.25">
      <c r="A49" s="98">
        <v>43362</v>
      </c>
      <c r="B49" s="99">
        <v>180175267</v>
      </c>
      <c r="C49" s="253">
        <v>1</v>
      </c>
      <c r="D49" s="34">
        <v>127050</v>
      </c>
      <c r="E49" s="101"/>
      <c r="F49" s="99"/>
      <c r="G49" s="34"/>
      <c r="H49" s="101"/>
      <c r="I49" s="102"/>
      <c r="J49" s="34"/>
      <c r="L49" s="238"/>
    </row>
    <row r="50" spans="1:12" x14ac:dyDescent="0.25">
      <c r="A50" s="98">
        <v>43363</v>
      </c>
      <c r="B50" s="99">
        <v>180175336</v>
      </c>
      <c r="C50" s="253">
        <v>2</v>
      </c>
      <c r="D50" s="34">
        <v>139300</v>
      </c>
      <c r="E50" s="101"/>
      <c r="F50" s="99"/>
      <c r="G50" s="34"/>
      <c r="H50" s="101"/>
      <c r="I50" s="102"/>
      <c r="J50" s="34"/>
      <c r="L50" s="238"/>
    </row>
    <row r="51" spans="1:12" x14ac:dyDescent="0.25">
      <c r="A51" s="98">
        <v>43363</v>
      </c>
      <c r="B51" s="99">
        <v>180175377</v>
      </c>
      <c r="C51" s="253">
        <v>2</v>
      </c>
      <c r="D51" s="34">
        <v>250075</v>
      </c>
      <c r="E51" s="101"/>
      <c r="F51" s="99"/>
      <c r="G51" s="34"/>
      <c r="H51" s="101"/>
      <c r="I51" s="102"/>
      <c r="J51" s="34"/>
      <c r="L51" s="238"/>
    </row>
    <row r="52" spans="1:12" x14ac:dyDescent="0.25">
      <c r="A52" s="98">
        <v>43364</v>
      </c>
      <c r="B52" s="99">
        <v>180175414</v>
      </c>
      <c r="C52" s="253">
        <v>1</v>
      </c>
      <c r="D52" s="34">
        <v>141838</v>
      </c>
      <c r="E52" s="101"/>
      <c r="F52" s="99"/>
      <c r="G52" s="34"/>
      <c r="H52" s="101"/>
      <c r="I52" s="102"/>
      <c r="J52" s="34"/>
      <c r="L52" s="238"/>
    </row>
    <row r="53" spans="1:12" x14ac:dyDescent="0.25">
      <c r="A53" s="98"/>
      <c r="B53" s="99"/>
      <c r="C53" s="253"/>
      <c r="D53" s="34"/>
      <c r="E53" s="101"/>
      <c r="F53" s="99"/>
      <c r="G53" s="34"/>
      <c r="H53" s="101"/>
      <c r="I53" s="102"/>
      <c r="J53" s="34"/>
      <c r="L53" s="238"/>
    </row>
    <row r="54" spans="1:12" x14ac:dyDescent="0.25">
      <c r="A54" s="98"/>
      <c r="B54" s="99"/>
      <c r="C54" s="253"/>
      <c r="D54" s="34"/>
      <c r="E54" s="101"/>
      <c r="F54" s="99"/>
      <c r="G54" s="34"/>
      <c r="H54" s="101"/>
      <c r="I54" s="102"/>
      <c r="J54" s="34"/>
      <c r="L54" s="238"/>
    </row>
    <row r="55" spans="1:12" x14ac:dyDescent="0.25">
      <c r="A55" s="235"/>
      <c r="B55" s="234"/>
      <c r="C55" s="26"/>
      <c r="D55" s="236"/>
      <c r="E55" s="237"/>
      <c r="F55" s="234"/>
      <c r="G55" s="236"/>
      <c r="H55" s="237"/>
      <c r="I55" s="239"/>
      <c r="J55" s="236"/>
    </row>
    <row r="56" spans="1:12" x14ac:dyDescent="0.25">
      <c r="A56" s="235"/>
      <c r="B56" s="223" t="s">
        <v>11</v>
      </c>
      <c r="C56" s="27">
        <f>SUM(C8:C55)</f>
        <v>118</v>
      </c>
      <c r="D56" s="224"/>
      <c r="E56" s="223" t="s">
        <v>11</v>
      </c>
      <c r="F56" s="223">
        <f>SUM(F8:F55)</f>
        <v>2</v>
      </c>
      <c r="G56" s="5"/>
      <c r="H56" s="234"/>
      <c r="I56" s="240"/>
      <c r="J56" s="5"/>
    </row>
    <row r="57" spans="1:12" x14ac:dyDescent="0.25">
      <c r="A57" s="235"/>
      <c r="B57" s="223"/>
      <c r="C57" s="27"/>
      <c r="D57" s="224"/>
      <c r="E57" s="223"/>
      <c r="F57" s="223"/>
      <c r="G57" s="32"/>
      <c r="H57" s="33"/>
      <c r="I57" s="240"/>
      <c r="J57" s="5"/>
    </row>
    <row r="58" spans="1:12" x14ac:dyDescent="0.25">
      <c r="A58" s="225"/>
      <c r="B58" s="226"/>
      <c r="C58" s="26"/>
      <c r="D58" s="236"/>
      <c r="E58" s="223"/>
      <c r="F58" s="234"/>
      <c r="G58" s="404" t="s">
        <v>12</v>
      </c>
      <c r="H58" s="404"/>
      <c r="I58" s="239"/>
      <c r="J58" s="227">
        <f>SUM(D8:D55)</f>
        <v>13290385</v>
      </c>
    </row>
    <row r="59" spans="1:12" x14ac:dyDescent="0.25">
      <c r="A59" s="235"/>
      <c r="B59" s="234"/>
      <c r="C59" s="26"/>
      <c r="D59" s="236"/>
      <c r="E59" s="237"/>
      <c r="F59" s="234"/>
      <c r="G59" s="404" t="s">
        <v>13</v>
      </c>
      <c r="H59" s="404"/>
      <c r="I59" s="239"/>
      <c r="J59" s="227">
        <f>SUM(G8:G55)</f>
        <v>294263</v>
      </c>
    </row>
    <row r="60" spans="1:12" x14ac:dyDescent="0.25">
      <c r="A60" s="228"/>
      <c r="B60" s="237"/>
      <c r="C60" s="26"/>
      <c r="D60" s="236"/>
      <c r="E60" s="237"/>
      <c r="F60" s="234"/>
      <c r="G60" s="404" t="s">
        <v>14</v>
      </c>
      <c r="H60" s="404"/>
      <c r="I60" s="41"/>
      <c r="J60" s="229">
        <f>J58-J59</f>
        <v>12996122</v>
      </c>
    </row>
    <row r="61" spans="1:12" x14ac:dyDescent="0.25">
      <c r="A61" s="235"/>
      <c r="B61" s="230"/>
      <c r="C61" s="26"/>
      <c r="D61" s="231"/>
      <c r="E61" s="237"/>
      <c r="F61" s="234"/>
      <c r="G61" s="404" t="s">
        <v>15</v>
      </c>
      <c r="H61" s="404"/>
      <c r="I61" s="239"/>
      <c r="J61" s="227">
        <f>SUM(H8:H56)</f>
        <v>0</v>
      </c>
    </row>
    <row r="62" spans="1:12" x14ac:dyDescent="0.25">
      <c r="A62" s="235"/>
      <c r="B62" s="230"/>
      <c r="C62" s="26"/>
      <c r="D62" s="231"/>
      <c r="E62" s="237"/>
      <c r="F62" s="234"/>
      <c r="G62" s="404" t="s">
        <v>16</v>
      </c>
      <c r="H62" s="404"/>
      <c r="I62" s="239"/>
      <c r="J62" s="227">
        <f>J60+J61</f>
        <v>12996122</v>
      </c>
    </row>
    <row r="63" spans="1:12" x14ac:dyDescent="0.25">
      <c r="A63" s="235"/>
      <c r="B63" s="230"/>
      <c r="C63" s="26"/>
      <c r="D63" s="231"/>
      <c r="E63" s="237"/>
      <c r="F63" s="234"/>
      <c r="G63" s="404" t="s">
        <v>5</v>
      </c>
      <c r="H63" s="404"/>
      <c r="I63" s="239"/>
      <c r="J63" s="227">
        <f>SUM(I8:I56)</f>
        <v>12196021</v>
      </c>
    </row>
    <row r="64" spans="1:12" x14ac:dyDescent="0.25">
      <c r="A64" s="235"/>
      <c r="B64" s="230"/>
      <c r="C64" s="26"/>
      <c r="D64" s="231"/>
      <c r="E64" s="237"/>
      <c r="F64" s="234"/>
      <c r="G64" s="404" t="s">
        <v>32</v>
      </c>
      <c r="H64" s="404"/>
      <c r="I64" s="240" t="str">
        <f>IF(J64&gt;0,"SALDO",IF(J64&lt;0,"PIUTANG",IF(J64=0,"LUNAS")))</f>
        <v>PIUTANG</v>
      </c>
      <c r="J64" s="227">
        <f>J63-J62</f>
        <v>-800101</v>
      </c>
    </row>
  </sheetData>
  <mergeCells count="15">
    <mergeCell ref="G64:H64"/>
    <mergeCell ref="G58:H58"/>
    <mergeCell ref="G59:H59"/>
    <mergeCell ref="G60:H60"/>
    <mergeCell ref="G61:H61"/>
    <mergeCell ref="G62:H62"/>
    <mergeCell ref="G63:H6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174"/>
  <sheetViews>
    <sheetView workbookViewId="0">
      <pane ySplit="7" topLeftCell="A156" activePane="bottomLeft" state="frozen"/>
      <selection pane="bottomLeft" activeCell="H158" sqref="H158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168</v>
      </c>
      <c r="D1" s="20"/>
      <c r="E1" s="20"/>
      <c r="F1" s="398" t="s">
        <v>22</v>
      </c>
      <c r="G1" s="398"/>
      <c r="H1" s="398"/>
      <c r="I1" s="38" t="s">
        <v>88</v>
      </c>
      <c r="J1" s="20"/>
      <c r="L1" s="37">
        <f>SUM(D149:D154)</f>
        <v>4964315</v>
      </c>
      <c r="M1" s="37">
        <v>4964313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98" t="s">
        <v>21</v>
      </c>
      <c r="G2" s="398"/>
      <c r="H2" s="398"/>
      <c r="I2" s="220">
        <f>J168*-1</f>
        <v>565514</v>
      </c>
      <c r="J2" s="20"/>
      <c r="L2" s="219">
        <f>SUM(H149:H154)</f>
        <v>194000</v>
      </c>
      <c r="M2" s="219">
        <v>128000</v>
      </c>
      <c r="N2" s="219">
        <f>L2-M2</f>
        <v>66000</v>
      </c>
      <c r="O2" s="37" t="e">
        <f>N2-#REF!</f>
        <v>#REF!</v>
      </c>
    </row>
    <row r="3" spans="1:16" s="233" customFormat="1" x14ac:dyDescent="0.25">
      <c r="A3" s="218" t="s">
        <v>115</v>
      </c>
      <c r="B3" s="218"/>
      <c r="C3" s="221" t="s">
        <v>130</v>
      </c>
      <c r="D3" s="218"/>
      <c r="E3" s="218"/>
      <c r="F3" s="265" t="s">
        <v>117</v>
      </c>
      <c r="G3" s="265"/>
      <c r="H3" s="265" t="s">
        <v>131</v>
      </c>
      <c r="I3" s="278" t="s">
        <v>132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5158315</v>
      </c>
    </row>
    <row r="5" spans="1:16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6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3" t="s">
        <v>6</v>
      </c>
    </row>
    <row r="7" spans="1:16" x14ac:dyDescent="0.25">
      <c r="A7" s="435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40"/>
      <c r="I7" s="442"/>
      <c r="J7" s="414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98">
        <v>43363</v>
      </c>
      <c r="B155" s="99">
        <v>180175367</v>
      </c>
      <c r="C155" s="100">
        <v>1</v>
      </c>
      <c r="D155" s="34">
        <v>141838</v>
      </c>
      <c r="E155" s="101"/>
      <c r="F155" s="99"/>
      <c r="G155" s="34"/>
      <c r="H155" s="102">
        <v>59000</v>
      </c>
      <c r="I155" s="102"/>
      <c r="J155" s="34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98">
        <v>43363</v>
      </c>
      <c r="B156" s="99">
        <v>180175373</v>
      </c>
      <c r="C156" s="100">
        <v>1</v>
      </c>
      <c r="D156" s="34">
        <v>141838</v>
      </c>
      <c r="E156" s="101"/>
      <c r="F156" s="99"/>
      <c r="G156" s="34"/>
      <c r="H156" s="102">
        <v>21000</v>
      </c>
      <c r="I156" s="102"/>
      <c r="J156" s="34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98">
        <v>43364</v>
      </c>
      <c r="B157" s="99">
        <v>180175427</v>
      </c>
      <c r="C157" s="100">
        <v>1</v>
      </c>
      <c r="D157" s="34">
        <v>141838</v>
      </c>
      <c r="E157" s="101"/>
      <c r="F157" s="99"/>
      <c r="G157" s="34"/>
      <c r="H157" s="102">
        <v>60000</v>
      </c>
      <c r="I157" s="102"/>
      <c r="J157" s="34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98"/>
      <c r="B158" s="99"/>
      <c r="C158" s="100"/>
      <c r="D158" s="34"/>
      <c r="E158" s="101"/>
      <c r="F158" s="99"/>
      <c r="G158" s="34"/>
      <c r="H158" s="102"/>
      <c r="I158" s="102"/>
      <c r="J158" s="34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35"/>
      <c r="B159" s="234"/>
      <c r="C159" s="240"/>
      <c r="D159" s="236"/>
      <c r="E159" s="237"/>
      <c r="F159" s="234"/>
      <c r="G159" s="236"/>
      <c r="H159" s="239"/>
      <c r="I159" s="239"/>
      <c r="J159" s="236"/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4"/>
      <c r="B160" s="8" t="s">
        <v>11</v>
      </c>
      <c r="C160" s="77">
        <f>SUM(C8:C159)</f>
        <v>663</v>
      </c>
      <c r="D160" s="9"/>
      <c r="E160" s="223" t="s">
        <v>11</v>
      </c>
      <c r="F160" s="223">
        <f>SUM(F8:F159)</f>
        <v>1</v>
      </c>
      <c r="G160" s="224">
        <f>SUM(G8:G159)</f>
        <v>98525</v>
      </c>
      <c r="H160" s="239"/>
      <c r="I160" s="239"/>
      <c r="J160" s="236"/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4"/>
      <c r="B161" s="8"/>
      <c r="C161" s="77"/>
      <c r="D161" s="9"/>
      <c r="E161" s="237"/>
      <c r="F161" s="234"/>
      <c r="G161" s="236"/>
      <c r="H161" s="239"/>
      <c r="I161" s="239"/>
      <c r="J161" s="23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10"/>
      <c r="B162" s="11"/>
      <c r="C162" s="40"/>
      <c r="D162" s="6"/>
      <c r="E162" s="8"/>
      <c r="F162" s="234"/>
      <c r="G162" s="404" t="s">
        <v>12</v>
      </c>
      <c r="H162" s="404"/>
      <c r="I162" s="39"/>
      <c r="J162" s="13">
        <f>SUM(D8:D159)</f>
        <v>55637554</v>
      </c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4"/>
      <c r="B163" s="3"/>
      <c r="C163" s="40"/>
      <c r="D163" s="6"/>
      <c r="E163" s="8"/>
      <c r="F163" s="234"/>
      <c r="G163" s="404" t="s">
        <v>13</v>
      </c>
      <c r="H163" s="404"/>
      <c r="I163" s="39"/>
      <c r="J163" s="13">
        <f>SUM(G8:G159)</f>
        <v>98525</v>
      </c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14"/>
      <c r="B164" s="7"/>
      <c r="C164" s="40"/>
      <c r="D164" s="6"/>
      <c r="E164" s="7"/>
      <c r="F164" s="234"/>
      <c r="G164" s="404" t="s">
        <v>14</v>
      </c>
      <c r="H164" s="404"/>
      <c r="I164" s="41"/>
      <c r="J164" s="15">
        <f>J162-J163</f>
        <v>55539029</v>
      </c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4"/>
      <c r="B165" s="16"/>
      <c r="C165" s="40"/>
      <c r="D165" s="17"/>
      <c r="E165" s="7"/>
      <c r="F165" s="8"/>
      <c r="G165" s="404" t="s">
        <v>15</v>
      </c>
      <c r="H165" s="404"/>
      <c r="I165" s="39"/>
      <c r="J165" s="13">
        <f>SUM(H8:H161)</f>
        <v>3507500</v>
      </c>
      <c r="K165" s="219"/>
      <c r="L165" s="219"/>
      <c r="M165" s="219"/>
      <c r="N165" s="219"/>
      <c r="O165" s="219"/>
      <c r="P165" s="219"/>
    </row>
    <row r="166" spans="1:16" x14ac:dyDescent="0.25">
      <c r="A166" s="4"/>
      <c r="B166" s="16"/>
      <c r="C166" s="40"/>
      <c r="D166" s="17"/>
      <c r="E166" s="7"/>
      <c r="F166" s="8"/>
      <c r="G166" s="404" t="s">
        <v>16</v>
      </c>
      <c r="H166" s="404"/>
      <c r="I166" s="39"/>
      <c r="J166" s="13">
        <f>J164+J165</f>
        <v>59046529</v>
      </c>
    </row>
    <row r="167" spans="1:16" x14ac:dyDescent="0.25">
      <c r="A167" s="4"/>
      <c r="B167" s="16"/>
      <c r="C167" s="40"/>
      <c r="D167" s="17"/>
      <c r="E167" s="7"/>
      <c r="F167" s="3"/>
      <c r="G167" s="404" t="s">
        <v>5</v>
      </c>
      <c r="H167" s="404"/>
      <c r="I167" s="39"/>
      <c r="J167" s="13">
        <f>SUM(I8:I161)</f>
        <v>58481015</v>
      </c>
    </row>
    <row r="168" spans="1:16" x14ac:dyDescent="0.25">
      <c r="A168" s="4"/>
      <c r="B168" s="16"/>
      <c r="C168" s="40"/>
      <c r="D168" s="17"/>
      <c r="E168" s="7"/>
      <c r="F168" s="3"/>
      <c r="G168" s="404" t="s">
        <v>32</v>
      </c>
      <c r="H168" s="404"/>
      <c r="I168" s="40" t="str">
        <f>IF(J168&gt;0,"SALDO",IF(J168&lt;0,"PIUTANG",IF(J168=0,"LUNAS")))</f>
        <v>PIUTANG</v>
      </c>
      <c r="J168" s="13">
        <f>J167-J166</f>
        <v>-565514</v>
      </c>
    </row>
    <row r="169" spans="1:16" x14ac:dyDescent="0.25">
      <c r="F169" s="37"/>
      <c r="G169" s="37"/>
      <c r="J169" s="37"/>
    </row>
    <row r="170" spans="1:16" x14ac:dyDescent="0.25">
      <c r="C170" s="37"/>
      <c r="D170" s="37"/>
      <c r="F170" s="37"/>
      <c r="G170" s="37"/>
      <c r="J170" s="37"/>
      <c r="L170"/>
      <c r="M170"/>
      <c r="N170"/>
      <c r="O170"/>
      <c r="P170"/>
    </row>
    <row r="171" spans="1:16" x14ac:dyDescent="0.25">
      <c r="C171" s="37"/>
      <c r="D171" s="37"/>
      <c r="F171" s="37"/>
      <c r="G171" s="37"/>
      <c r="J171" s="37"/>
      <c r="L171"/>
      <c r="M171"/>
      <c r="N171"/>
      <c r="O171"/>
      <c r="P171"/>
    </row>
    <row r="172" spans="1:16" x14ac:dyDescent="0.25">
      <c r="C172" s="37"/>
      <c r="D172" s="37"/>
      <c r="F172" s="37"/>
      <c r="G172" s="37"/>
      <c r="J172" s="37"/>
      <c r="L172"/>
      <c r="M172"/>
      <c r="N172"/>
      <c r="O172"/>
      <c r="P172"/>
    </row>
    <row r="173" spans="1:16" x14ac:dyDescent="0.25">
      <c r="C173" s="37"/>
      <c r="D173" s="37"/>
      <c r="F173" s="37"/>
      <c r="G173" s="37"/>
      <c r="J173" s="37"/>
      <c r="L173"/>
      <c r="M173"/>
      <c r="N173"/>
      <c r="O173"/>
      <c r="P173"/>
    </row>
    <row r="174" spans="1:16" x14ac:dyDescent="0.25">
      <c r="C174" s="37"/>
      <c r="D174" s="37"/>
      <c r="L174"/>
      <c r="M174"/>
      <c r="N174"/>
      <c r="O174"/>
      <c r="P17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8:H168"/>
    <mergeCell ref="G162:H162"/>
    <mergeCell ref="G163:H163"/>
    <mergeCell ref="G164:H164"/>
    <mergeCell ref="G165:H165"/>
    <mergeCell ref="G166:H166"/>
    <mergeCell ref="G167:H16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79"/>
  <sheetViews>
    <sheetView workbookViewId="0">
      <pane ySplit="7" topLeftCell="A57" activePane="bottomLeft" state="frozen"/>
      <selection pane="bottomLeft" activeCell="B67" sqref="B67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98" t="s">
        <v>22</v>
      </c>
      <c r="G1" s="398"/>
      <c r="H1" s="398"/>
      <c r="I1" s="38" t="s">
        <v>37</v>
      </c>
      <c r="J1" s="20"/>
      <c r="L1" s="37">
        <f>SUM(D54:D58)</f>
        <v>1298413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98" t="s">
        <v>21</v>
      </c>
      <c r="G2" s="398"/>
      <c r="H2" s="398"/>
      <c r="I2" s="38">
        <f>J79*-1</f>
        <v>707963</v>
      </c>
      <c r="J2" s="20"/>
      <c r="L2" s="37">
        <f>SUM(G53:G70)</f>
        <v>2394613</v>
      </c>
      <c r="M2" s="107"/>
    </row>
    <row r="3" spans="1:17" s="233" customFormat="1" x14ac:dyDescent="0.25">
      <c r="A3" s="218" t="s">
        <v>115</v>
      </c>
      <c r="B3" s="218"/>
      <c r="C3" s="221" t="s">
        <v>177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-1096200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  <c r="M5" s="37"/>
    </row>
    <row r="6" spans="1:17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3" t="s">
        <v>6</v>
      </c>
      <c r="M6" s="37"/>
    </row>
    <row r="7" spans="1:17" x14ac:dyDescent="0.25">
      <c r="A7" s="435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0"/>
      <c r="I7" s="442"/>
      <c r="J7" s="414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98">
        <v>43356</v>
      </c>
      <c r="B66" s="99">
        <v>180174743</v>
      </c>
      <c r="C66" s="100">
        <v>3</v>
      </c>
      <c r="D66" s="34">
        <v>348950</v>
      </c>
      <c r="E66" s="101"/>
      <c r="F66" s="99"/>
      <c r="G66" s="34"/>
      <c r="H66" s="102"/>
      <c r="I66" s="102"/>
      <c r="J66" s="34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98">
        <v>43363</v>
      </c>
      <c r="B67" s="99">
        <v>180175341</v>
      </c>
      <c r="C67" s="100">
        <v>7</v>
      </c>
      <c r="D67" s="34">
        <v>608650</v>
      </c>
      <c r="E67" s="101"/>
      <c r="F67" s="99"/>
      <c r="G67" s="34"/>
      <c r="H67" s="102"/>
      <c r="I67" s="102"/>
      <c r="J67" s="34"/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98"/>
      <c r="B68" s="99"/>
      <c r="C68" s="100"/>
      <c r="D68" s="34"/>
      <c r="E68" s="101"/>
      <c r="F68" s="99"/>
      <c r="G68" s="34"/>
      <c r="H68" s="102"/>
      <c r="I68" s="102"/>
      <c r="J68" s="34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98"/>
      <c r="B69" s="99"/>
      <c r="C69" s="100"/>
      <c r="D69" s="34"/>
      <c r="E69" s="101"/>
      <c r="F69" s="99"/>
      <c r="G69" s="34"/>
      <c r="H69" s="102"/>
      <c r="I69" s="102"/>
      <c r="J69" s="34"/>
      <c r="K69" s="138"/>
      <c r="L69" s="138"/>
      <c r="M69" s="138"/>
      <c r="N69" s="138"/>
      <c r="O69" s="138"/>
      <c r="P69" s="138"/>
      <c r="Q69" s="138"/>
    </row>
    <row r="70" spans="1:17" x14ac:dyDescent="0.25">
      <c r="A70" s="4"/>
      <c r="B70" s="3"/>
      <c r="C70" s="40"/>
      <c r="D70" s="6"/>
      <c r="E70" s="7"/>
      <c r="F70" s="3"/>
      <c r="G70" s="6"/>
      <c r="H70" s="39"/>
      <c r="I70" s="39"/>
      <c r="J70" s="6"/>
      <c r="M70" s="37"/>
    </row>
    <row r="71" spans="1:17" x14ac:dyDescent="0.25">
      <c r="A71" s="4"/>
      <c r="B71" s="8" t="s">
        <v>11</v>
      </c>
      <c r="C71" s="77">
        <f>SUM(C8:C70)</f>
        <v>372</v>
      </c>
      <c r="D71" s="9"/>
      <c r="E71" s="8" t="s">
        <v>11</v>
      </c>
      <c r="F71" s="8">
        <f>SUM(F8:F70)</f>
        <v>106</v>
      </c>
      <c r="G71" s="5"/>
      <c r="H71" s="40"/>
      <c r="I71" s="40"/>
      <c r="J71" s="5"/>
      <c r="M71" s="37"/>
    </row>
    <row r="72" spans="1:17" x14ac:dyDescent="0.25">
      <c r="A72" s="4"/>
      <c r="B72" s="8"/>
      <c r="C72" s="77"/>
      <c r="D72" s="9"/>
      <c r="E72" s="8"/>
      <c r="F72" s="8"/>
      <c r="G72" s="32"/>
      <c r="H72" s="52"/>
      <c r="I72" s="40"/>
      <c r="J72" s="5"/>
      <c r="M72" s="37"/>
    </row>
    <row r="73" spans="1:17" x14ac:dyDescent="0.25">
      <c r="A73" s="10"/>
      <c r="B73" s="11"/>
      <c r="C73" s="40"/>
      <c r="D73" s="6"/>
      <c r="E73" s="8"/>
      <c r="F73" s="3"/>
      <c r="G73" s="404" t="s">
        <v>12</v>
      </c>
      <c r="H73" s="404"/>
      <c r="I73" s="39"/>
      <c r="J73" s="13">
        <f>SUM(D8:D70)</f>
        <v>41445350</v>
      </c>
      <c r="M73" s="37"/>
    </row>
    <row r="74" spans="1:17" x14ac:dyDescent="0.25">
      <c r="A74" s="4"/>
      <c r="B74" s="3"/>
      <c r="C74" s="40"/>
      <c r="D74" s="6"/>
      <c r="E74" s="7"/>
      <c r="F74" s="3"/>
      <c r="G74" s="404" t="s">
        <v>13</v>
      </c>
      <c r="H74" s="404"/>
      <c r="I74" s="39"/>
      <c r="J74" s="13">
        <f>SUM(G8:G70)</f>
        <v>12626772</v>
      </c>
      <c r="M74" s="37"/>
    </row>
    <row r="75" spans="1:17" x14ac:dyDescent="0.25">
      <c r="A75" s="14"/>
      <c r="B75" s="7"/>
      <c r="C75" s="40"/>
      <c r="D75" s="6"/>
      <c r="E75" s="7"/>
      <c r="F75" s="3"/>
      <c r="G75" s="404" t="s">
        <v>14</v>
      </c>
      <c r="H75" s="404"/>
      <c r="I75" s="41"/>
      <c r="J75" s="15">
        <f>J73-J74</f>
        <v>28818578</v>
      </c>
      <c r="M75" s="37"/>
    </row>
    <row r="76" spans="1:17" x14ac:dyDescent="0.25">
      <c r="A76" s="4"/>
      <c r="B76" s="16"/>
      <c r="C76" s="40"/>
      <c r="D76" s="17"/>
      <c r="E76" s="7"/>
      <c r="F76" s="3"/>
      <c r="G76" s="404" t="s">
        <v>15</v>
      </c>
      <c r="H76" s="404"/>
      <c r="I76" s="39"/>
      <c r="J76" s="13">
        <f>SUM(H8:H71)</f>
        <v>0</v>
      </c>
      <c r="M76" s="37"/>
    </row>
    <row r="77" spans="1:17" x14ac:dyDescent="0.25">
      <c r="A77" s="4"/>
      <c r="B77" s="16"/>
      <c r="C77" s="40"/>
      <c r="D77" s="17"/>
      <c r="E77" s="7"/>
      <c r="F77" s="3"/>
      <c r="G77" s="404" t="s">
        <v>16</v>
      </c>
      <c r="H77" s="404"/>
      <c r="I77" s="39"/>
      <c r="J77" s="13">
        <f>J75+J76</f>
        <v>28818578</v>
      </c>
      <c r="M77" s="37"/>
    </row>
    <row r="78" spans="1:17" x14ac:dyDescent="0.25">
      <c r="A78" s="4"/>
      <c r="B78" s="16"/>
      <c r="C78" s="40"/>
      <c r="D78" s="17"/>
      <c r="E78" s="7"/>
      <c r="F78" s="3"/>
      <c r="G78" s="404" t="s">
        <v>5</v>
      </c>
      <c r="H78" s="404"/>
      <c r="I78" s="39"/>
      <c r="J78" s="13">
        <f>SUM(I8:I71)</f>
        <v>28110615</v>
      </c>
      <c r="M78" s="37"/>
    </row>
    <row r="79" spans="1:17" x14ac:dyDescent="0.25">
      <c r="A79" s="4"/>
      <c r="B79" s="16"/>
      <c r="C79" s="40"/>
      <c r="D79" s="17"/>
      <c r="E79" s="7"/>
      <c r="F79" s="3"/>
      <c r="G79" s="404" t="s">
        <v>32</v>
      </c>
      <c r="H79" s="404"/>
      <c r="I79" s="40" t="str">
        <f>IF(J79&gt;0,"SALDO",IF(J79&lt;0,"PIUTANG",IF(J79=0,"LUNAS")))</f>
        <v>PIUTANG</v>
      </c>
      <c r="J79" s="13">
        <f>J78-J77</f>
        <v>-707963</v>
      </c>
      <c r="M79" s="37"/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4"/>
  <sheetViews>
    <sheetView workbookViewId="0">
      <pane ySplit="7" topLeftCell="A19" activePane="bottomLeft" state="frozen"/>
      <selection pane="bottomLeft" activeCell="B23" sqref="B2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73</v>
      </c>
      <c r="D1" s="20"/>
      <c r="E1" s="20"/>
      <c r="F1" s="398" t="s">
        <v>22</v>
      </c>
      <c r="G1" s="398"/>
      <c r="H1" s="398"/>
      <c r="I1" s="38" t="s">
        <v>76</v>
      </c>
      <c r="J1" s="20"/>
    </row>
    <row r="2" spans="1:13" x14ac:dyDescent="0.25">
      <c r="A2" s="20" t="s">
        <v>1</v>
      </c>
      <c r="B2" s="20"/>
      <c r="C2" s="28" t="s">
        <v>70</v>
      </c>
      <c r="D2" s="20"/>
      <c r="E2" s="20"/>
      <c r="F2" s="398" t="s">
        <v>21</v>
      </c>
      <c r="G2" s="398"/>
      <c r="H2" s="398"/>
      <c r="I2" s="38">
        <f>J34*-1</f>
        <v>-1124</v>
      </c>
      <c r="J2" s="20"/>
      <c r="L2" s="18"/>
      <c r="M2" s="18"/>
    </row>
    <row r="3" spans="1:13" s="233" customFormat="1" x14ac:dyDescent="0.25">
      <c r="A3" s="218" t="s">
        <v>115</v>
      </c>
      <c r="B3" s="218"/>
      <c r="C3" s="28" t="s">
        <v>128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  <c r="L5" s="18"/>
    </row>
    <row r="6" spans="1:13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9" t="s">
        <v>4</v>
      </c>
      <c r="I6" s="441" t="s">
        <v>5</v>
      </c>
      <c r="J6" s="413" t="s">
        <v>6</v>
      </c>
    </row>
    <row r="7" spans="1:13" x14ac:dyDescent="0.25">
      <c r="A7" s="435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10"/>
      <c r="I7" s="442"/>
      <c r="J7" s="414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78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181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x14ac:dyDescent="0.25">
      <c r="A25" s="4"/>
      <c r="B25" s="3"/>
      <c r="C25" s="26"/>
      <c r="D25" s="6"/>
      <c r="E25" s="7"/>
      <c r="F25" s="3"/>
      <c r="G25" s="6"/>
      <c r="H25" s="7"/>
      <c r="I25" s="39"/>
      <c r="J25" s="6"/>
    </row>
    <row r="26" spans="1:12" x14ac:dyDescent="0.25">
      <c r="A26" s="4"/>
      <c r="B26" s="8" t="s">
        <v>11</v>
      </c>
      <c r="C26" s="27">
        <f>SUM(C8:C25)</f>
        <v>558</v>
      </c>
      <c r="D26" s="9"/>
      <c r="E26" s="8" t="s">
        <v>11</v>
      </c>
      <c r="F26" s="8">
        <f>SUM(F8:F25)</f>
        <v>97</v>
      </c>
      <c r="G26" s="5"/>
      <c r="H26" s="3"/>
      <c r="I26" s="40"/>
      <c r="J26" s="5"/>
    </row>
    <row r="27" spans="1:12" x14ac:dyDescent="0.25">
      <c r="A27" s="4"/>
      <c r="B27" s="8"/>
      <c r="C27" s="27"/>
      <c r="D27" s="9"/>
      <c r="E27" s="8"/>
      <c r="F27" s="8"/>
      <c r="G27" s="32"/>
      <c r="H27" s="33"/>
      <c r="I27" s="40"/>
      <c r="J27" s="5"/>
    </row>
    <row r="28" spans="1:12" x14ac:dyDescent="0.25">
      <c r="A28" s="10"/>
      <c r="B28" s="11"/>
      <c r="C28" s="26"/>
      <c r="D28" s="6"/>
      <c r="E28" s="8"/>
      <c r="F28" s="3"/>
      <c r="G28" s="404" t="s">
        <v>12</v>
      </c>
      <c r="H28" s="404"/>
      <c r="I28" s="39"/>
      <c r="J28" s="13">
        <f>SUM(D8:D25)</f>
        <v>58422179</v>
      </c>
    </row>
    <row r="29" spans="1:12" x14ac:dyDescent="0.25">
      <c r="A29" s="4"/>
      <c r="B29" s="3"/>
      <c r="C29" s="26"/>
      <c r="D29" s="6"/>
      <c r="E29" s="7"/>
      <c r="F29" s="3"/>
      <c r="G29" s="404" t="s">
        <v>13</v>
      </c>
      <c r="H29" s="404"/>
      <c r="I29" s="39"/>
      <c r="J29" s="13">
        <f>SUM(G8:G25)</f>
        <v>10494303</v>
      </c>
    </row>
    <row r="30" spans="1:12" x14ac:dyDescent="0.25">
      <c r="A30" s="14"/>
      <c r="B30" s="7"/>
      <c r="C30" s="26"/>
      <c r="D30" s="6"/>
      <c r="E30" s="7"/>
      <c r="F30" s="3"/>
      <c r="G30" s="404" t="s">
        <v>14</v>
      </c>
      <c r="H30" s="404"/>
      <c r="I30" s="41"/>
      <c r="J30" s="15">
        <f>J28-J29</f>
        <v>47927876</v>
      </c>
    </row>
    <row r="31" spans="1:12" x14ac:dyDescent="0.25">
      <c r="A31" s="4"/>
      <c r="B31" s="16"/>
      <c r="C31" s="26"/>
      <c r="D31" s="17"/>
      <c r="E31" s="7"/>
      <c r="F31" s="3"/>
      <c r="G31" s="404" t="s">
        <v>15</v>
      </c>
      <c r="H31" s="404"/>
      <c r="I31" s="39"/>
      <c r="J31" s="13">
        <f>SUM(H8:H26)</f>
        <v>0</v>
      </c>
    </row>
    <row r="32" spans="1:12" x14ac:dyDescent="0.25">
      <c r="A32" s="4"/>
      <c r="B32" s="16"/>
      <c r="C32" s="26"/>
      <c r="D32" s="17"/>
      <c r="E32" s="7"/>
      <c r="F32" s="3"/>
      <c r="G32" s="404" t="s">
        <v>16</v>
      </c>
      <c r="H32" s="404"/>
      <c r="I32" s="39"/>
      <c r="J32" s="13">
        <f>J30+J31</f>
        <v>47927876</v>
      </c>
    </row>
    <row r="33" spans="1:10" x14ac:dyDescent="0.25">
      <c r="A33" s="4"/>
      <c r="B33" s="16"/>
      <c r="C33" s="26"/>
      <c r="D33" s="17"/>
      <c r="E33" s="7"/>
      <c r="F33" s="3"/>
      <c r="G33" s="404" t="s">
        <v>5</v>
      </c>
      <c r="H33" s="404"/>
      <c r="I33" s="39"/>
      <c r="J33" s="13">
        <f>SUM(I8:I26)</f>
        <v>47929000</v>
      </c>
    </row>
    <row r="34" spans="1:10" x14ac:dyDescent="0.25">
      <c r="A34" s="4"/>
      <c r="B34" s="16"/>
      <c r="C34" s="26"/>
      <c r="D34" s="17"/>
      <c r="E34" s="7"/>
      <c r="F34" s="3"/>
      <c r="G34" s="404" t="s">
        <v>32</v>
      </c>
      <c r="H34" s="404"/>
      <c r="I34" s="40" t="str">
        <f>IF(J34&gt;0,"SALDO",IF(J34&lt;0,"PIUTANG",IF(J34=0,"LUNAS")))</f>
        <v>SALDO</v>
      </c>
      <c r="J34" s="13">
        <f>J33-J32</f>
        <v>1124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4:H34"/>
    <mergeCell ref="G28:H28"/>
    <mergeCell ref="G29:H29"/>
    <mergeCell ref="G30:H30"/>
    <mergeCell ref="G31:H31"/>
    <mergeCell ref="G32:H32"/>
    <mergeCell ref="G33:H33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56"/>
  <sheetViews>
    <sheetView workbookViewId="0">
      <pane ySplit="7" topLeftCell="A29" activePane="bottomLeft" state="frozen"/>
      <selection pane="bottomLeft" activeCell="D39" sqref="D3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182</v>
      </c>
      <c r="D1" s="218"/>
      <c r="E1" s="218"/>
      <c r="F1" s="398" t="s">
        <v>22</v>
      </c>
      <c r="G1" s="398"/>
      <c r="H1" s="398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398" t="s">
        <v>21</v>
      </c>
      <c r="G2" s="398"/>
      <c r="H2" s="398"/>
      <c r="I2" s="220">
        <f>J50*-1</f>
        <v>7574775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</row>
    <row r="5" spans="1:10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0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3" t="s">
        <v>6</v>
      </c>
    </row>
    <row r="7" spans="1:10" x14ac:dyDescent="0.25">
      <c r="A7" s="435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40"/>
      <c r="I7" s="442"/>
      <c r="J7" s="414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98">
        <v>43335</v>
      </c>
      <c r="B35" s="99">
        <v>180173008</v>
      </c>
      <c r="C35" s="100">
        <v>42</v>
      </c>
      <c r="D35" s="34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98">
        <v>43336</v>
      </c>
      <c r="B36" s="99"/>
      <c r="C36" s="100"/>
      <c r="D36" s="34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98">
        <v>43341</v>
      </c>
      <c r="B37" s="99"/>
      <c r="C37" s="100"/>
      <c r="D37" s="34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98">
        <v>43347</v>
      </c>
      <c r="B38" s="99">
        <v>180173964</v>
      </c>
      <c r="C38" s="100">
        <v>50</v>
      </c>
      <c r="D38" s="34">
        <v>4695775</v>
      </c>
      <c r="E38" s="101">
        <v>180045118</v>
      </c>
      <c r="F38" s="99">
        <v>15</v>
      </c>
      <c r="G38" s="34">
        <v>1647538</v>
      </c>
      <c r="H38" s="102"/>
      <c r="I38" s="102"/>
      <c r="J38" s="34"/>
    </row>
    <row r="39" spans="1:10" x14ac:dyDescent="0.25">
      <c r="A39" s="98">
        <v>43357</v>
      </c>
      <c r="B39" s="99">
        <v>180174809</v>
      </c>
      <c r="C39" s="100">
        <v>52</v>
      </c>
      <c r="D39" s="34">
        <v>5478550</v>
      </c>
      <c r="E39" s="101"/>
      <c r="F39" s="99"/>
      <c r="G39" s="34"/>
      <c r="H39" s="102"/>
      <c r="I39" s="102"/>
      <c r="J39" s="34"/>
    </row>
    <row r="40" spans="1:10" x14ac:dyDescent="0.25">
      <c r="A40" s="98">
        <v>43360</v>
      </c>
      <c r="B40" s="99"/>
      <c r="C40" s="100"/>
      <c r="D40" s="34"/>
      <c r="E40" s="101">
        <v>180045316</v>
      </c>
      <c r="F40" s="99">
        <v>9</v>
      </c>
      <c r="G40" s="34">
        <v>1001175</v>
      </c>
      <c r="H40" s="102"/>
      <c r="I40" s="102">
        <v>4000000</v>
      </c>
      <c r="J40" s="34" t="s">
        <v>17</v>
      </c>
    </row>
    <row r="41" spans="1:10" x14ac:dyDescent="0.25">
      <c r="A41" s="235"/>
      <c r="B41" s="234"/>
      <c r="C41" s="240"/>
      <c r="D41" s="236"/>
      <c r="E41" s="237"/>
      <c r="F41" s="234"/>
      <c r="G41" s="236"/>
      <c r="H41" s="239"/>
      <c r="I41" s="239"/>
      <c r="J41" s="236"/>
    </row>
    <row r="42" spans="1:10" x14ac:dyDescent="0.25">
      <c r="A42" s="235"/>
      <c r="B42" s="223" t="s">
        <v>11</v>
      </c>
      <c r="C42" s="232">
        <f>SUM(C8:C41)</f>
        <v>813</v>
      </c>
      <c r="D42" s="224"/>
      <c r="E42" s="223" t="s">
        <v>11</v>
      </c>
      <c r="F42" s="223">
        <f>SUM(F8:F41)</f>
        <v>129</v>
      </c>
      <c r="G42" s="224">
        <f>SUM(G8:G41)</f>
        <v>13605727</v>
      </c>
      <c r="H42" s="239"/>
      <c r="I42" s="239"/>
      <c r="J42" s="236"/>
    </row>
    <row r="43" spans="1:10" x14ac:dyDescent="0.25">
      <c r="A43" s="235"/>
      <c r="B43" s="223"/>
      <c r="C43" s="232"/>
      <c r="D43" s="224"/>
      <c r="E43" s="237"/>
      <c r="F43" s="234"/>
      <c r="G43" s="236"/>
      <c r="H43" s="239"/>
      <c r="I43" s="239"/>
      <c r="J43" s="236"/>
    </row>
    <row r="44" spans="1:10" x14ac:dyDescent="0.25">
      <c r="A44" s="225"/>
      <c r="B44" s="226"/>
      <c r="C44" s="240"/>
      <c r="D44" s="236"/>
      <c r="E44" s="223"/>
      <c r="F44" s="234"/>
      <c r="G44" s="404" t="s">
        <v>12</v>
      </c>
      <c r="H44" s="404"/>
      <c r="I44" s="239"/>
      <c r="J44" s="227">
        <f>SUM(D8:D41)</f>
        <v>84437678</v>
      </c>
    </row>
    <row r="45" spans="1:10" x14ac:dyDescent="0.25">
      <c r="A45" s="235"/>
      <c r="B45" s="234"/>
      <c r="C45" s="240"/>
      <c r="D45" s="236"/>
      <c r="E45" s="223"/>
      <c r="F45" s="234"/>
      <c r="G45" s="404" t="s">
        <v>13</v>
      </c>
      <c r="H45" s="404"/>
      <c r="I45" s="239"/>
      <c r="J45" s="227">
        <f>SUM(G8:G41)</f>
        <v>13605727</v>
      </c>
    </row>
    <row r="46" spans="1:10" x14ac:dyDescent="0.25">
      <c r="A46" s="228"/>
      <c r="B46" s="237"/>
      <c r="C46" s="240"/>
      <c r="D46" s="236"/>
      <c r="E46" s="237"/>
      <c r="F46" s="234"/>
      <c r="G46" s="404" t="s">
        <v>14</v>
      </c>
      <c r="H46" s="404"/>
      <c r="I46" s="41"/>
      <c r="J46" s="229">
        <f>J44-J45</f>
        <v>70831951</v>
      </c>
    </row>
    <row r="47" spans="1:10" x14ac:dyDescent="0.25">
      <c r="A47" s="235"/>
      <c r="B47" s="230"/>
      <c r="C47" s="240"/>
      <c r="D47" s="231"/>
      <c r="E47" s="237"/>
      <c r="F47" s="223"/>
      <c r="G47" s="404" t="s">
        <v>15</v>
      </c>
      <c r="H47" s="404"/>
      <c r="I47" s="239"/>
      <c r="J47" s="227">
        <f>SUM(H8:H43)</f>
        <v>0</v>
      </c>
    </row>
    <row r="48" spans="1:10" x14ac:dyDescent="0.25">
      <c r="A48" s="235"/>
      <c r="B48" s="230"/>
      <c r="C48" s="240"/>
      <c r="D48" s="231"/>
      <c r="E48" s="237"/>
      <c r="F48" s="223"/>
      <c r="G48" s="404" t="s">
        <v>16</v>
      </c>
      <c r="H48" s="404"/>
      <c r="I48" s="239"/>
      <c r="J48" s="227">
        <f>J46+J47</f>
        <v>70831951</v>
      </c>
    </row>
    <row r="49" spans="1:16" x14ac:dyDescent="0.25">
      <c r="A49" s="235"/>
      <c r="B49" s="230"/>
      <c r="C49" s="240"/>
      <c r="D49" s="231"/>
      <c r="E49" s="237"/>
      <c r="F49" s="234"/>
      <c r="G49" s="404" t="s">
        <v>5</v>
      </c>
      <c r="H49" s="404"/>
      <c r="I49" s="239"/>
      <c r="J49" s="227">
        <f>SUM(I8:I43)</f>
        <v>63257176</v>
      </c>
    </row>
    <row r="50" spans="1:16" x14ac:dyDescent="0.25">
      <c r="A50" s="235"/>
      <c r="B50" s="230"/>
      <c r="C50" s="240"/>
      <c r="D50" s="231"/>
      <c r="E50" s="237"/>
      <c r="F50" s="234"/>
      <c r="G50" s="404" t="s">
        <v>32</v>
      </c>
      <c r="H50" s="404"/>
      <c r="I50" s="240" t="str">
        <f>IF(J50&gt;0,"SALDO",IF(J50&lt;0,"PIUTANG",IF(J50=0,"LUNAS")))</f>
        <v>PIUTANG</v>
      </c>
      <c r="J50" s="227">
        <f>J49-J48</f>
        <v>-7574775</v>
      </c>
    </row>
    <row r="51" spans="1:16" x14ac:dyDescent="0.25">
      <c r="F51" s="219"/>
      <c r="G51" s="219"/>
      <c r="J51" s="219"/>
    </row>
    <row r="52" spans="1:16" x14ac:dyDescent="0.25">
      <c r="C52" s="219"/>
      <c r="D52" s="219"/>
      <c r="F52" s="219"/>
      <c r="G52" s="219"/>
      <c r="J52" s="219"/>
      <c r="M52" s="233"/>
      <c r="N52" s="233"/>
      <c r="O52" s="233"/>
      <c r="P52" s="233"/>
    </row>
    <row r="53" spans="1:16" x14ac:dyDescent="0.25">
      <c r="C53" s="219"/>
      <c r="D53" s="219"/>
      <c r="F53" s="219"/>
      <c r="G53" s="219"/>
      <c r="J53" s="219"/>
      <c r="L53" s="238"/>
      <c r="M53" s="233"/>
      <c r="N53" s="233"/>
      <c r="O53" s="233"/>
      <c r="P53" s="233"/>
    </row>
    <row r="54" spans="1:16" x14ac:dyDescent="0.25">
      <c r="C54" s="219"/>
      <c r="D54" s="219"/>
      <c r="F54" s="219"/>
      <c r="G54" s="219"/>
      <c r="J54" s="219"/>
      <c r="L54" s="238"/>
      <c r="M54" s="233"/>
      <c r="N54" s="233"/>
      <c r="O54" s="233"/>
      <c r="P54" s="233"/>
    </row>
    <row r="55" spans="1:16" x14ac:dyDescent="0.25">
      <c r="C55" s="219"/>
      <c r="D55" s="219"/>
      <c r="F55" s="219"/>
      <c r="G55" s="219"/>
      <c r="J55" s="219"/>
      <c r="L55" s="233"/>
      <c r="M55" s="233"/>
      <c r="N55" s="233"/>
      <c r="O55" s="233"/>
      <c r="P55" s="233"/>
    </row>
    <row r="56" spans="1:16" x14ac:dyDescent="0.25">
      <c r="C56" s="219"/>
      <c r="D56" s="219"/>
      <c r="L56" s="233"/>
      <c r="M56" s="233"/>
      <c r="N56" s="233"/>
      <c r="O56" s="233"/>
      <c r="P56" s="233"/>
    </row>
  </sheetData>
  <mergeCells count="15">
    <mergeCell ref="G50:H50"/>
    <mergeCell ref="G44:H44"/>
    <mergeCell ref="G45:H45"/>
    <mergeCell ref="G46:H46"/>
    <mergeCell ref="G47:H47"/>
    <mergeCell ref="G48:H48"/>
    <mergeCell ref="G49:H49"/>
    <mergeCell ref="F1:H1"/>
    <mergeCell ref="F2:H2"/>
    <mergeCell ref="A5:J5"/>
    <mergeCell ref="A6:A7"/>
    <mergeCell ref="B6:G6"/>
    <mergeCell ref="H6:H7"/>
    <mergeCell ref="I6:I7"/>
    <mergeCell ref="J6:J7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39"/>
  <sheetViews>
    <sheetView workbookViewId="0">
      <pane ySplit="7" topLeftCell="A19" activePane="bottomLeft" state="frozen"/>
      <selection pane="bottomLeft" activeCell="G24" sqref="G2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185</v>
      </c>
      <c r="D1" s="218"/>
      <c r="E1" s="218"/>
      <c r="F1" s="398" t="s">
        <v>22</v>
      </c>
      <c r="G1" s="398"/>
      <c r="H1" s="398"/>
      <c r="I1" s="220"/>
      <c r="J1" s="218"/>
      <c r="L1" s="219">
        <f>SUM(D21:D22)</f>
        <v>929338</v>
      </c>
      <c r="M1" s="219">
        <f>D21-I2</f>
        <v>309523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398" t="s">
        <v>21</v>
      </c>
      <c r="G2" s="398"/>
      <c r="H2" s="398"/>
      <c r="I2" s="220">
        <f>J33*-1</f>
        <v>-823</v>
      </c>
      <c r="J2" s="218"/>
      <c r="L2" s="219">
        <f>SUM(G21:G22)</f>
        <v>188038</v>
      </c>
    </row>
    <row r="3" spans="1:13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  <c r="L3" s="219">
        <f>L1-L2</f>
        <v>741300</v>
      </c>
    </row>
    <row r="5" spans="1:13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3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3" t="s">
        <v>6</v>
      </c>
    </row>
    <row r="7" spans="1:13" x14ac:dyDescent="0.25">
      <c r="A7" s="435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40"/>
      <c r="I7" s="442"/>
      <c r="J7" s="414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0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5"/>
      <c r="B24" s="234"/>
      <c r="C24" s="240"/>
      <c r="D24" s="236"/>
      <c r="E24" s="237"/>
      <c r="F24" s="234"/>
      <c r="G24" s="236"/>
      <c r="H24" s="239"/>
      <c r="I24" s="239"/>
      <c r="J24" s="236"/>
    </row>
    <row r="25" spans="1:10" x14ac:dyDescent="0.25">
      <c r="A25" s="235"/>
      <c r="B25" s="223" t="s">
        <v>11</v>
      </c>
      <c r="C25" s="232">
        <f>SUM(C8:C24)</f>
        <v>409</v>
      </c>
      <c r="D25" s="224"/>
      <c r="E25" s="223" t="s">
        <v>11</v>
      </c>
      <c r="F25" s="223">
        <f>SUM(F8:F24)</f>
        <v>83</v>
      </c>
      <c r="G25" s="224">
        <f>SUM(G8:G24)</f>
        <v>8667052</v>
      </c>
      <c r="H25" s="239"/>
      <c r="I25" s="239"/>
      <c r="J25" s="236"/>
    </row>
    <row r="26" spans="1:10" x14ac:dyDescent="0.25">
      <c r="A26" s="235"/>
      <c r="B26" s="223"/>
      <c r="C26" s="232"/>
      <c r="D26" s="224"/>
      <c r="E26" s="237"/>
      <c r="F26" s="234"/>
      <c r="G26" s="236"/>
      <c r="H26" s="239"/>
      <c r="I26" s="239"/>
      <c r="J26" s="236"/>
    </row>
    <row r="27" spans="1:10" x14ac:dyDescent="0.25">
      <c r="A27" s="225"/>
      <c r="B27" s="226"/>
      <c r="C27" s="240"/>
      <c r="D27" s="236"/>
      <c r="E27" s="223"/>
      <c r="F27" s="234"/>
      <c r="G27" s="404" t="s">
        <v>12</v>
      </c>
      <c r="H27" s="404"/>
      <c r="I27" s="239"/>
      <c r="J27" s="227">
        <f>SUM(D8:D24)</f>
        <v>41280229</v>
      </c>
    </row>
    <row r="28" spans="1:10" x14ac:dyDescent="0.25">
      <c r="A28" s="235"/>
      <c r="B28" s="234"/>
      <c r="C28" s="240"/>
      <c r="D28" s="236"/>
      <c r="E28" s="223"/>
      <c r="F28" s="234"/>
      <c r="G28" s="404" t="s">
        <v>13</v>
      </c>
      <c r="H28" s="404"/>
      <c r="I28" s="239"/>
      <c r="J28" s="227">
        <f>SUM(G8:G24)</f>
        <v>8667052</v>
      </c>
    </row>
    <row r="29" spans="1:10" x14ac:dyDescent="0.25">
      <c r="A29" s="228"/>
      <c r="B29" s="237"/>
      <c r="C29" s="240"/>
      <c r="D29" s="236"/>
      <c r="E29" s="237"/>
      <c r="F29" s="234"/>
      <c r="G29" s="404" t="s">
        <v>14</v>
      </c>
      <c r="H29" s="404"/>
      <c r="I29" s="41"/>
      <c r="J29" s="229">
        <f>J27-J28</f>
        <v>32613177</v>
      </c>
    </row>
    <row r="30" spans="1:10" x14ac:dyDescent="0.25">
      <c r="A30" s="235"/>
      <c r="B30" s="230"/>
      <c r="C30" s="240"/>
      <c r="D30" s="231"/>
      <c r="E30" s="237"/>
      <c r="F30" s="223"/>
      <c r="G30" s="404" t="s">
        <v>15</v>
      </c>
      <c r="H30" s="404"/>
      <c r="I30" s="239"/>
      <c r="J30" s="227">
        <f>SUM(H8:H26)</f>
        <v>0</v>
      </c>
    </row>
    <row r="31" spans="1:10" x14ac:dyDescent="0.25">
      <c r="A31" s="235"/>
      <c r="B31" s="230"/>
      <c r="C31" s="240"/>
      <c r="D31" s="231"/>
      <c r="E31" s="237"/>
      <c r="F31" s="223"/>
      <c r="G31" s="404" t="s">
        <v>16</v>
      </c>
      <c r="H31" s="404"/>
      <c r="I31" s="239"/>
      <c r="J31" s="227">
        <f>J29+J30</f>
        <v>32613177</v>
      </c>
    </row>
    <row r="32" spans="1:10" x14ac:dyDescent="0.25">
      <c r="A32" s="235"/>
      <c r="B32" s="230"/>
      <c r="C32" s="240"/>
      <c r="D32" s="231"/>
      <c r="E32" s="237"/>
      <c r="F32" s="234"/>
      <c r="G32" s="404" t="s">
        <v>5</v>
      </c>
      <c r="H32" s="404"/>
      <c r="I32" s="239"/>
      <c r="J32" s="227">
        <f>SUM(I8:I26)</f>
        <v>32614000</v>
      </c>
    </row>
    <row r="33" spans="1:16" x14ac:dyDescent="0.25">
      <c r="A33" s="235"/>
      <c r="B33" s="230"/>
      <c r="C33" s="240"/>
      <c r="D33" s="231"/>
      <c r="E33" s="237"/>
      <c r="F33" s="234"/>
      <c r="G33" s="404" t="s">
        <v>32</v>
      </c>
      <c r="H33" s="404"/>
      <c r="I33" s="240" t="str">
        <f>IF(J33&gt;0,"SALDO",IF(J33&lt;0,"PIUTANG",IF(J33=0,"LUNAS")))</f>
        <v>SALDO</v>
      </c>
      <c r="J33" s="227">
        <f>J32-J31</f>
        <v>823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3"/>
      <c r="M35" s="233"/>
      <c r="N35" s="233"/>
      <c r="O35" s="233"/>
      <c r="P35" s="233"/>
    </row>
    <row r="36" spans="1:16" x14ac:dyDescent="0.25">
      <c r="C36" s="219"/>
      <c r="D36" s="219"/>
      <c r="F36" s="219"/>
      <c r="G36" s="219"/>
      <c r="J36" s="219"/>
      <c r="L36" s="233"/>
      <c r="M36" s="233"/>
      <c r="N36" s="233"/>
      <c r="O36" s="233"/>
      <c r="P36" s="233"/>
    </row>
    <row r="37" spans="1:16" x14ac:dyDescent="0.25">
      <c r="C37" s="219"/>
      <c r="D37" s="219"/>
      <c r="F37" s="219"/>
      <c r="G37" s="219"/>
      <c r="J37" s="219"/>
      <c r="L37" s="233"/>
      <c r="M37" s="233"/>
      <c r="N37" s="233"/>
      <c r="O37" s="233"/>
      <c r="P37" s="233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L39" s="233"/>
      <c r="M39" s="233"/>
      <c r="N39" s="233"/>
      <c r="O39" s="233"/>
      <c r="P39" s="233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98" t="s">
        <v>22</v>
      </c>
      <c r="G1" s="398"/>
      <c r="H1" s="398"/>
      <c r="I1" s="38" t="s">
        <v>76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98" t="s">
        <v>21</v>
      </c>
      <c r="G2" s="398"/>
      <c r="H2" s="398"/>
      <c r="I2" s="38">
        <f>J52*-1</f>
        <v>3266276</v>
      </c>
      <c r="J2" s="20"/>
    </row>
    <row r="3" spans="1:15" s="233" customFormat="1" x14ac:dyDescent="0.25">
      <c r="A3" s="218" t="s">
        <v>115</v>
      </c>
      <c r="B3" s="218"/>
      <c r="C3" s="28" t="s">
        <v>178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5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3" t="s">
        <v>6</v>
      </c>
    </row>
    <row r="7" spans="1:15" x14ac:dyDescent="0.25">
      <c r="A7" s="435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40"/>
      <c r="I7" s="442"/>
      <c r="J7" s="414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44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44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44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170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171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172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04" t="s">
        <v>12</v>
      </c>
      <c r="H46" s="404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04" t="s">
        <v>13</v>
      </c>
      <c r="H47" s="404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04" t="s">
        <v>14</v>
      </c>
      <c r="H48" s="404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04" t="s">
        <v>15</v>
      </c>
      <c r="H49" s="404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04" t="s">
        <v>16</v>
      </c>
      <c r="H50" s="404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04" t="s">
        <v>5</v>
      </c>
      <c r="H51" s="404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04" t="s">
        <v>32</v>
      </c>
      <c r="H52" s="404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98" t="s">
        <v>22</v>
      </c>
      <c r="G1" s="398"/>
      <c r="H1" s="398"/>
      <c r="I1" s="38" t="s">
        <v>76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98" t="s">
        <v>21</v>
      </c>
      <c r="G2" s="398"/>
      <c r="H2" s="398"/>
      <c r="I2" s="38">
        <f>J75*-1</f>
        <v>419663</v>
      </c>
      <c r="J2" s="20"/>
    </row>
    <row r="3" spans="1:16" s="233" customFormat="1" x14ac:dyDescent="0.25">
      <c r="A3" s="218" t="s">
        <v>115</v>
      </c>
      <c r="B3" s="218"/>
      <c r="C3" s="28" t="s">
        <v>126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6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3" t="s">
        <v>6</v>
      </c>
    </row>
    <row r="7" spans="1:16" x14ac:dyDescent="0.25">
      <c r="A7" s="435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0"/>
      <c r="I7" s="442"/>
      <c r="J7" s="414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59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63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149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04" t="s">
        <v>12</v>
      </c>
      <c r="H69" s="404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04" t="s">
        <v>13</v>
      </c>
      <c r="H70" s="404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04" t="s">
        <v>14</v>
      </c>
      <c r="H71" s="404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04" t="s">
        <v>15</v>
      </c>
      <c r="H72" s="404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04" t="s">
        <v>16</v>
      </c>
      <c r="H73" s="404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04" t="s">
        <v>5</v>
      </c>
      <c r="H74" s="404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04" t="s">
        <v>32</v>
      </c>
      <c r="H75" s="404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G7" sqref="G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67</v>
      </c>
      <c r="D1" s="20"/>
      <c r="E1" s="20"/>
      <c r="G1" s="443" t="s">
        <v>21</v>
      </c>
      <c r="H1" s="443"/>
      <c r="I1" s="443"/>
      <c r="J1" s="254">
        <f>J50*-1</f>
        <v>15673800</v>
      </c>
    </row>
    <row r="2" spans="1:13" x14ac:dyDescent="0.25">
      <c r="A2" s="20" t="s">
        <v>1</v>
      </c>
      <c r="B2" s="20"/>
      <c r="C2" s="78" t="s">
        <v>69</v>
      </c>
      <c r="D2" s="20"/>
      <c r="E2" s="20"/>
      <c r="G2" s="443" t="s">
        <v>108</v>
      </c>
      <c r="H2" s="443"/>
      <c r="I2" s="443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110</v>
      </c>
      <c r="D3" s="57"/>
      <c r="E3" s="20"/>
      <c r="G3" s="443" t="s">
        <v>109</v>
      </c>
      <c r="H3" s="443"/>
      <c r="I3" s="443"/>
      <c r="J3" s="21">
        <f>J1-J2</f>
        <v>5929850</v>
      </c>
      <c r="M3" s="219"/>
    </row>
    <row r="4" spans="1:13" s="233" customFormat="1" x14ac:dyDescent="0.25">
      <c r="A4" s="72" t="s">
        <v>115</v>
      </c>
      <c r="B4" s="72"/>
      <c r="C4" s="57" t="s">
        <v>127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9" t="s">
        <v>4</v>
      </c>
      <c r="I6" s="441" t="s">
        <v>5</v>
      </c>
      <c r="J6" s="413" t="s">
        <v>6</v>
      </c>
    </row>
    <row r="7" spans="1:13" x14ac:dyDescent="0.25">
      <c r="A7" s="435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10"/>
      <c r="I7" s="442"/>
      <c r="J7" s="414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71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71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71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71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71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71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71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71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71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71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71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71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71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71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71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71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71</v>
      </c>
      <c r="L33" s="233" t="s">
        <v>162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71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71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71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71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71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04" t="s">
        <v>12</v>
      </c>
      <c r="H44" s="404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04" t="s">
        <v>13</v>
      </c>
      <c r="H45" s="404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04" t="s">
        <v>14</v>
      </c>
      <c r="H46" s="404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04" t="s">
        <v>15</v>
      </c>
      <c r="H47" s="404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04" t="s">
        <v>16</v>
      </c>
      <c r="H48" s="404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04" t="s">
        <v>5</v>
      </c>
      <c r="H49" s="404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04" t="s">
        <v>32</v>
      </c>
      <c r="H50" s="404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72</v>
      </c>
      <c r="D1" s="20"/>
      <c r="E1" s="20"/>
      <c r="F1" s="398" t="s">
        <v>22</v>
      </c>
      <c r="G1" s="398"/>
      <c r="H1" s="398"/>
      <c r="I1" s="38" t="s">
        <v>76</v>
      </c>
      <c r="J1" s="20"/>
    </row>
    <row r="2" spans="1:10" x14ac:dyDescent="0.25">
      <c r="A2" s="20" t="s">
        <v>1</v>
      </c>
      <c r="B2" s="20"/>
      <c r="C2" s="28" t="s">
        <v>70</v>
      </c>
      <c r="D2" s="20"/>
      <c r="E2" s="20"/>
      <c r="F2" s="398" t="s">
        <v>21</v>
      </c>
      <c r="G2" s="398"/>
      <c r="H2" s="398"/>
      <c r="I2" s="38">
        <f>J55*-1</f>
        <v>258363.5</v>
      </c>
      <c r="J2" s="20"/>
    </row>
    <row r="3" spans="1:10" s="233" customFormat="1" x14ac:dyDescent="0.25">
      <c r="A3" s="218" t="s">
        <v>115</v>
      </c>
      <c r="B3" s="218"/>
      <c r="C3" s="28" t="s">
        <v>179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0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9" t="s">
        <v>4</v>
      </c>
      <c r="I6" s="441" t="s">
        <v>5</v>
      </c>
      <c r="J6" s="413" t="s">
        <v>6</v>
      </c>
    </row>
    <row r="7" spans="1:10" x14ac:dyDescent="0.25">
      <c r="A7" s="435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10"/>
      <c r="I7" s="442"/>
      <c r="J7" s="414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59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59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59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82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82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82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98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82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98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82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82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82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82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173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82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174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04" t="s">
        <v>12</v>
      </c>
      <c r="H49" s="404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04" t="s">
        <v>13</v>
      </c>
      <c r="H50" s="404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04" t="s">
        <v>14</v>
      </c>
      <c r="H51" s="404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04" t="s">
        <v>15</v>
      </c>
      <c r="H52" s="404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04" t="s">
        <v>16</v>
      </c>
      <c r="H53" s="404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04" t="s">
        <v>5</v>
      </c>
      <c r="H54" s="404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04" t="s">
        <v>32</v>
      </c>
      <c r="H55" s="404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14" activePane="bottomLeft" state="frozen"/>
      <selection pane="bottomLeft" activeCell="C9" sqref="C9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44" t="s">
        <v>49</v>
      </c>
      <c r="B1" s="444"/>
      <c r="C1" s="444"/>
    </row>
    <row r="2" spans="1:5" ht="15" customHeight="1" x14ac:dyDescent="0.25">
      <c r="A2" s="444"/>
      <c r="B2" s="444"/>
      <c r="C2" s="444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142</v>
      </c>
      <c r="C4" s="270" t="s">
        <v>143</v>
      </c>
      <c r="D4" s="20"/>
      <c r="E4" s="287" t="s">
        <v>6</v>
      </c>
    </row>
    <row r="5" spans="1:5" s="267" customFormat="1" ht="18.75" customHeight="1" x14ac:dyDescent="0.25">
      <c r="A5" s="185" t="s">
        <v>50</v>
      </c>
      <c r="B5" s="184">
        <v>43360</v>
      </c>
      <c r="C5" s="281">
        <f>'Taufik ST'!I2</f>
        <v>4074612</v>
      </c>
      <c r="E5" s="289" t="s">
        <v>151</v>
      </c>
    </row>
    <row r="6" spans="1:5" s="267" customFormat="1" ht="18.75" customHeight="1" x14ac:dyDescent="0.25">
      <c r="A6" s="185" t="s">
        <v>64</v>
      </c>
      <c r="B6" s="184">
        <v>43353</v>
      </c>
      <c r="C6" s="281">
        <f>'Indra Fashion'!I2</f>
        <v>3106687</v>
      </c>
      <c r="E6" s="289" t="s">
        <v>152</v>
      </c>
    </row>
    <row r="7" spans="1:5" s="267" customFormat="1" ht="18.75" customHeight="1" x14ac:dyDescent="0.25">
      <c r="A7" s="185" t="s">
        <v>65</v>
      </c>
      <c r="B7" s="184">
        <v>43364</v>
      </c>
      <c r="C7" s="281">
        <f>Atlantis!I2</f>
        <v>67730</v>
      </c>
      <c r="E7" s="289" t="s">
        <v>150</v>
      </c>
    </row>
    <row r="8" spans="1:5" s="267" customFormat="1" ht="18.75" customHeight="1" x14ac:dyDescent="0.25">
      <c r="A8" s="185" t="s">
        <v>51</v>
      </c>
      <c r="B8" s="184">
        <v>43364</v>
      </c>
      <c r="C8" s="281">
        <f>Bandros!I2</f>
        <v>3263753</v>
      </c>
      <c r="E8" s="289" t="s">
        <v>153</v>
      </c>
    </row>
    <row r="9" spans="1:5" s="267" customFormat="1" ht="18.75" customHeight="1" x14ac:dyDescent="0.25">
      <c r="A9" s="185" t="s">
        <v>183</v>
      </c>
      <c r="B9" s="184">
        <f>Bentang!A35</f>
        <v>43335</v>
      </c>
      <c r="C9" s="281">
        <f>Bentang!I2</f>
        <v>7574775</v>
      </c>
      <c r="E9" s="289" t="s">
        <v>184</v>
      </c>
    </row>
    <row r="10" spans="1:5" s="267" customFormat="1" ht="18.75" customHeight="1" x14ac:dyDescent="0.25">
      <c r="A10" s="185" t="s">
        <v>186</v>
      </c>
      <c r="B10" s="184" t="s">
        <v>40</v>
      </c>
      <c r="C10" s="281">
        <v>0</v>
      </c>
      <c r="E10" s="289" t="s">
        <v>189</v>
      </c>
    </row>
    <row r="11" spans="1:5" s="267" customFormat="1" ht="18.75" customHeight="1" x14ac:dyDescent="0.25">
      <c r="A11" s="185" t="s">
        <v>188</v>
      </c>
      <c r="B11" s="184">
        <f>ESP!A233</f>
        <v>43360</v>
      </c>
      <c r="C11" s="281">
        <f>ESP!I2</f>
        <v>2328720</v>
      </c>
      <c r="E11" s="289"/>
    </row>
    <row r="12" spans="1:5" s="267" customFormat="1" ht="18.75" customHeight="1" x14ac:dyDescent="0.25">
      <c r="A12" s="185" t="s">
        <v>203</v>
      </c>
      <c r="B12" s="184">
        <v>43358</v>
      </c>
      <c r="C12" s="281">
        <f>Yuan!I2</f>
        <v>800101</v>
      </c>
      <c r="E12" s="289" t="s">
        <v>189</v>
      </c>
    </row>
    <row r="13" spans="1:5" s="267" customFormat="1" ht="18.75" customHeight="1" x14ac:dyDescent="0.25">
      <c r="A13" s="185" t="s">
        <v>52</v>
      </c>
      <c r="B13" s="184">
        <v>43356</v>
      </c>
      <c r="C13" s="281">
        <f>Yanyan!I2</f>
        <v>707963</v>
      </c>
      <c r="E13" s="289" t="s">
        <v>155</v>
      </c>
    </row>
    <row r="14" spans="1:5" s="267" customFormat="1" ht="18.75" customHeight="1" x14ac:dyDescent="0.25">
      <c r="A14" s="185" t="s">
        <v>144</v>
      </c>
      <c r="B14" s="184">
        <f>Imas!A29</f>
        <v>42667</v>
      </c>
      <c r="C14" s="281">
        <f>Imas!I2</f>
        <v>3266276</v>
      </c>
      <c r="E14" s="289" t="s">
        <v>156</v>
      </c>
    </row>
    <row r="15" spans="1:5" s="267" customFormat="1" ht="18.75" customHeight="1" x14ac:dyDescent="0.25">
      <c r="A15" s="185" t="s">
        <v>145</v>
      </c>
      <c r="B15" s="184">
        <f>Sofya!A60</f>
        <v>42891</v>
      </c>
      <c r="C15" s="281">
        <f>Sofya!I2</f>
        <v>419663</v>
      </c>
      <c r="E15" s="289" t="s">
        <v>156</v>
      </c>
    </row>
    <row r="16" spans="1:5" s="267" customFormat="1" ht="18.75" customHeight="1" x14ac:dyDescent="0.25">
      <c r="A16" s="185" t="s">
        <v>68</v>
      </c>
      <c r="B16" s="184">
        <v>42767</v>
      </c>
      <c r="C16" s="281">
        <f>Jarkasih!J3</f>
        <v>5929850</v>
      </c>
      <c r="E16" s="289" t="s">
        <v>154</v>
      </c>
    </row>
    <row r="17" spans="1:5" s="267" customFormat="1" ht="18.75" customHeight="1" x14ac:dyDescent="0.25">
      <c r="A17" s="185" t="s">
        <v>74</v>
      </c>
      <c r="B17" s="184">
        <f>Bambang!A43</f>
        <v>42876</v>
      </c>
      <c r="C17" s="281">
        <f>Bambang!I2</f>
        <v>258363.5</v>
      </c>
      <c r="E17" s="289" t="s">
        <v>157</v>
      </c>
    </row>
    <row r="18" spans="1:5" s="267" customFormat="1" ht="18.75" customHeight="1" x14ac:dyDescent="0.25">
      <c r="A18" s="185" t="s">
        <v>75</v>
      </c>
      <c r="B18" s="184" t="s">
        <v>40</v>
      </c>
      <c r="C18" s="281">
        <v>0</v>
      </c>
      <c r="E18" s="289" t="s">
        <v>156</v>
      </c>
    </row>
    <row r="19" spans="1:5" s="267" customFormat="1" ht="18.75" customHeight="1" x14ac:dyDescent="0.25">
      <c r="A19" s="185" t="s">
        <v>87</v>
      </c>
      <c r="B19" s="184">
        <v>43363</v>
      </c>
      <c r="C19" s="281">
        <f>Anip!I2</f>
        <v>565514</v>
      </c>
      <c r="E19" s="289" t="s">
        <v>158</v>
      </c>
    </row>
    <row r="20" spans="1:5" s="267" customFormat="1" ht="18.75" customHeight="1" x14ac:dyDescent="0.25">
      <c r="A20" s="185" t="s">
        <v>200</v>
      </c>
      <c r="B20" s="184">
        <v>43362</v>
      </c>
      <c r="C20" s="281">
        <f>'Sale Atlantis'!I2</f>
        <v>375765</v>
      </c>
      <c r="E20" s="288"/>
    </row>
    <row r="21" spans="1:5" s="267" customFormat="1" ht="18.75" customHeight="1" x14ac:dyDescent="0.25">
      <c r="A21" s="185" t="s">
        <v>214</v>
      </c>
      <c r="B21" s="184">
        <v>43360</v>
      </c>
      <c r="C21" s="281">
        <f>'Sale ESP'!I2</f>
        <v>237780</v>
      </c>
      <c r="E21" s="288"/>
    </row>
    <row r="22" spans="1:5" s="267" customFormat="1" ht="18.75" customHeight="1" x14ac:dyDescent="0.25">
      <c r="A22" s="29"/>
      <c r="B22" s="29"/>
      <c r="C22" s="231"/>
      <c r="E22" s="288"/>
    </row>
    <row r="23" spans="1:5" s="267" customFormat="1" ht="15" customHeight="1" x14ac:dyDescent="0.25">
      <c r="A23" s="447" t="s">
        <v>11</v>
      </c>
      <c r="B23" s="448"/>
      <c r="C23" s="445">
        <f>SUM(C5:C22)</f>
        <v>32977552.5</v>
      </c>
    </row>
    <row r="24" spans="1:5" s="267" customFormat="1" ht="15" customHeight="1" x14ac:dyDescent="0.25">
      <c r="A24" s="449"/>
      <c r="B24" s="450"/>
      <c r="C24" s="446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4"/>
  <sheetViews>
    <sheetView zoomScaleNormal="100" workbookViewId="0">
      <pane ySplit="6" topLeftCell="A25" activePane="bottomLeft" state="frozen"/>
      <selection pane="bottomLeft" activeCell="G31" sqref="G31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199</v>
      </c>
      <c r="D1" s="324"/>
      <c r="E1" s="324"/>
      <c r="F1" s="415" t="s">
        <v>22</v>
      </c>
      <c r="G1" s="415"/>
      <c r="H1" s="415"/>
      <c r="I1" s="326" t="s">
        <v>27</v>
      </c>
      <c r="J1" s="324"/>
      <c r="L1" s="327">
        <f>SUM(D7:D36)</f>
        <v>8780632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15" t="s">
        <v>21</v>
      </c>
      <c r="G2" s="415"/>
      <c r="H2" s="415"/>
      <c r="I2" s="326">
        <f>J653*-1</f>
        <v>8301044</v>
      </c>
      <c r="J2" s="324"/>
      <c r="L2" s="327">
        <f>SUM(G7:G37)</f>
        <v>479588</v>
      </c>
      <c r="O2" s="233" t="s">
        <v>198</v>
      </c>
    </row>
    <row r="3" spans="1:16" x14ac:dyDescent="0.25">
      <c r="L3" s="327">
        <f>L1-L2</f>
        <v>8301044</v>
      </c>
      <c r="M3" s="327">
        <v>794325</v>
      </c>
    </row>
    <row r="4" spans="1:16" ht="19.5" x14ac:dyDescent="0.25">
      <c r="A4" s="416"/>
      <c r="B4" s="417"/>
      <c r="C4" s="417"/>
      <c r="D4" s="417"/>
      <c r="E4" s="417"/>
      <c r="F4" s="417"/>
      <c r="G4" s="417"/>
      <c r="H4" s="417"/>
      <c r="I4" s="417"/>
      <c r="J4" s="418"/>
    </row>
    <row r="5" spans="1:16" x14ac:dyDescent="0.25">
      <c r="A5" s="419" t="s">
        <v>2</v>
      </c>
      <c r="B5" s="421" t="s">
        <v>3</v>
      </c>
      <c r="C5" s="422"/>
      <c r="D5" s="422"/>
      <c r="E5" s="422"/>
      <c r="F5" s="422"/>
      <c r="G5" s="423"/>
      <c r="H5" s="424" t="s">
        <v>4</v>
      </c>
      <c r="I5" s="426" t="s">
        <v>5</v>
      </c>
      <c r="J5" s="428" t="s">
        <v>6</v>
      </c>
    </row>
    <row r="6" spans="1:16" x14ac:dyDescent="0.25">
      <c r="A6" s="420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25"/>
      <c r="I6" s="427"/>
      <c r="J6" s="429"/>
    </row>
    <row r="7" spans="1:16" x14ac:dyDescent="0.25">
      <c r="A7" s="339">
        <v>43314</v>
      </c>
      <c r="B7" s="340">
        <v>180171959</v>
      </c>
      <c r="C7" s="341">
        <v>1</v>
      </c>
      <c r="D7" s="342">
        <v>49000</v>
      </c>
      <c r="E7" s="343"/>
      <c r="F7" s="341"/>
      <c r="G7" s="342"/>
      <c r="H7" s="343"/>
      <c r="I7" s="344"/>
      <c r="J7" s="342"/>
      <c r="K7" s="328"/>
      <c r="L7" s="328"/>
      <c r="M7" s="328"/>
      <c r="N7" s="328"/>
      <c r="O7" s="366"/>
      <c r="P7" s="366"/>
    </row>
    <row r="8" spans="1:16" x14ac:dyDescent="0.25">
      <c r="A8" s="339">
        <v>43315</v>
      </c>
      <c r="B8" s="340">
        <v>180172961</v>
      </c>
      <c r="C8" s="341">
        <v>1</v>
      </c>
      <c r="D8" s="342">
        <v>113575</v>
      </c>
      <c r="E8" s="343"/>
      <c r="F8" s="341"/>
      <c r="G8" s="342"/>
      <c r="H8" s="343"/>
      <c r="I8" s="344"/>
      <c r="J8" s="342"/>
      <c r="K8" s="328"/>
      <c r="L8" s="328"/>
      <c r="M8" s="328"/>
      <c r="N8" s="328"/>
      <c r="O8" s="366"/>
      <c r="P8" s="366"/>
    </row>
    <row r="9" spans="1:16" x14ac:dyDescent="0.25">
      <c r="A9" s="339">
        <v>43315</v>
      </c>
      <c r="B9" s="340">
        <v>180172964</v>
      </c>
      <c r="C9" s="341">
        <v>1</v>
      </c>
      <c r="D9" s="342">
        <v>113575</v>
      </c>
      <c r="E9" s="343"/>
      <c r="F9" s="341"/>
      <c r="G9" s="342"/>
      <c r="H9" s="343"/>
      <c r="I9" s="344"/>
      <c r="J9" s="342"/>
      <c r="K9" s="328"/>
      <c r="L9" s="328"/>
      <c r="M9" s="328"/>
      <c r="N9" s="328"/>
      <c r="O9" s="366"/>
      <c r="P9" s="366"/>
    </row>
    <row r="10" spans="1:16" x14ac:dyDescent="0.25">
      <c r="A10" s="339">
        <v>43319</v>
      </c>
      <c r="B10" s="340">
        <v>180172966</v>
      </c>
      <c r="C10" s="341">
        <v>2</v>
      </c>
      <c r="D10" s="342">
        <v>246050</v>
      </c>
      <c r="E10" s="343"/>
      <c r="F10" s="341"/>
      <c r="G10" s="342"/>
      <c r="H10" s="343"/>
      <c r="I10" s="344"/>
      <c r="J10" s="342"/>
      <c r="K10" s="328"/>
      <c r="L10" s="328"/>
      <c r="M10" s="328"/>
      <c r="N10" s="328"/>
      <c r="O10" s="366"/>
      <c r="P10" s="366"/>
    </row>
    <row r="11" spans="1:16" x14ac:dyDescent="0.25">
      <c r="A11" s="339">
        <v>43319</v>
      </c>
      <c r="B11" s="340">
        <v>180172969</v>
      </c>
      <c r="C11" s="341">
        <v>1</v>
      </c>
      <c r="D11" s="342">
        <v>72188</v>
      </c>
      <c r="E11" s="343"/>
      <c r="F11" s="341"/>
      <c r="G11" s="342"/>
      <c r="H11" s="343"/>
      <c r="I11" s="344"/>
      <c r="J11" s="342"/>
      <c r="K11" s="328"/>
      <c r="L11" s="328"/>
      <c r="M11" s="328"/>
      <c r="N11" s="328"/>
      <c r="O11" s="366"/>
      <c r="P11" s="366"/>
    </row>
    <row r="12" spans="1:16" x14ac:dyDescent="0.25">
      <c r="A12" s="339">
        <v>43320</v>
      </c>
      <c r="B12" s="340">
        <v>180172970</v>
      </c>
      <c r="C12" s="341">
        <v>4</v>
      </c>
      <c r="D12" s="342">
        <v>370038</v>
      </c>
      <c r="E12" s="343"/>
      <c r="F12" s="341"/>
      <c r="G12" s="342"/>
      <c r="H12" s="343"/>
      <c r="I12" s="344"/>
      <c r="J12" s="342"/>
      <c r="K12" s="328"/>
      <c r="L12" s="328"/>
      <c r="M12" s="328"/>
      <c r="N12" s="328"/>
      <c r="O12" s="366"/>
      <c r="P12" s="366"/>
    </row>
    <row r="13" spans="1:16" x14ac:dyDescent="0.25">
      <c r="A13" s="339">
        <v>43321</v>
      </c>
      <c r="B13" s="340">
        <v>180172971</v>
      </c>
      <c r="C13" s="341">
        <v>1</v>
      </c>
      <c r="D13" s="342">
        <v>122850</v>
      </c>
      <c r="E13" s="343"/>
      <c r="F13" s="341"/>
      <c r="G13" s="342"/>
      <c r="H13" s="343"/>
      <c r="I13" s="344"/>
      <c r="J13" s="342"/>
      <c r="K13" s="328"/>
      <c r="L13" s="328"/>
      <c r="M13" s="328"/>
      <c r="N13" s="328"/>
      <c r="O13" s="366"/>
      <c r="P13" s="366"/>
    </row>
    <row r="14" spans="1:16" x14ac:dyDescent="0.25">
      <c r="A14" s="339">
        <v>43322</v>
      </c>
      <c r="B14" s="340">
        <v>180172972</v>
      </c>
      <c r="C14" s="341">
        <v>3</v>
      </c>
      <c r="D14" s="342">
        <v>251738</v>
      </c>
      <c r="E14" s="343"/>
      <c r="F14" s="341"/>
      <c r="G14" s="342"/>
      <c r="H14" s="343"/>
      <c r="I14" s="344"/>
      <c r="J14" s="342"/>
      <c r="K14" s="328"/>
      <c r="L14" s="328"/>
      <c r="M14" s="328"/>
      <c r="N14" s="328"/>
      <c r="O14" s="366"/>
      <c r="P14" s="366"/>
    </row>
    <row r="15" spans="1:16" x14ac:dyDescent="0.25">
      <c r="A15" s="339">
        <v>43325</v>
      </c>
      <c r="B15" s="340">
        <v>180172318</v>
      </c>
      <c r="C15" s="341">
        <v>4</v>
      </c>
      <c r="D15" s="342">
        <v>375813</v>
      </c>
      <c r="E15" s="343"/>
      <c r="F15" s="341"/>
      <c r="G15" s="342"/>
      <c r="H15" s="343"/>
      <c r="I15" s="344"/>
      <c r="J15" s="342"/>
      <c r="K15" s="328"/>
      <c r="L15" s="328"/>
      <c r="M15" s="328"/>
      <c r="N15" s="328"/>
      <c r="O15" s="366"/>
      <c r="P15" s="366"/>
    </row>
    <row r="16" spans="1:16" x14ac:dyDescent="0.25">
      <c r="A16" s="339">
        <v>43325</v>
      </c>
      <c r="B16" s="340">
        <v>180172339</v>
      </c>
      <c r="C16" s="341">
        <v>3</v>
      </c>
      <c r="D16" s="342">
        <v>300475</v>
      </c>
      <c r="E16" s="343"/>
      <c r="F16" s="341"/>
      <c r="G16" s="342"/>
      <c r="H16" s="343"/>
      <c r="I16" s="344"/>
      <c r="J16" s="342"/>
      <c r="K16" s="328"/>
      <c r="L16" s="328"/>
      <c r="M16" s="328"/>
      <c r="N16" s="328"/>
      <c r="O16" s="366"/>
      <c r="P16" s="366"/>
    </row>
    <row r="17" spans="1:16" x14ac:dyDescent="0.25">
      <c r="A17" s="339">
        <v>43326</v>
      </c>
      <c r="B17" s="340">
        <v>180172404</v>
      </c>
      <c r="C17" s="341">
        <v>7</v>
      </c>
      <c r="D17" s="342">
        <v>621250</v>
      </c>
      <c r="E17" s="343"/>
      <c r="F17" s="341"/>
      <c r="G17" s="342"/>
      <c r="H17" s="343"/>
      <c r="I17" s="344"/>
      <c r="J17" s="342"/>
      <c r="K17" s="328"/>
      <c r="L17" s="328"/>
      <c r="M17" s="328"/>
      <c r="N17" s="328"/>
      <c r="O17" s="366"/>
      <c r="P17" s="366"/>
    </row>
    <row r="18" spans="1:16" x14ac:dyDescent="0.25">
      <c r="A18" s="339">
        <v>43327</v>
      </c>
      <c r="B18" s="340">
        <v>180172501</v>
      </c>
      <c r="C18" s="341">
        <v>2</v>
      </c>
      <c r="D18" s="342">
        <v>165375</v>
      </c>
      <c r="E18" s="343"/>
      <c r="F18" s="341"/>
      <c r="G18" s="342"/>
      <c r="H18" s="343"/>
      <c r="I18" s="344"/>
      <c r="J18" s="342"/>
      <c r="K18" s="328"/>
      <c r="L18" s="328"/>
      <c r="M18" s="328"/>
      <c r="N18" s="328"/>
      <c r="O18" s="366"/>
      <c r="P18" s="366"/>
    </row>
    <row r="19" spans="1:16" x14ac:dyDescent="0.25">
      <c r="A19" s="339">
        <v>43328</v>
      </c>
      <c r="B19" s="340">
        <v>180172644</v>
      </c>
      <c r="C19" s="341">
        <v>1</v>
      </c>
      <c r="D19" s="342">
        <v>41125</v>
      </c>
      <c r="E19" s="343"/>
      <c r="F19" s="341"/>
      <c r="G19" s="342"/>
      <c r="H19" s="343"/>
      <c r="I19" s="344"/>
      <c r="J19" s="342"/>
      <c r="K19" s="328"/>
      <c r="L19" s="328"/>
      <c r="M19" s="328"/>
      <c r="N19" s="328"/>
      <c r="O19" s="366"/>
      <c r="P19" s="366"/>
    </row>
    <row r="20" spans="1:16" x14ac:dyDescent="0.25">
      <c r="A20" s="339">
        <v>43328</v>
      </c>
      <c r="B20" s="340">
        <v>180172586</v>
      </c>
      <c r="C20" s="341">
        <v>8</v>
      </c>
      <c r="D20" s="342">
        <v>891888</v>
      </c>
      <c r="E20" s="343"/>
      <c r="F20" s="341"/>
      <c r="G20" s="342"/>
      <c r="H20" s="343"/>
      <c r="I20" s="344"/>
      <c r="J20" s="342"/>
      <c r="K20" s="328"/>
      <c r="L20" s="328"/>
      <c r="M20" s="328"/>
      <c r="N20" s="328"/>
      <c r="O20" s="366"/>
      <c r="P20" s="366"/>
    </row>
    <row r="21" spans="1:16" x14ac:dyDescent="0.25">
      <c r="A21" s="339">
        <v>43330</v>
      </c>
      <c r="B21" s="340">
        <v>180172696</v>
      </c>
      <c r="C21" s="341">
        <v>7</v>
      </c>
      <c r="D21" s="342">
        <v>731063</v>
      </c>
      <c r="E21" s="343"/>
      <c r="F21" s="341"/>
      <c r="G21" s="342"/>
      <c r="H21" s="343"/>
      <c r="I21" s="344"/>
      <c r="J21" s="342"/>
      <c r="K21" s="328"/>
      <c r="L21" s="328"/>
      <c r="M21" s="328"/>
      <c r="N21" s="328"/>
      <c r="O21" s="366"/>
      <c r="P21" s="366"/>
    </row>
    <row r="22" spans="1:16" x14ac:dyDescent="0.25">
      <c r="A22" s="339">
        <v>43332</v>
      </c>
      <c r="B22" s="340">
        <v>180172859</v>
      </c>
      <c r="C22" s="341">
        <v>3</v>
      </c>
      <c r="D22" s="342">
        <v>328038</v>
      </c>
      <c r="E22" s="343"/>
      <c r="F22" s="341"/>
      <c r="G22" s="342"/>
      <c r="H22" s="343"/>
      <c r="I22" s="344"/>
      <c r="J22" s="342"/>
      <c r="K22" s="328"/>
      <c r="L22" s="328"/>
      <c r="M22" s="328"/>
      <c r="N22" s="328"/>
      <c r="O22" s="366"/>
      <c r="P22" s="366"/>
    </row>
    <row r="23" spans="1:16" x14ac:dyDescent="0.25">
      <c r="A23" s="339">
        <v>43332</v>
      </c>
      <c r="B23" s="340">
        <v>180172897</v>
      </c>
      <c r="C23" s="341">
        <v>1</v>
      </c>
      <c r="D23" s="342">
        <v>105963</v>
      </c>
      <c r="E23" s="343"/>
      <c r="F23" s="341"/>
      <c r="G23" s="342"/>
      <c r="H23" s="343"/>
      <c r="I23" s="344"/>
      <c r="J23" s="342"/>
      <c r="K23" s="328"/>
      <c r="L23" s="328"/>
      <c r="M23" s="328"/>
      <c r="N23" s="328"/>
      <c r="O23" s="366"/>
      <c r="P23" s="366"/>
    </row>
    <row r="24" spans="1:16" x14ac:dyDescent="0.25">
      <c r="A24" s="339">
        <v>43332</v>
      </c>
      <c r="B24" s="340">
        <v>180172908</v>
      </c>
      <c r="C24" s="341">
        <v>13</v>
      </c>
      <c r="D24" s="342">
        <v>1347325</v>
      </c>
      <c r="E24" s="343"/>
      <c r="F24" s="341"/>
      <c r="G24" s="342"/>
      <c r="H24" s="343"/>
      <c r="I24" s="344"/>
      <c r="J24" s="342"/>
      <c r="K24" s="328"/>
      <c r="L24" s="328"/>
      <c r="M24" s="328"/>
      <c r="N24" s="328"/>
      <c r="O24" s="366"/>
      <c r="P24" s="366"/>
    </row>
    <row r="25" spans="1:16" x14ac:dyDescent="0.25">
      <c r="A25" s="339">
        <v>43333</v>
      </c>
      <c r="B25" s="340">
        <v>180172936</v>
      </c>
      <c r="C25" s="341">
        <v>3</v>
      </c>
      <c r="D25" s="342">
        <v>276850</v>
      </c>
      <c r="E25" s="343"/>
      <c r="F25" s="341"/>
      <c r="G25" s="342"/>
      <c r="H25" s="343"/>
      <c r="I25" s="344"/>
      <c r="J25" s="342"/>
      <c r="K25" s="328"/>
      <c r="L25" s="328"/>
      <c r="M25" s="328"/>
      <c r="N25" s="328"/>
      <c r="O25" s="366"/>
      <c r="P25" s="366"/>
    </row>
    <row r="26" spans="1:16" x14ac:dyDescent="0.25">
      <c r="A26" s="339">
        <v>43335</v>
      </c>
      <c r="B26" s="340">
        <v>180173042</v>
      </c>
      <c r="C26" s="341">
        <v>1</v>
      </c>
      <c r="D26" s="342">
        <v>119963</v>
      </c>
      <c r="E26" s="343"/>
      <c r="F26" s="341"/>
      <c r="G26" s="342"/>
      <c r="H26" s="343"/>
      <c r="I26" s="344"/>
      <c r="J26" s="342"/>
      <c r="K26" s="328"/>
      <c r="L26" s="328"/>
      <c r="M26" s="328"/>
      <c r="N26" s="328"/>
      <c r="O26" s="366"/>
      <c r="P26" s="366"/>
    </row>
    <row r="27" spans="1:16" x14ac:dyDescent="0.25">
      <c r="A27" s="339">
        <v>43336</v>
      </c>
      <c r="B27" s="340">
        <v>180173096</v>
      </c>
      <c r="C27" s="341">
        <v>1</v>
      </c>
      <c r="D27" s="342">
        <v>104038</v>
      </c>
      <c r="E27" s="343"/>
      <c r="F27" s="341"/>
      <c r="G27" s="342"/>
      <c r="H27" s="343"/>
      <c r="I27" s="344"/>
      <c r="J27" s="342"/>
      <c r="K27" s="328"/>
      <c r="L27" s="328"/>
      <c r="M27" s="328"/>
      <c r="N27" s="328"/>
      <c r="O27" s="366"/>
      <c r="P27" s="366"/>
    </row>
    <row r="28" spans="1:16" x14ac:dyDescent="0.25">
      <c r="A28" s="339">
        <v>43339</v>
      </c>
      <c r="B28" s="340">
        <v>180173302</v>
      </c>
      <c r="C28" s="341">
        <v>2</v>
      </c>
      <c r="D28" s="342">
        <v>134050</v>
      </c>
      <c r="E28" s="343">
        <v>180045004</v>
      </c>
      <c r="F28" s="341">
        <v>1</v>
      </c>
      <c r="G28" s="342">
        <v>105963</v>
      </c>
      <c r="H28" s="343"/>
      <c r="I28" s="344"/>
      <c r="J28" s="342"/>
      <c r="K28" s="328"/>
      <c r="L28" s="328"/>
      <c r="M28" s="328"/>
      <c r="N28" s="328"/>
      <c r="O28" s="366"/>
      <c r="P28" s="366"/>
    </row>
    <row r="29" spans="1:16" x14ac:dyDescent="0.25">
      <c r="A29" s="339">
        <v>43339</v>
      </c>
      <c r="B29" s="340">
        <v>180173305</v>
      </c>
      <c r="C29" s="341">
        <v>1</v>
      </c>
      <c r="D29" s="342">
        <v>86450</v>
      </c>
      <c r="E29" s="343"/>
      <c r="F29" s="341"/>
      <c r="G29" s="342"/>
      <c r="H29" s="343"/>
      <c r="I29" s="344"/>
      <c r="J29" s="342"/>
      <c r="K29" s="328"/>
      <c r="L29" s="328"/>
      <c r="M29" s="328"/>
      <c r="N29" s="328"/>
      <c r="O29" s="366"/>
      <c r="P29" s="366"/>
    </row>
    <row r="30" spans="1:16" x14ac:dyDescent="0.25">
      <c r="A30" s="339">
        <v>43339</v>
      </c>
      <c r="B30" s="340">
        <v>180173326</v>
      </c>
      <c r="C30" s="341">
        <v>6</v>
      </c>
      <c r="D30" s="342">
        <v>645138</v>
      </c>
      <c r="E30" s="343"/>
      <c r="F30" s="341"/>
      <c r="G30" s="342"/>
      <c r="H30" s="343"/>
      <c r="I30" s="344"/>
      <c r="J30" s="342"/>
      <c r="K30" s="328"/>
      <c r="L30" s="328"/>
      <c r="M30" s="328"/>
      <c r="N30" s="328"/>
      <c r="O30" s="366"/>
      <c r="P30" s="366"/>
    </row>
    <row r="31" spans="1:16" x14ac:dyDescent="0.25">
      <c r="A31" s="339">
        <v>43339</v>
      </c>
      <c r="B31" s="340">
        <v>180173368</v>
      </c>
      <c r="C31" s="341">
        <v>1</v>
      </c>
      <c r="D31" s="342">
        <v>96338</v>
      </c>
      <c r="E31" s="343"/>
      <c r="F31" s="341"/>
      <c r="G31" s="342"/>
      <c r="H31" s="343"/>
      <c r="I31" s="344"/>
      <c r="J31" s="342"/>
      <c r="K31" s="328"/>
      <c r="L31" s="328"/>
      <c r="M31" s="328"/>
      <c r="N31" s="328"/>
      <c r="O31" s="366"/>
      <c r="P31" s="366"/>
    </row>
    <row r="32" spans="1:16" x14ac:dyDescent="0.25">
      <c r="A32" s="339">
        <v>43340</v>
      </c>
      <c r="B32" s="340">
        <v>180173412</v>
      </c>
      <c r="C32" s="341">
        <v>4</v>
      </c>
      <c r="D32" s="342">
        <v>387625</v>
      </c>
      <c r="E32" s="343"/>
      <c r="F32" s="341"/>
      <c r="G32" s="342"/>
      <c r="H32" s="343"/>
      <c r="I32" s="344"/>
      <c r="J32" s="342"/>
      <c r="K32" s="328"/>
      <c r="L32" s="328"/>
      <c r="M32" s="328"/>
      <c r="N32" s="328"/>
      <c r="O32" s="366"/>
      <c r="P32" s="366"/>
    </row>
    <row r="33" spans="1:16" x14ac:dyDescent="0.25">
      <c r="A33" s="339">
        <v>43340</v>
      </c>
      <c r="B33" s="340">
        <v>180173461</v>
      </c>
      <c r="C33" s="341">
        <v>1</v>
      </c>
      <c r="D33" s="342">
        <v>72188</v>
      </c>
      <c r="E33" s="343"/>
      <c r="F33" s="341"/>
      <c r="G33" s="342"/>
      <c r="H33" s="343"/>
      <c r="I33" s="344"/>
      <c r="J33" s="342"/>
      <c r="K33" s="328"/>
      <c r="L33" s="328"/>
      <c r="M33" s="328"/>
      <c r="N33" s="328"/>
      <c r="O33" s="366"/>
      <c r="P33" s="366"/>
    </row>
    <row r="34" spans="1:16" x14ac:dyDescent="0.25">
      <c r="A34" s="339">
        <v>43341</v>
      </c>
      <c r="B34" s="340">
        <v>180173519</v>
      </c>
      <c r="C34" s="341">
        <v>2</v>
      </c>
      <c r="D34" s="342">
        <v>219713</v>
      </c>
      <c r="E34" s="343"/>
      <c r="F34" s="341"/>
      <c r="G34" s="342"/>
      <c r="H34" s="343"/>
      <c r="I34" s="344"/>
      <c r="J34" s="342"/>
      <c r="K34" s="328"/>
      <c r="L34" s="328"/>
      <c r="M34" s="328"/>
      <c r="N34" s="328"/>
      <c r="O34" s="366"/>
      <c r="P34" s="366"/>
    </row>
    <row r="35" spans="1:16" x14ac:dyDescent="0.25">
      <c r="A35" s="339">
        <v>43342</v>
      </c>
      <c r="B35" s="340">
        <v>180173635</v>
      </c>
      <c r="C35" s="341">
        <v>3</v>
      </c>
      <c r="D35" s="342">
        <v>288575</v>
      </c>
      <c r="E35" s="343"/>
      <c r="F35" s="341"/>
      <c r="G35" s="342"/>
      <c r="H35" s="343"/>
      <c r="I35" s="344"/>
      <c r="J35" s="342"/>
      <c r="K35" s="328"/>
      <c r="L35" s="328"/>
      <c r="M35" s="328"/>
      <c r="N35" s="328"/>
      <c r="O35" s="366"/>
      <c r="P35" s="366"/>
    </row>
    <row r="36" spans="1:16" x14ac:dyDescent="0.25">
      <c r="A36" s="339">
        <v>43343</v>
      </c>
      <c r="B36" s="340">
        <v>180173707</v>
      </c>
      <c r="C36" s="341">
        <v>1</v>
      </c>
      <c r="D36" s="342">
        <v>102375</v>
      </c>
      <c r="E36" s="343">
        <v>180045054</v>
      </c>
      <c r="F36" s="341">
        <v>1</v>
      </c>
      <c r="G36" s="342">
        <v>86450</v>
      </c>
      <c r="H36" s="343"/>
      <c r="I36" s="344"/>
      <c r="J36" s="342"/>
      <c r="K36" s="328"/>
      <c r="L36" s="328"/>
      <c r="M36" s="328"/>
      <c r="N36" s="328"/>
      <c r="O36" s="366"/>
      <c r="P36" s="366"/>
    </row>
    <row r="37" spans="1:16" x14ac:dyDescent="0.25">
      <c r="A37" s="339"/>
      <c r="B37" s="340"/>
      <c r="C37" s="341"/>
      <c r="D37" s="342"/>
      <c r="E37" s="343">
        <v>180045067</v>
      </c>
      <c r="F37" s="341">
        <v>3</v>
      </c>
      <c r="G37" s="342">
        <v>287175</v>
      </c>
      <c r="H37" s="343"/>
      <c r="I37" s="344"/>
      <c r="J37" s="342"/>
      <c r="K37" s="328"/>
      <c r="L37" s="328"/>
      <c r="M37" s="328"/>
      <c r="N37" s="328"/>
      <c r="O37" s="366"/>
      <c r="P37" s="366"/>
    </row>
    <row r="38" spans="1:16" x14ac:dyDescent="0.25">
      <c r="A38" s="339"/>
      <c r="B38" s="340"/>
      <c r="C38" s="341"/>
      <c r="D38" s="342"/>
      <c r="E38" s="343"/>
      <c r="F38" s="341"/>
      <c r="G38" s="342"/>
      <c r="H38" s="343"/>
      <c r="I38" s="344"/>
      <c r="J38" s="342"/>
      <c r="K38" s="328"/>
      <c r="L38" s="328"/>
      <c r="M38" s="328"/>
      <c r="N38" s="328"/>
      <c r="O38" s="366"/>
      <c r="P38" s="366"/>
    </row>
    <row r="39" spans="1:16" x14ac:dyDescent="0.25">
      <c r="A39" s="339"/>
      <c r="B39" s="340"/>
      <c r="C39" s="341"/>
      <c r="D39" s="342"/>
      <c r="E39" s="343"/>
      <c r="F39" s="341"/>
      <c r="G39" s="342"/>
      <c r="H39" s="343"/>
      <c r="I39" s="344"/>
      <c r="J39" s="342"/>
      <c r="K39" s="328"/>
      <c r="L39" s="328"/>
      <c r="M39" s="328"/>
      <c r="N39" s="328"/>
      <c r="O39" s="366"/>
      <c r="P39" s="366"/>
    </row>
    <row r="40" spans="1:16" x14ac:dyDescent="0.25">
      <c r="A40" s="339"/>
      <c r="B40" s="340"/>
      <c r="C40" s="341"/>
      <c r="D40" s="342"/>
      <c r="E40" s="343"/>
      <c r="F40" s="341"/>
      <c r="G40" s="342"/>
      <c r="H40" s="343"/>
      <c r="I40" s="344"/>
      <c r="J40" s="342"/>
      <c r="K40" s="328"/>
      <c r="L40" s="328"/>
      <c r="M40" s="328"/>
      <c r="N40" s="328"/>
      <c r="O40" s="366"/>
      <c r="P40" s="366"/>
    </row>
    <row r="41" spans="1:16" x14ac:dyDescent="0.25">
      <c r="A41" s="339"/>
      <c r="B41" s="340"/>
      <c r="C41" s="341"/>
      <c r="D41" s="342"/>
      <c r="E41" s="343"/>
      <c r="F41" s="341"/>
      <c r="G41" s="342"/>
      <c r="H41" s="343"/>
      <c r="I41" s="344"/>
      <c r="J41" s="342"/>
      <c r="K41" s="328"/>
      <c r="L41" s="328"/>
      <c r="M41" s="328"/>
      <c r="N41" s="328"/>
      <c r="O41" s="366"/>
      <c r="P41" s="366"/>
    </row>
    <row r="42" spans="1:16" x14ac:dyDescent="0.25">
      <c r="A42" s="339"/>
      <c r="B42" s="340"/>
      <c r="C42" s="341"/>
      <c r="D42" s="342"/>
      <c r="E42" s="343"/>
      <c r="F42" s="341"/>
      <c r="G42" s="342"/>
      <c r="H42" s="343"/>
      <c r="I42" s="344"/>
      <c r="J42" s="342"/>
      <c r="K42" s="328"/>
      <c r="L42" s="328"/>
      <c r="M42" s="328"/>
      <c r="N42" s="328"/>
      <c r="O42" s="366"/>
      <c r="P42" s="366"/>
    </row>
    <row r="43" spans="1:16" x14ac:dyDescent="0.25">
      <c r="A43" s="339"/>
      <c r="B43" s="340"/>
      <c r="C43" s="341"/>
      <c r="D43" s="342"/>
      <c r="E43" s="343"/>
      <c r="F43" s="341"/>
      <c r="G43" s="342"/>
      <c r="H43" s="343"/>
      <c r="I43" s="344"/>
      <c r="J43" s="342"/>
      <c r="K43" s="328"/>
      <c r="L43" s="328"/>
      <c r="M43" s="328"/>
      <c r="N43" s="328"/>
      <c r="O43" s="366"/>
      <c r="P43" s="366"/>
    </row>
    <row r="44" spans="1:16" x14ac:dyDescent="0.25">
      <c r="A44" s="339"/>
      <c r="B44" s="340"/>
      <c r="C44" s="341"/>
      <c r="D44" s="342"/>
      <c r="E44" s="343"/>
      <c r="F44" s="341"/>
      <c r="G44" s="342"/>
      <c r="H44" s="343"/>
      <c r="I44" s="344"/>
      <c r="J44" s="342"/>
      <c r="K44" s="328"/>
      <c r="L44" s="328"/>
      <c r="M44" s="328"/>
      <c r="N44" s="328"/>
      <c r="O44" s="366"/>
      <c r="P44" s="366"/>
    </row>
    <row r="45" spans="1:16" x14ac:dyDescent="0.25">
      <c r="A45" s="339"/>
      <c r="B45" s="340"/>
      <c r="C45" s="341"/>
      <c r="D45" s="342"/>
      <c r="E45" s="343"/>
      <c r="F45" s="341"/>
      <c r="G45" s="342"/>
      <c r="H45" s="343"/>
      <c r="I45" s="344"/>
      <c r="J45" s="342"/>
      <c r="K45" s="328"/>
      <c r="L45" s="328"/>
      <c r="M45" s="328"/>
      <c r="N45" s="328"/>
      <c r="O45" s="366"/>
      <c r="P45" s="366"/>
    </row>
    <row r="46" spans="1:16" x14ac:dyDescent="0.25">
      <c r="A46" s="339"/>
      <c r="B46" s="340"/>
      <c r="C46" s="341"/>
      <c r="D46" s="342"/>
      <c r="E46" s="343"/>
      <c r="F46" s="341"/>
      <c r="G46" s="342"/>
      <c r="H46" s="343"/>
      <c r="I46" s="344"/>
      <c r="J46" s="342"/>
      <c r="K46" s="328"/>
      <c r="L46" s="328"/>
      <c r="M46" s="328"/>
      <c r="N46" s="328"/>
      <c r="O46" s="366"/>
      <c r="P46" s="366"/>
    </row>
    <row r="47" spans="1:16" x14ac:dyDescent="0.25">
      <c r="A47" s="339"/>
      <c r="B47" s="340"/>
      <c r="C47" s="341"/>
      <c r="D47" s="342"/>
      <c r="E47" s="343"/>
      <c r="F47" s="341"/>
      <c r="G47" s="342"/>
      <c r="H47" s="343"/>
      <c r="I47" s="344"/>
      <c r="J47" s="342"/>
      <c r="K47" s="328"/>
      <c r="L47" s="328"/>
      <c r="M47" s="328"/>
      <c r="N47" s="328"/>
      <c r="O47" s="366"/>
      <c r="P47" s="366"/>
    </row>
    <row r="48" spans="1:16" x14ac:dyDescent="0.25">
      <c r="A48" s="339"/>
      <c r="B48" s="340"/>
      <c r="C48" s="341"/>
      <c r="D48" s="342"/>
      <c r="E48" s="343"/>
      <c r="F48" s="341"/>
      <c r="G48" s="342"/>
      <c r="H48" s="343"/>
      <c r="I48" s="344"/>
      <c r="J48" s="342"/>
      <c r="K48" s="328"/>
      <c r="L48" s="328"/>
      <c r="M48" s="328"/>
      <c r="N48" s="328"/>
      <c r="O48" s="366"/>
      <c r="P48" s="366"/>
    </row>
    <row r="49" spans="1:16" x14ac:dyDescent="0.25">
      <c r="A49" s="339"/>
      <c r="B49" s="340"/>
      <c r="C49" s="341"/>
      <c r="D49" s="342"/>
      <c r="E49" s="343"/>
      <c r="F49" s="341"/>
      <c r="G49" s="342"/>
      <c r="H49" s="343"/>
      <c r="I49" s="344"/>
      <c r="J49" s="342"/>
      <c r="K49" s="328"/>
      <c r="L49" s="328"/>
      <c r="M49" s="328"/>
      <c r="N49" s="328"/>
      <c r="O49" s="366"/>
      <c r="P49" s="366"/>
    </row>
    <row r="50" spans="1:16" x14ac:dyDescent="0.25">
      <c r="A50" s="339"/>
      <c r="B50" s="340"/>
      <c r="C50" s="341"/>
      <c r="D50" s="342"/>
      <c r="E50" s="343"/>
      <c r="F50" s="341"/>
      <c r="G50" s="342"/>
      <c r="H50" s="343"/>
      <c r="I50" s="344"/>
      <c r="J50" s="342"/>
      <c r="K50" s="328"/>
      <c r="L50" s="328"/>
      <c r="M50" s="328"/>
      <c r="N50" s="328"/>
      <c r="O50" s="366"/>
      <c r="P50" s="366"/>
    </row>
    <row r="51" spans="1:16" x14ac:dyDescent="0.25">
      <c r="A51" s="339"/>
      <c r="B51" s="340"/>
      <c r="C51" s="341"/>
      <c r="D51" s="342"/>
      <c r="E51" s="343"/>
      <c r="F51" s="341"/>
      <c r="G51" s="342"/>
      <c r="H51" s="343"/>
      <c r="I51" s="344"/>
      <c r="J51" s="342"/>
      <c r="K51" s="328"/>
      <c r="L51" s="328"/>
      <c r="M51" s="328"/>
      <c r="N51" s="328"/>
      <c r="O51" s="366"/>
      <c r="P51" s="366"/>
    </row>
    <row r="52" spans="1:16" x14ac:dyDescent="0.25">
      <c r="A52" s="339"/>
      <c r="B52" s="340"/>
      <c r="C52" s="341"/>
      <c r="D52" s="342"/>
      <c r="E52" s="343"/>
      <c r="F52" s="341"/>
      <c r="G52" s="342"/>
      <c r="H52" s="343"/>
      <c r="I52" s="344"/>
      <c r="J52" s="342"/>
      <c r="K52" s="328"/>
      <c r="L52" s="328"/>
      <c r="M52" s="328"/>
      <c r="N52" s="328"/>
      <c r="O52" s="366"/>
      <c r="P52" s="366"/>
    </row>
    <row r="53" spans="1:16" x14ac:dyDescent="0.25">
      <c r="A53" s="339"/>
      <c r="B53" s="340"/>
      <c r="C53" s="341"/>
      <c r="D53" s="342"/>
      <c r="E53" s="343"/>
      <c r="F53" s="341"/>
      <c r="G53" s="342"/>
      <c r="H53" s="343"/>
      <c r="I53" s="344"/>
      <c r="J53" s="342"/>
      <c r="K53" s="328"/>
      <c r="L53" s="328"/>
      <c r="M53" s="328"/>
      <c r="N53" s="328"/>
      <c r="O53" s="366"/>
      <c r="P53" s="366"/>
    </row>
    <row r="54" spans="1:16" x14ac:dyDescent="0.25">
      <c r="A54" s="339"/>
      <c r="B54" s="340"/>
      <c r="C54" s="341"/>
      <c r="D54" s="342"/>
      <c r="E54" s="343"/>
      <c r="F54" s="341"/>
      <c r="G54" s="342"/>
      <c r="H54" s="343"/>
      <c r="I54" s="344"/>
      <c r="J54" s="342"/>
      <c r="K54" s="328"/>
      <c r="L54" s="328"/>
      <c r="M54" s="328"/>
      <c r="N54" s="328"/>
      <c r="O54" s="366"/>
      <c r="P54" s="366"/>
    </row>
    <row r="55" spans="1:16" x14ac:dyDescent="0.25">
      <c r="A55" s="339"/>
      <c r="B55" s="340"/>
      <c r="C55" s="341"/>
      <c r="D55" s="342"/>
      <c r="E55" s="343"/>
      <c r="F55" s="341"/>
      <c r="G55" s="342"/>
      <c r="H55" s="343"/>
      <c r="I55" s="344"/>
      <c r="J55" s="342"/>
      <c r="K55" s="328"/>
      <c r="L55" s="328"/>
      <c r="M55" s="328"/>
      <c r="N55" s="328"/>
      <c r="O55" s="366"/>
      <c r="P55" s="366"/>
    </row>
    <row r="56" spans="1:16" x14ac:dyDescent="0.25">
      <c r="A56" s="339"/>
      <c r="B56" s="340"/>
      <c r="C56" s="341"/>
      <c r="D56" s="342"/>
      <c r="E56" s="343"/>
      <c r="F56" s="341"/>
      <c r="G56" s="342"/>
      <c r="H56" s="343"/>
      <c r="I56" s="344"/>
      <c r="J56" s="342"/>
      <c r="K56" s="328"/>
      <c r="L56" s="328"/>
      <c r="M56" s="328"/>
      <c r="N56" s="328"/>
      <c r="O56" s="366"/>
      <c r="P56" s="366"/>
    </row>
    <row r="57" spans="1:16" x14ac:dyDescent="0.25">
      <c r="A57" s="339"/>
      <c r="B57" s="340"/>
      <c r="C57" s="341"/>
      <c r="D57" s="342"/>
      <c r="E57" s="343"/>
      <c r="F57" s="341"/>
      <c r="G57" s="342"/>
      <c r="H57" s="343"/>
      <c r="I57" s="344"/>
      <c r="J57" s="342"/>
      <c r="K57" s="328"/>
      <c r="L57" s="328"/>
      <c r="M57" s="328"/>
      <c r="N57" s="328"/>
      <c r="O57" s="366"/>
      <c r="P57" s="366"/>
    </row>
    <row r="58" spans="1:16" x14ac:dyDescent="0.25">
      <c r="A58" s="339"/>
      <c r="B58" s="340"/>
      <c r="C58" s="341"/>
      <c r="D58" s="342"/>
      <c r="E58" s="343"/>
      <c r="F58" s="341"/>
      <c r="G58" s="342"/>
      <c r="H58" s="343"/>
      <c r="I58" s="344"/>
      <c r="J58" s="342"/>
      <c r="K58" s="328"/>
      <c r="L58" s="328"/>
      <c r="M58" s="328"/>
      <c r="N58" s="328"/>
      <c r="O58" s="366"/>
      <c r="P58" s="366"/>
    </row>
    <row r="59" spans="1:16" x14ac:dyDescent="0.25">
      <c r="A59" s="339"/>
      <c r="B59" s="340"/>
      <c r="C59" s="341"/>
      <c r="D59" s="342"/>
      <c r="E59" s="343"/>
      <c r="F59" s="341"/>
      <c r="G59" s="342"/>
      <c r="H59" s="343"/>
      <c r="I59" s="344"/>
      <c r="J59" s="342"/>
      <c r="K59" s="328"/>
      <c r="L59" s="328"/>
      <c r="M59" s="328"/>
      <c r="N59" s="328"/>
      <c r="O59" s="366"/>
      <c r="P59" s="366"/>
    </row>
    <row r="60" spans="1:16" x14ac:dyDescent="0.25">
      <c r="A60" s="339"/>
      <c r="B60" s="340"/>
      <c r="C60" s="341"/>
      <c r="D60" s="342"/>
      <c r="E60" s="343"/>
      <c r="F60" s="341"/>
      <c r="G60" s="342"/>
      <c r="H60" s="343"/>
      <c r="I60" s="344"/>
      <c r="J60" s="342"/>
      <c r="K60" s="328"/>
      <c r="L60" s="328"/>
      <c r="M60" s="328"/>
      <c r="N60" s="328"/>
      <c r="O60" s="366"/>
      <c r="P60" s="366"/>
    </row>
    <row r="61" spans="1:16" x14ac:dyDescent="0.25">
      <c r="A61" s="339"/>
      <c r="B61" s="340"/>
      <c r="C61" s="341"/>
      <c r="D61" s="342"/>
      <c r="E61" s="343"/>
      <c r="F61" s="341"/>
      <c r="G61" s="342"/>
      <c r="H61" s="343"/>
      <c r="I61" s="344"/>
      <c r="J61" s="342"/>
      <c r="K61" s="328"/>
      <c r="L61" s="328"/>
      <c r="M61" s="328"/>
      <c r="N61" s="328"/>
      <c r="O61" s="366"/>
      <c r="P61" s="366"/>
    </row>
    <row r="62" spans="1:16" x14ac:dyDescent="0.25">
      <c r="A62" s="339"/>
      <c r="B62" s="340"/>
      <c r="C62" s="341"/>
      <c r="D62" s="342"/>
      <c r="E62" s="343"/>
      <c r="F62" s="341"/>
      <c r="G62" s="342"/>
      <c r="H62" s="343"/>
      <c r="I62" s="344"/>
      <c r="J62" s="342"/>
      <c r="K62" s="328"/>
      <c r="L62" s="328"/>
      <c r="M62" s="328"/>
      <c r="N62" s="328"/>
      <c r="O62" s="366"/>
      <c r="P62" s="366"/>
    </row>
    <row r="63" spans="1:16" x14ac:dyDescent="0.25">
      <c r="A63" s="339"/>
      <c r="B63" s="340"/>
      <c r="C63" s="341"/>
      <c r="D63" s="342"/>
      <c r="E63" s="343"/>
      <c r="F63" s="341"/>
      <c r="G63" s="342"/>
      <c r="H63" s="343"/>
      <c r="I63" s="344"/>
      <c r="J63" s="342"/>
      <c r="K63" s="328"/>
      <c r="L63" s="328"/>
      <c r="M63" s="328"/>
      <c r="N63" s="328"/>
      <c r="O63" s="366"/>
      <c r="P63" s="366"/>
    </row>
    <row r="64" spans="1:16" x14ac:dyDescent="0.25">
      <c r="A64" s="339"/>
      <c r="B64" s="340"/>
      <c r="C64" s="341"/>
      <c r="D64" s="342"/>
      <c r="E64" s="343"/>
      <c r="F64" s="341"/>
      <c r="G64" s="342"/>
      <c r="H64" s="343"/>
      <c r="I64" s="344"/>
      <c r="J64" s="342"/>
      <c r="K64" s="328"/>
      <c r="L64" s="328"/>
      <c r="M64" s="328"/>
      <c r="N64" s="328"/>
      <c r="O64" s="366"/>
      <c r="P64" s="366"/>
    </row>
    <row r="65" spans="1:16" x14ac:dyDescent="0.25">
      <c r="A65" s="339"/>
      <c r="B65" s="340"/>
      <c r="C65" s="341"/>
      <c r="D65" s="342"/>
      <c r="E65" s="343"/>
      <c r="F65" s="341"/>
      <c r="G65" s="342"/>
      <c r="H65" s="343"/>
      <c r="I65" s="344"/>
      <c r="J65" s="342"/>
      <c r="K65" s="328"/>
      <c r="L65" s="328"/>
      <c r="M65" s="328"/>
      <c r="N65" s="328"/>
      <c r="O65" s="366"/>
      <c r="P65" s="366"/>
    </row>
    <row r="66" spans="1:16" x14ac:dyDescent="0.25">
      <c r="A66" s="339"/>
      <c r="B66" s="340"/>
      <c r="C66" s="341"/>
      <c r="D66" s="342"/>
      <c r="E66" s="343"/>
      <c r="F66" s="341"/>
      <c r="G66" s="342"/>
      <c r="H66" s="343"/>
      <c r="I66" s="344"/>
      <c r="J66" s="342"/>
      <c r="K66" s="328"/>
      <c r="L66" s="328"/>
      <c r="M66" s="328"/>
      <c r="N66" s="328"/>
      <c r="O66" s="366"/>
      <c r="P66" s="366"/>
    </row>
    <row r="67" spans="1:16" x14ac:dyDescent="0.25">
      <c r="A67" s="339"/>
      <c r="B67" s="340"/>
      <c r="C67" s="341"/>
      <c r="D67" s="342"/>
      <c r="E67" s="343"/>
      <c r="F67" s="341"/>
      <c r="G67" s="342"/>
      <c r="H67" s="343"/>
      <c r="I67" s="344"/>
      <c r="J67" s="342"/>
      <c r="K67" s="328"/>
      <c r="L67" s="328"/>
      <c r="M67" s="328"/>
      <c r="N67" s="328"/>
      <c r="O67" s="366"/>
      <c r="P67" s="366"/>
    </row>
    <row r="68" spans="1:16" x14ac:dyDescent="0.25">
      <c r="A68" s="339"/>
      <c r="B68" s="340"/>
      <c r="C68" s="341"/>
      <c r="D68" s="342"/>
      <c r="E68" s="343"/>
      <c r="F68" s="341"/>
      <c r="G68" s="342"/>
      <c r="H68" s="343"/>
      <c r="I68" s="344"/>
      <c r="J68" s="342"/>
      <c r="K68" s="328"/>
      <c r="L68" s="328"/>
      <c r="M68" s="328"/>
      <c r="N68" s="328"/>
      <c r="O68" s="366"/>
      <c r="P68" s="366"/>
    </row>
    <row r="69" spans="1:16" x14ac:dyDescent="0.25">
      <c r="A69" s="339"/>
      <c r="B69" s="340"/>
      <c r="C69" s="341"/>
      <c r="D69" s="342"/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64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64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42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64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64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42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64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65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7"/>
      <c r="M622" s="367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2"/>
      <c r="J623" s="364"/>
      <c r="K623" s="328"/>
      <c r="L623" s="366"/>
      <c r="M623" s="366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219"/>
      <c r="M624" s="366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6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28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5"/>
      <c r="M633" s="328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28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42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68" t="s">
        <v>11</v>
      </c>
      <c r="C645" s="369">
        <f>SUM(C7:C644)</f>
        <v>89</v>
      </c>
      <c r="D645" s="370">
        <f>SUM(D7:D644)</f>
        <v>8780632</v>
      </c>
      <c r="E645" s="368" t="s">
        <v>11</v>
      </c>
      <c r="F645" s="369">
        <f>SUM(F7:F644)</f>
        <v>5</v>
      </c>
      <c r="G645" s="370">
        <f>SUM(G7:G644)</f>
        <v>479588</v>
      </c>
      <c r="H645" s="370">
        <f>SUM(H7:H644)</f>
        <v>0</v>
      </c>
      <c r="I645" s="369">
        <f>SUM(I7:I644)</f>
        <v>0</v>
      </c>
      <c r="J645" s="371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68"/>
      <c r="C646" s="369"/>
      <c r="D646" s="370"/>
      <c r="E646" s="368"/>
      <c r="F646" s="369"/>
      <c r="G646" s="371"/>
      <c r="H646" s="340"/>
      <c r="I646" s="341"/>
      <c r="J646" s="371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72"/>
      <c r="C647" s="341"/>
      <c r="D647" s="342"/>
      <c r="E647" s="368"/>
      <c r="F647" s="341"/>
      <c r="G647" s="431" t="s">
        <v>12</v>
      </c>
      <c r="H647" s="431"/>
      <c r="I647" s="344"/>
      <c r="J647" s="373">
        <f>SUM(D7:D644)</f>
        <v>8780632</v>
      </c>
      <c r="K647" s="328"/>
      <c r="L647" s="328"/>
      <c r="M647" s="328"/>
      <c r="N647" s="328"/>
      <c r="O647" s="366"/>
      <c r="P647" s="366"/>
    </row>
    <row r="648" spans="1:16" x14ac:dyDescent="0.25">
      <c r="A648" s="357"/>
      <c r="B648" s="346"/>
      <c r="C648" s="347"/>
      <c r="D648" s="349"/>
      <c r="E648" s="348"/>
      <c r="F648" s="347"/>
      <c r="G648" s="430" t="s">
        <v>13</v>
      </c>
      <c r="H648" s="430"/>
      <c r="I648" s="350"/>
      <c r="J648" s="356">
        <f>SUM(G7:G644)</f>
        <v>479588</v>
      </c>
      <c r="K648" s="328"/>
      <c r="L648" s="328"/>
      <c r="M648" s="328"/>
      <c r="N648" s="328"/>
      <c r="O648" s="366"/>
      <c r="P648" s="366"/>
    </row>
    <row r="649" spans="1:16" x14ac:dyDescent="0.25">
      <c r="A649" s="345"/>
      <c r="B649" s="348"/>
      <c r="C649" s="347"/>
      <c r="D649" s="349"/>
      <c r="E649" s="348"/>
      <c r="F649" s="347"/>
      <c r="G649" s="430" t="s">
        <v>14</v>
      </c>
      <c r="H649" s="430"/>
      <c r="I649" s="358"/>
      <c r="J649" s="359">
        <f>J647-J648</f>
        <v>8301044</v>
      </c>
      <c r="K649" s="328"/>
      <c r="L649" s="328"/>
      <c r="M649" s="328"/>
      <c r="N649" s="328"/>
      <c r="O649" s="366"/>
      <c r="P649" s="366"/>
    </row>
    <row r="650" spans="1:16" x14ac:dyDescent="0.25">
      <c r="A650" s="360"/>
      <c r="B650" s="361"/>
      <c r="C650" s="347"/>
      <c r="D650" s="362"/>
      <c r="E650" s="348"/>
      <c r="F650" s="347"/>
      <c r="G650" s="430" t="s">
        <v>15</v>
      </c>
      <c r="H650" s="430"/>
      <c r="I650" s="350"/>
      <c r="J650" s="356">
        <f>SUM(H7:H644)</f>
        <v>0</v>
      </c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61"/>
      <c r="C651" s="347"/>
      <c r="D651" s="362"/>
      <c r="E651" s="348"/>
      <c r="F651" s="347"/>
      <c r="G651" s="430" t="s">
        <v>16</v>
      </c>
      <c r="H651" s="430"/>
      <c r="I651" s="350"/>
      <c r="J651" s="356">
        <f>J649+J650</f>
        <v>8301044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61"/>
      <c r="C652" s="347"/>
      <c r="D652" s="362"/>
      <c r="E652" s="348"/>
      <c r="F652" s="347"/>
      <c r="G652" s="430" t="s">
        <v>5</v>
      </c>
      <c r="H652" s="430"/>
      <c r="I652" s="350"/>
      <c r="J652" s="356">
        <f>SUM(I7:I644)</f>
        <v>0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430" t="s">
        <v>32</v>
      </c>
      <c r="H653" s="430"/>
      <c r="I653" s="347" t="str">
        <f>IF(J653&gt;0,"SALDO",IF(J653&lt;0,"PIUTANG",IF(J653=0,"LUNAS")))</f>
        <v>PIUTANG</v>
      </c>
      <c r="J653" s="356">
        <f>J652-J651</f>
        <v>-8301044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K654" s="328"/>
      <c r="L654" s="328"/>
      <c r="M654" s="328"/>
      <c r="N654" s="328"/>
      <c r="O654" s="366"/>
      <c r="P654" s="366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13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53</v>
      </c>
      <c r="D1" s="20"/>
      <c r="E1" s="20"/>
      <c r="F1" s="398" t="s">
        <v>22</v>
      </c>
      <c r="G1" s="398"/>
      <c r="H1" s="398"/>
      <c r="I1" s="38" t="s">
        <v>47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398" t="s">
        <v>21</v>
      </c>
      <c r="G2" s="398"/>
      <c r="H2" s="398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115</v>
      </c>
      <c r="B3" s="218"/>
      <c r="C3" s="28" t="s">
        <v>165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2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9" t="s">
        <v>4</v>
      </c>
      <c r="I6" s="441" t="s">
        <v>5</v>
      </c>
      <c r="J6" s="413" t="s">
        <v>6</v>
      </c>
    </row>
    <row r="7" spans="1:12" x14ac:dyDescent="0.25">
      <c r="A7" s="435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10"/>
      <c r="I7" s="442"/>
      <c r="J7" s="414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04" t="s">
        <v>12</v>
      </c>
      <c r="H120" s="404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04" t="s">
        <v>13</v>
      </c>
      <c r="H121" s="404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04" t="s">
        <v>14</v>
      </c>
      <c r="H122" s="404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04" t="s">
        <v>15</v>
      </c>
      <c r="H123" s="404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04" t="s">
        <v>16</v>
      </c>
      <c r="H124" s="404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04" t="s">
        <v>5</v>
      </c>
      <c r="H125" s="404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04" t="s">
        <v>32</v>
      </c>
      <c r="H126" s="404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452" t="s">
        <v>22</v>
      </c>
      <c r="G1" s="452"/>
      <c r="H1" s="452"/>
      <c r="I1" s="131" t="s">
        <v>31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452" t="s">
        <v>21</v>
      </c>
      <c r="G2" s="452"/>
      <c r="H2" s="452"/>
      <c r="I2" s="135">
        <f>J95*-1</f>
        <v>-182</v>
      </c>
      <c r="J2" s="134"/>
    </row>
    <row r="3" spans="1:13" s="233" customFormat="1" x14ac:dyDescent="0.25">
      <c r="A3" s="131" t="s">
        <v>115</v>
      </c>
      <c r="B3" s="131"/>
      <c r="C3" s="132" t="s">
        <v>176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53"/>
      <c r="B5" s="453"/>
      <c r="C5" s="453"/>
      <c r="D5" s="453"/>
      <c r="E5" s="453"/>
      <c r="F5" s="453"/>
      <c r="G5" s="453"/>
      <c r="H5" s="453"/>
      <c r="I5" s="453"/>
      <c r="J5" s="453"/>
    </row>
    <row r="6" spans="1:13" x14ac:dyDescent="0.25">
      <c r="A6" s="454" t="s">
        <v>2</v>
      </c>
      <c r="B6" s="455" t="s">
        <v>3</v>
      </c>
      <c r="C6" s="455"/>
      <c r="D6" s="455"/>
      <c r="E6" s="455"/>
      <c r="F6" s="455"/>
      <c r="G6" s="455"/>
      <c r="H6" s="456" t="s">
        <v>4</v>
      </c>
      <c r="I6" s="458" t="s">
        <v>5</v>
      </c>
      <c r="J6" s="459" t="s">
        <v>6</v>
      </c>
    </row>
    <row r="7" spans="1:13" x14ac:dyDescent="0.25">
      <c r="A7" s="454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57"/>
      <c r="I7" s="458"/>
      <c r="J7" s="459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28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105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105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83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106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54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105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105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44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44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59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44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83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44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83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82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82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99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99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101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99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104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99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99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99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99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99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148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82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82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98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98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86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82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82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82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98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82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82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51" t="s">
        <v>12</v>
      </c>
      <c r="H89" s="451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51" t="s">
        <v>13</v>
      </c>
      <c r="H90" s="451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51" t="s">
        <v>14</v>
      </c>
      <c r="H91" s="451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51" t="s">
        <v>15</v>
      </c>
      <c r="H92" s="451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51" t="s">
        <v>16</v>
      </c>
      <c r="H93" s="451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51" t="s">
        <v>5</v>
      </c>
      <c r="H94" s="451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51" t="s">
        <v>32</v>
      </c>
      <c r="H95" s="451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163</v>
      </c>
      <c r="D1" s="20"/>
      <c r="E1" s="20"/>
      <c r="F1" s="398" t="s">
        <v>22</v>
      </c>
      <c r="G1" s="398"/>
      <c r="H1" s="398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398" t="s">
        <v>21</v>
      </c>
      <c r="G2" s="398"/>
      <c r="H2" s="398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32"/>
      <c r="B4" s="432"/>
      <c r="C4" s="432"/>
      <c r="D4" s="432"/>
      <c r="E4" s="432"/>
      <c r="F4" s="432"/>
      <c r="G4" s="432"/>
      <c r="H4" s="432"/>
      <c r="I4" s="432"/>
      <c r="J4" s="433"/>
    </row>
    <row r="5" spans="1:15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13" t="s">
        <v>6</v>
      </c>
    </row>
    <row r="6" spans="1:15" x14ac:dyDescent="0.25">
      <c r="A6" s="435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40"/>
      <c r="I6" s="442"/>
      <c r="J6" s="414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164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169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04" t="s">
        <v>12</v>
      </c>
      <c r="H121" s="404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04" t="s">
        <v>13</v>
      </c>
      <c r="H122" s="404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04" t="s">
        <v>14</v>
      </c>
      <c r="H123" s="404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04" t="s">
        <v>15</v>
      </c>
      <c r="H124" s="404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04" t="s">
        <v>16</v>
      </c>
      <c r="H125" s="404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04" t="s">
        <v>5</v>
      </c>
      <c r="H126" s="404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04" t="s">
        <v>32</v>
      </c>
      <c r="H127" s="404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98" t="s">
        <v>22</v>
      </c>
      <c r="G1" s="398"/>
      <c r="H1" s="398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98" t="s">
        <v>21</v>
      </c>
      <c r="G2" s="398"/>
      <c r="H2" s="398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99"/>
      <c r="B4" s="399"/>
      <c r="C4" s="399"/>
      <c r="D4" s="399"/>
      <c r="E4" s="399"/>
      <c r="F4" s="399"/>
      <c r="G4" s="399"/>
      <c r="H4" s="399"/>
      <c r="I4" s="399"/>
      <c r="J4" s="399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400" t="s">
        <v>2</v>
      </c>
      <c r="B5" s="401" t="s">
        <v>3</v>
      </c>
      <c r="C5" s="401"/>
      <c r="D5" s="401"/>
      <c r="E5" s="401"/>
      <c r="F5" s="401"/>
      <c r="G5" s="401"/>
      <c r="H5" s="401" t="s">
        <v>4</v>
      </c>
      <c r="I5" s="460" t="s">
        <v>5</v>
      </c>
      <c r="J5" s="403" t="s">
        <v>6</v>
      </c>
      <c r="L5" s="37"/>
      <c r="M5" s="37"/>
      <c r="N5" s="37"/>
      <c r="O5" s="37"/>
      <c r="P5" s="37"/>
      <c r="Q5" s="37"/>
    </row>
    <row r="6" spans="1:17" x14ac:dyDescent="0.25">
      <c r="A6" s="40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01"/>
      <c r="I6" s="460"/>
      <c r="J6" s="403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59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59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59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59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404" t="s">
        <v>12</v>
      </c>
      <c r="H31" s="404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404" t="s">
        <v>13</v>
      </c>
      <c r="H32" s="404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404" t="s">
        <v>14</v>
      </c>
      <c r="H33" s="404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404" t="s">
        <v>15</v>
      </c>
      <c r="H34" s="404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404" t="s">
        <v>16</v>
      </c>
      <c r="H35" s="404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404" t="s">
        <v>5</v>
      </c>
      <c r="H36" s="404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404" t="s">
        <v>32</v>
      </c>
      <c r="H37" s="404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7:H37"/>
    <mergeCell ref="G31:H31"/>
    <mergeCell ref="G32:H32"/>
    <mergeCell ref="G33:H33"/>
    <mergeCell ref="G34:H34"/>
    <mergeCell ref="G35:H35"/>
    <mergeCell ref="G36:H36"/>
  </mergeCells>
  <pageMargins left="0.15" right="0.12" top="0.75" bottom="0.75" header="0.3" footer="0.3"/>
  <pageSetup orientation="portrait" horizontalDpi="120" verticalDpi="72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98" t="s">
        <v>22</v>
      </c>
      <c r="G1" s="398"/>
      <c r="H1" s="398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98" t="s">
        <v>21</v>
      </c>
      <c r="G2" s="398"/>
      <c r="H2" s="398"/>
      <c r="I2" s="38">
        <f>J59*-1</f>
        <v>-34807202</v>
      </c>
      <c r="J2" s="20"/>
    </row>
    <row r="4" spans="1:10" ht="19.5" x14ac:dyDescent="0.25">
      <c r="A4" s="432"/>
      <c r="B4" s="432"/>
      <c r="C4" s="432"/>
      <c r="D4" s="432"/>
      <c r="E4" s="432"/>
      <c r="F4" s="432"/>
      <c r="G4" s="432"/>
      <c r="H4" s="432"/>
      <c r="I4" s="432"/>
      <c r="J4" s="433"/>
    </row>
    <row r="5" spans="1:10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13" t="s">
        <v>6</v>
      </c>
    </row>
    <row r="6" spans="1:10" x14ac:dyDescent="0.25">
      <c r="A6" s="435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40"/>
      <c r="I6" s="442"/>
      <c r="J6" s="414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61" t="s">
        <v>80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62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61" t="s">
        <v>80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62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61" t="s">
        <v>80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62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61" t="s">
        <v>80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62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61" t="s">
        <v>80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62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61" t="s">
        <v>80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62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61" t="s">
        <v>80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62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61" t="s">
        <v>80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62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61" t="s">
        <v>79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62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61" t="s">
        <v>79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62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04" t="s">
        <v>12</v>
      </c>
      <c r="H53" s="404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04" t="s">
        <v>13</v>
      </c>
      <c r="H54" s="404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04" t="s">
        <v>14</v>
      </c>
      <c r="H55" s="404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04" t="s">
        <v>15</v>
      </c>
      <c r="H56" s="404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04" t="s">
        <v>16</v>
      </c>
      <c r="H57" s="404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04" t="s">
        <v>5</v>
      </c>
      <c r="H58" s="404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04" t="s">
        <v>32</v>
      </c>
      <c r="H59" s="404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84</v>
      </c>
      <c r="D1" s="20"/>
      <c r="E1" s="20"/>
      <c r="F1" s="398" t="s">
        <v>22</v>
      </c>
      <c r="G1" s="398"/>
      <c r="H1" s="398"/>
      <c r="I1" s="38" t="s">
        <v>76</v>
      </c>
      <c r="J1" s="20"/>
    </row>
    <row r="2" spans="1:12" x14ac:dyDescent="0.25">
      <c r="A2" s="20" t="s">
        <v>1</v>
      </c>
      <c r="B2" s="20"/>
      <c r="C2" s="197" t="s">
        <v>85</v>
      </c>
      <c r="D2" s="20"/>
      <c r="E2" s="20"/>
      <c r="F2" s="398" t="s">
        <v>21</v>
      </c>
      <c r="G2" s="398"/>
      <c r="H2" s="398"/>
      <c r="I2" s="38">
        <f>J59*-1</f>
        <v>61</v>
      </c>
      <c r="J2" s="20"/>
      <c r="L2" s="238"/>
    </row>
    <row r="3" spans="1:12" s="233" customFormat="1" x14ac:dyDescent="0.25">
      <c r="A3" s="218" t="s">
        <v>115</v>
      </c>
      <c r="B3" s="218"/>
      <c r="C3" s="197" t="s">
        <v>133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  <c r="L5" s="238"/>
    </row>
    <row r="6" spans="1:12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3" t="s">
        <v>6</v>
      </c>
      <c r="L6" s="238"/>
    </row>
    <row r="7" spans="1:12" x14ac:dyDescent="0.25">
      <c r="A7" s="435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40"/>
      <c r="I7" s="442"/>
      <c r="J7" s="414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86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82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82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82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82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95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95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82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95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82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82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82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95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82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95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86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82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98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82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98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86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86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82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82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82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82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77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98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98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98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98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59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04" t="s">
        <v>12</v>
      </c>
      <c r="H53" s="404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04" t="s">
        <v>13</v>
      </c>
      <c r="H54" s="404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04" t="s">
        <v>14</v>
      </c>
      <c r="H55" s="404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04" t="s">
        <v>15</v>
      </c>
      <c r="H56" s="404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04" t="s">
        <v>16</v>
      </c>
      <c r="H57" s="404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04" t="s">
        <v>5</v>
      </c>
      <c r="H58" s="404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04" t="s">
        <v>32</v>
      </c>
      <c r="H59" s="404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159</v>
      </c>
      <c r="D1" s="218"/>
      <c r="E1" s="218"/>
      <c r="F1" s="398" t="s">
        <v>22</v>
      </c>
      <c r="G1" s="398"/>
      <c r="H1" s="398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398" t="s">
        <v>21</v>
      </c>
      <c r="G2" s="398"/>
      <c r="H2" s="398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99"/>
      <c r="B5" s="399"/>
      <c r="C5" s="399"/>
      <c r="D5" s="399"/>
      <c r="E5" s="399"/>
      <c r="F5" s="399"/>
      <c r="G5" s="399"/>
      <c r="H5" s="399"/>
      <c r="I5" s="399"/>
      <c r="J5" s="39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0" t="s">
        <v>2</v>
      </c>
      <c r="B6" s="401" t="s">
        <v>3</v>
      </c>
      <c r="C6" s="401"/>
      <c r="D6" s="401"/>
      <c r="E6" s="401"/>
      <c r="F6" s="401"/>
      <c r="G6" s="401"/>
      <c r="H6" s="401" t="s">
        <v>4</v>
      </c>
      <c r="I6" s="460" t="s">
        <v>5</v>
      </c>
      <c r="J6" s="403" t="s">
        <v>6</v>
      </c>
      <c r="L6" s="219"/>
      <c r="M6" s="219"/>
      <c r="N6" s="219"/>
      <c r="O6" s="219"/>
      <c r="P6" s="219"/>
      <c r="Q6" s="219"/>
    </row>
    <row r="7" spans="1:17" x14ac:dyDescent="0.25">
      <c r="A7" s="400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01"/>
      <c r="I7" s="460"/>
      <c r="J7" s="403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98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98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98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98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98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98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98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98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160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78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04" t="s">
        <v>12</v>
      </c>
      <c r="H32" s="404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04" t="s">
        <v>13</v>
      </c>
      <c r="H33" s="404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04" t="s">
        <v>14</v>
      </c>
      <c r="H34" s="404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04" t="s">
        <v>15</v>
      </c>
      <c r="H35" s="40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04" t="s">
        <v>16</v>
      </c>
      <c r="H36" s="404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04" t="s">
        <v>5</v>
      </c>
      <c r="H37" s="404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04" t="s">
        <v>32</v>
      </c>
      <c r="H38" s="404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98" t="s">
        <v>22</v>
      </c>
      <c r="G1" s="398"/>
      <c r="H1" s="398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98" t="s">
        <v>21</v>
      </c>
      <c r="G2" s="398"/>
      <c r="H2" s="398"/>
      <c r="I2" s="38">
        <f>J38*-1</f>
        <v>80589</v>
      </c>
      <c r="J2" s="20"/>
    </row>
    <row r="3" spans="1:19" s="233" customFormat="1" x14ac:dyDescent="0.25">
      <c r="A3" s="218" t="s">
        <v>115</v>
      </c>
      <c r="B3" s="218"/>
      <c r="C3" s="221" t="s">
        <v>116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99" t="s">
        <v>62</v>
      </c>
      <c r="B5" s="399"/>
      <c r="C5" s="399"/>
      <c r="D5" s="399"/>
      <c r="E5" s="399"/>
      <c r="F5" s="399"/>
      <c r="G5" s="399"/>
      <c r="H5" s="399"/>
      <c r="I5" s="399"/>
      <c r="J5" s="399"/>
    </row>
    <row r="6" spans="1:19" x14ac:dyDescent="0.25">
      <c r="A6" s="405" t="s">
        <v>2</v>
      </c>
      <c r="B6" s="401" t="s">
        <v>3</v>
      </c>
      <c r="C6" s="401"/>
      <c r="D6" s="401"/>
      <c r="E6" s="401"/>
      <c r="F6" s="401"/>
      <c r="G6" s="401"/>
      <c r="H6" s="401" t="s">
        <v>4</v>
      </c>
      <c r="I6" s="402" t="s">
        <v>5</v>
      </c>
      <c r="J6" s="403" t="s">
        <v>6</v>
      </c>
    </row>
    <row r="7" spans="1:19" x14ac:dyDescent="0.25">
      <c r="A7" s="40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01"/>
      <c r="I7" s="402"/>
      <c r="J7" s="403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04" t="s">
        <v>12</v>
      </c>
      <c r="H32" s="404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04" t="s">
        <v>13</v>
      </c>
      <c r="H33" s="404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04" t="s">
        <v>14</v>
      </c>
      <c r="H34" s="404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04" t="s">
        <v>15</v>
      </c>
      <c r="H35" s="404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04" t="s">
        <v>16</v>
      </c>
      <c r="H36" s="404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04" t="s">
        <v>5</v>
      </c>
      <c r="H37" s="404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04" t="s">
        <v>32</v>
      </c>
      <c r="H38" s="404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81</v>
      </c>
      <c r="D1" s="20"/>
      <c r="E1" s="20"/>
      <c r="F1" s="398" t="s">
        <v>22</v>
      </c>
      <c r="G1" s="398"/>
      <c r="H1" s="398"/>
      <c r="I1" s="38" t="s">
        <v>76</v>
      </c>
      <c r="J1" s="20"/>
    </row>
    <row r="2" spans="1:13" x14ac:dyDescent="0.25">
      <c r="A2" s="20" t="s">
        <v>1</v>
      </c>
      <c r="B2" s="20"/>
      <c r="C2" s="78" t="s">
        <v>70</v>
      </c>
      <c r="D2" s="20"/>
      <c r="E2" s="20"/>
      <c r="F2" s="398" t="s">
        <v>21</v>
      </c>
      <c r="G2" s="398"/>
      <c r="H2" s="398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115</v>
      </c>
      <c r="B3" s="218"/>
      <c r="C3" s="221" t="s">
        <v>129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3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9" t="s">
        <v>4</v>
      </c>
      <c r="I6" s="441" t="s">
        <v>5</v>
      </c>
      <c r="J6" s="413" t="s">
        <v>6</v>
      </c>
    </row>
    <row r="7" spans="1:13" x14ac:dyDescent="0.25">
      <c r="A7" s="435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10"/>
      <c r="I7" s="442"/>
      <c r="J7" s="414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82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82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82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82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82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98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100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82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98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98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98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98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98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98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98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98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98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98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98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77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77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98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98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82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82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98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160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160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160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160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160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160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98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160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160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160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160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160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160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160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166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166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166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167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04" t="s">
        <v>12</v>
      </c>
      <c r="H73" s="404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04" t="s">
        <v>13</v>
      </c>
      <c r="H74" s="404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04" t="s">
        <v>14</v>
      </c>
      <c r="H75" s="404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04" t="s">
        <v>15</v>
      </c>
      <c r="H76" s="404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04" t="s">
        <v>16</v>
      </c>
      <c r="H77" s="404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04" t="s">
        <v>5</v>
      </c>
      <c r="H78" s="404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04" t="s">
        <v>32</v>
      </c>
      <c r="H79" s="404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120</v>
      </c>
      <c r="G1" s="72"/>
      <c r="H1" s="72"/>
      <c r="I1" s="20" t="s">
        <v>97</v>
      </c>
    </row>
    <row r="2" spans="1:15" x14ac:dyDescent="0.25">
      <c r="A2" s="155" t="s">
        <v>1</v>
      </c>
      <c r="B2" s="22"/>
      <c r="C2" s="78" t="s">
        <v>96</v>
      </c>
      <c r="D2" s="20"/>
      <c r="E2" s="22"/>
      <c r="F2" s="398" t="s">
        <v>119</v>
      </c>
      <c r="G2" s="398"/>
      <c r="H2" s="398"/>
      <c r="I2" s="21">
        <f>J25*-1</f>
        <v>57975</v>
      </c>
    </row>
    <row r="3" spans="1:15" s="233" customFormat="1" x14ac:dyDescent="0.25">
      <c r="A3" s="218" t="s">
        <v>115</v>
      </c>
      <c r="B3" s="22"/>
      <c r="C3" s="221" t="s">
        <v>118</v>
      </c>
      <c r="D3" s="218"/>
      <c r="E3" s="22"/>
      <c r="F3" s="265" t="s">
        <v>117</v>
      </c>
      <c r="G3" s="265"/>
      <c r="H3" s="265" t="s">
        <v>121</v>
      </c>
      <c r="I3" s="21" t="s">
        <v>122</v>
      </c>
      <c r="J3" s="70"/>
    </row>
    <row r="4" spans="1:15" x14ac:dyDescent="0.25">
      <c r="L4" s="18"/>
      <c r="N4" s="18"/>
      <c r="O4" s="37"/>
    </row>
    <row r="5" spans="1:15" ht="19.5" x14ac:dyDescent="0.25">
      <c r="A5" s="399"/>
      <c r="B5" s="399"/>
      <c r="C5" s="399"/>
      <c r="D5" s="399"/>
      <c r="E5" s="399"/>
      <c r="F5" s="399"/>
      <c r="G5" s="399"/>
      <c r="H5" s="399"/>
      <c r="I5" s="399"/>
      <c r="J5" s="399"/>
      <c r="L5" s="18"/>
      <c r="N5" s="18"/>
      <c r="O5" s="37"/>
    </row>
    <row r="6" spans="1:15" x14ac:dyDescent="0.25">
      <c r="A6" s="400" t="s">
        <v>2</v>
      </c>
      <c r="B6" s="401" t="s">
        <v>3</v>
      </c>
      <c r="C6" s="401"/>
      <c r="D6" s="401"/>
      <c r="E6" s="401"/>
      <c r="F6" s="401"/>
      <c r="G6" s="401"/>
      <c r="H6" s="463" t="s">
        <v>4</v>
      </c>
      <c r="I6" s="465" t="s">
        <v>5</v>
      </c>
      <c r="J6" s="466" t="s">
        <v>6</v>
      </c>
      <c r="L6" s="18"/>
      <c r="N6" s="18"/>
      <c r="O6" s="37"/>
    </row>
    <row r="7" spans="1:15" x14ac:dyDescent="0.25">
      <c r="A7" s="400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64"/>
      <c r="I7" s="465"/>
      <c r="J7" s="466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67" t="s">
        <v>12</v>
      </c>
      <c r="H19" s="467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67" t="s">
        <v>13</v>
      </c>
      <c r="H20" s="467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67" t="s">
        <v>14</v>
      </c>
      <c r="H21" s="467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67" t="s">
        <v>15</v>
      </c>
      <c r="H22" s="467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67" t="s">
        <v>16</v>
      </c>
      <c r="H23" s="467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67" t="s">
        <v>5</v>
      </c>
      <c r="H24" s="467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67" t="s">
        <v>32</v>
      </c>
      <c r="H25" s="467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98" t="s">
        <v>22</v>
      </c>
      <c r="G1" s="398"/>
      <c r="H1" s="398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98" t="s">
        <v>21</v>
      </c>
      <c r="G2" s="398"/>
      <c r="H2" s="398"/>
      <c r="I2" s="38">
        <f>J59*-1</f>
        <v>0</v>
      </c>
      <c r="J2" s="20"/>
    </row>
    <row r="3" spans="1:15" s="233" customFormat="1" x14ac:dyDescent="0.25">
      <c r="A3" s="218" t="s">
        <v>115</v>
      </c>
      <c r="B3" s="218"/>
      <c r="C3" s="28" t="s">
        <v>123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5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3" t="s">
        <v>6</v>
      </c>
    </row>
    <row r="7" spans="1:15" x14ac:dyDescent="0.25">
      <c r="A7" s="435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0"/>
      <c r="I7" s="442"/>
      <c r="J7" s="414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66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161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04" t="s">
        <v>12</v>
      </c>
      <c r="H53" s="404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04" t="s">
        <v>13</v>
      </c>
      <c r="H54" s="404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04" t="s">
        <v>14</v>
      </c>
      <c r="H55" s="404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04" t="s">
        <v>15</v>
      </c>
      <c r="H56" s="404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04" t="s">
        <v>16</v>
      </c>
      <c r="H57" s="404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04" t="s">
        <v>5</v>
      </c>
      <c r="H58" s="404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04" t="s">
        <v>32</v>
      </c>
      <c r="H59" s="404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93</v>
      </c>
      <c r="D1" s="20"/>
      <c r="E1" s="20"/>
      <c r="F1" s="398" t="s">
        <v>22</v>
      </c>
      <c r="G1" s="398"/>
      <c r="H1" s="398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98" t="s">
        <v>21</v>
      </c>
      <c r="G2" s="398"/>
      <c r="H2" s="398"/>
      <c r="I2" s="38">
        <f>J41*-1</f>
        <v>514</v>
      </c>
      <c r="J2" s="20"/>
    </row>
    <row r="3" spans="1:10" s="233" customFormat="1" x14ac:dyDescent="0.25">
      <c r="A3" s="218" t="s">
        <v>115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0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9" t="s">
        <v>4</v>
      </c>
      <c r="I6" s="441" t="s">
        <v>5</v>
      </c>
      <c r="J6" s="413" t="s">
        <v>6</v>
      </c>
    </row>
    <row r="7" spans="1:10" x14ac:dyDescent="0.25">
      <c r="A7" s="435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10"/>
      <c r="I7" s="442"/>
      <c r="J7" s="414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04" t="s">
        <v>12</v>
      </c>
      <c r="H35" s="404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04" t="s">
        <v>13</v>
      </c>
      <c r="H36" s="404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04" t="s">
        <v>14</v>
      </c>
      <c r="H37" s="404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04" t="s">
        <v>15</v>
      </c>
      <c r="H38" s="404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04" t="s">
        <v>16</v>
      </c>
      <c r="H39" s="404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04" t="s">
        <v>5</v>
      </c>
      <c r="H40" s="404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04" t="s">
        <v>32</v>
      </c>
      <c r="H41" s="404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111</v>
      </c>
      <c r="D1" s="218"/>
      <c r="E1" s="218"/>
      <c r="F1" s="398" t="s">
        <v>22</v>
      </c>
      <c r="G1" s="398"/>
      <c r="H1" s="398"/>
      <c r="I1" s="220" t="s">
        <v>76</v>
      </c>
      <c r="J1" s="218"/>
    </row>
    <row r="2" spans="1:10" x14ac:dyDescent="0.25">
      <c r="A2" s="218" t="s">
        <v>1</v>
      </c>
      <c r="B2" s="218"/>
      <c r="C2" s="221" t="s">
        <v>70</v>
      </c>
      <c r="D2" s="218"/>
      <c r="E2" s="218"/>
      <c r="F2" s="398" t="s">
        <v>21</v>
      </c>
      <c r="G2" s="398"/>
      <c r="H2" s="398"/>
      <c r="I2" s="220">
        <f>J41*-1</f>
        <v>0</v>
      </c>
      <c r="J2" s="218"/>
    </row>
    <row r="3" spans="1:10" x14ac:dyDescent="0.25">
      <c r="A3" s="218" t="s">
        <v>115</v>
      </c>
      <c r="B3" s="218"/>
      <c r="C3" s="221" t="s">
        <v>140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0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9" t="s">
        <v>4</v>
      </c>
      <c r="I6" s="441" t="s">
        <v>5</v>
      </c>
      <c r="J6" s="413" t="s">
        <v>6</v>
      </c>
    </row>
    <row r="7" spans="1:10" x14ac:dyDescent="0.25">
      <c r="A7" s="435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10"/>
      <c r="I7" s="442"/>
      <c r="J7" s="414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04" t="s">
        <v>12</v>
      </c>
      <c r="H35" s="404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04" t="s">
        <v>13</v>
      </c>
      <c r="H36" s="404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04" t="s">
        <v>14</v>
      </c>
      <c r="H37" s="404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04" t="s">
        <v>15</v>
      </c>
      <c r="H38" s="404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04" t="s">
        <v>16</v>
      </c>
      <c r="H39" s="404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04" t="s">
        <v>5</v>
      </c>
      <c r="H40" s="404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04" t="s">
        <v>32</v>
      </c>
      <c r="H41" s="404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94</v>
      </c>
      <c r="D1" s="20"/>
      <c r="E1" s="20"/>
      <c r="F1" s="398" t="s">
        <v>22</v>
      </c>
      <c r="G1" s="398"/>
      <c r="H1" s="398"/>
      <c r="I1" s="38"/>
      <c r="J1" s="20"/>
    </row>
    <row r="2" spans="1:17" x14ac:dyDescent="0.25">
      <c r="A2" s="20" t="s">
        <v>1</v>
      </c>
      <c r="B2" s="20"/>
      <c r="C2" s="78" t="s">
        <v>137</v>
      </c>
      <c r="D2" s="20"/>
      <c r="E2" s="20"/>
      <c r="F2" s="398" t="s">
        <v>21</v>
      </c>
      <c r="G2" s="398"/>
      <c r="H2" s="398"/>
      <c r="I2" s="38">
        <f>J41*-1</f>
        <v>413478</v>
      </c>
      <c r="J2" s="20"/>
    </row>
    <row r="3" spans="1:17" s="233" customFormat="1" x14ac:dyDescent="0.25">
      <c r="A3" s="218" t="s">
        <v>115</v>
      </c>
      <c r="B3" s="218"/>
      <c r="C3" s="221" t="s">
        <v>136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7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9" t="s">
        <v>4</v>
      </c>
      <c r="I6" s="441" t="s">
        <v>5</v>
      </c>
      <c r="J6" s="413" t="s">
        <v>6</v>
      </c>
    </row>
    <row r="7" spans="1:17" x14ac:dyDescent="0.25">
      <c r="A7" s="435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10"/>
      <c r="I7" s="442"/>
      <c r="J7" s="414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71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71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98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100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04" t="s">
        <v>12</v>
      </c>
      <c r="H35" s="404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04" t="s">
        <v>13</v>
      </c>
      <c r="H36" s="404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04" t="s">
        <v>14</v>
      </c>
      <c r="H37" s="404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04" t="s">
        <v>15</v>
      </c>
      <c r="H38" s="40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04" t="s">
        <v>16</v>
      </c>
      <c r="H39" s="404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04" t="s">
        <v>5</v>
      </c>
      <c r="H40" s="404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04" t="s">
        <v>32</v>
      </c>
      <c r="H41" s="404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107</v>
      </c>
      <c r="D1" s="20"/>
      <c r="E1" s="20"/>
      <c r="F1" s="398" t="s">
        <v>22</v>
      </c>
      <c r="G1" s="398"/>
      <c r="H1" s="398"/>
      <c r="I1" s="38" t="s">
        <v>76</v>
      </c>
      <c r="J1" s="20"/>
    </row>
    <row r="2" spans="1:10" x14ac:dyDescent="0.25">
      <c r="A2" s="20" t="s">
        <v>1</v>
      </c>
      <c r="B2" s="20"/>
      <c r="C2" s="221" t="s">
        <v>70</v>
      </c>
      <c r="D2" s="20"/>
      <c r="E2" s="20"/>
      <c r="F2" s="398" t="s">
        <v>21</v>
      </c>
      <c r="G2" s="398"/>
      <c r="H2" s="398"/>
      <c r="I2" s="38">
        <f>J41*-1</f>
        <v>-112</v>
      </c>
      <c r="J2" s="20"/>
    </row>
    <row r="3" spans="1:10" s="233" customFormat="1" x14ac:dyDescent="0.25">
      <c r="A3" s="218" t="s">
        <v>115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0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9" t="s">
        <v>4</v>
      </c>
      <c r="I6" s="441" t="s">
        <v>5</v>
      </c>
      <c r="J6" s="413" t="s">
        <v>6</v>
      </c>
    </row>
    <row r="7" spans="1:10" x14ac:dyDescent="0.25">
      <c r="A7" s="435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10"/>
      <c r="I7" s="442"/>
      <c r="J7" s="414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98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98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98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78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98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98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04" t="s">
        <v>12</v>
      </c>
      <c r="H35" s="404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04" t="s">
        <v>13</v>
      </c>
      <c r="H36" s="404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04" t="s">
        <v>14</v>
      </c>
      <c r="H37" s="404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04" t="s">
        <v>15</v>
      </c>
      <c r="H38" s="404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04" t="s">
        <v>16</v>
      </c>
      <c r="H39" s="404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04" t="s">
        <v>5</v>
      </c>
      <c r="H40" s="404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04" t="s">
        <v>32</v>
      </c>
      <c r="H41" s="404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102</v>
      </c>
      <c r="D1" s="20"/>
      <c r="E1" s="20"/>
      <c r="F1" s="398" t="s">
        <v>22</v>
      </c>
      <c r="G1" s="398"/>
      <c r="H1" s="398"/>
      <c r="I1" s="38"/>
      <c r="J1" s="20"/>
    </row>
    <row r="2" spans="1:10" x14ac:dyDescent="0.25">
      <c r="A2" s="20" t="s">
        <v>1</v>
      </c>
      <c r="B2" s="20"/>
      <c r="C2" s="78" t="s">
        <v>92</v>
      </c>
      <c r="D2" s="20"/>
      <c r="E2" s="20"/>
      <c r="F2" s="398" t="s">
        <v>21</v>
      </c>
      <c r="G2" s="398"/>
      <c r="H2" s="398"/>
      <c r="I2" s="38">
        <f>J41*-1</f>
        <v>-7325</v>
      </c>
      <c r="J2" s="20"/>
    </row>
    <row r="3" spans="1:10" s="233" customFormat="1" x14ac:dyDescent="0.25">
      <c r="A3" s="218" t="s">
        <v>115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0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9" t="s">
        <v>4</v>
      </c>
      <c r="I6" s="441" t="s">
        <v>5</v>
      </c>
      <c r="J6" s="413" t="s">
        <v>6</v>
      </c>
    </row>
    <row r="7" spans="1:10" x14ac:dyDescent="0.25">
      <c r="A7" s="435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10"/>
      <c r="I7" s="442"/>
      <c r="J7" s="414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103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98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98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98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04" t="s">
        <v>12</v>
      </c>
      <c r="H35" s="404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04" t="s">
        <v>13</v>
      </c>
      <c r="H36" s="404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04" t="s">
        <v>14</v>
      </c>
      <c r="H37" s="404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04" t="s">
        <v>15</v>
      </c>
      <c r="H38" s="40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04" t="s">
        <v>16</v>
      </c>
      <c r="H39" s="404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04" t="s">
        <v>5</v>
      </c>
      <c r="H40" s="404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04" t="s">
        <v>32</v>
      </c>
      <c r="H41" s="404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89</v>
      </c>
      <c r="D1" s="20"/>
      <c r="E1" s="20"/>
      <c r="F1" s="398" t="s">
        <v>22</v>
      </c>
      <c r="G1" s="398"/>
      <c r="H1" s="398"/>
      <c r="I1" s="38" t="s">
        <v>90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98" t="s">
        <v>21</v>
      </c>
      <c r="G2" s="398"/>
      <c r="H2" s="398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115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6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9" t="s">
        <v>4</v>
      </c>
      <c r="I6" s="441" t="s">
        <v>5</v>
      </c>
      <c r="J6" s="413" t="s">
        <v>6</v>
      </c>
    </row>
    <row r="7" spans="1:16" x14ac:dyDescent="0.25">
      <c r="A7" s="435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10"/>
      <c r="I7" s="442"/>
      <c r="J7" s="414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148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04" t="s">
        <v>12</v>
      </c>
      <c r="H158" s="404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04" t="s">
        <v>13</v>
      </c>
      <c r="H159" s="404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04" t="s">
        <v>14</v>
      </c>
      <c r="H160" s="404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04" t="s">
        <v>15</v>
      </c>
      <c r="H161" s="404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04" t="s">
        <v>16</v>
      </c>
      <c r="H162" s="404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04" t="s">
        <v>5</v>
      </c>
      <c r="H163" s="404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04" t="s">
        <v>32</v>
      </c>
      <c r="H164" s="404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112</v>
      </c>
      <c r="D1" s="218"/>
      <c r="E1" s="218"/>
      <c r="F1" s="398" t="s">
        <v>22</v>
      </c>
      <c r="G1" s="398"/>
      <c r="H1" s="398"/>
      <c r="I1" s="218" t="s">
        <v>113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398" t="s">
        <v>21</v>
      </c>
      <c r="G2" s="398"/>
      <c r="H2" s="398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141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99"/>
      <c r="B5" s="399"/>
      <c r="C5" s="399"/>
      <c r="D5" s="399"/>
      <c r="E5" s="399"/>
      <c r="F5" s="399"/>
      <c r="G5" s="399"/>
      <c r="H5" s="399"/>
      <c r="I5" s="399"/>
      <c r="J5" s="39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0" t="s">
        <v>2</v>
      </c>
      <c r="B6" s="401" t="s">
        <v>3</v>
      </c>
      <c r="C6" s="401"/>
      <c r="D6" s="401"/>
      <c r="E6" s="401"/>
      <c r="F6" s="401"/>
      <c r="G6" s="401"/>
      <c r="H6" s="401" t="s">
        <v>4</v>
      </c>
      <c r="I6" s="460" t="s">
        <v>5</v>
      </c>
      <c r="J6" s="403" t="s">
        <v>6</v>
      </c>
      <c r="L6" s="219"/>
      <c r="M6" s="219"/>
      <c r="N6" s="219"/>
      <c r="O6" s="219"/>
      <c r="P6" s="219"/>
      <c r="Q6" s="219"/>
    </row>
    <row r="7" spans="1:17" x14ac:dyDescent="0.25">
      <c r="A7" s="400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01"/>
      <c r="I7" s="460"/>
      <c r="J7" s="403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146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04" t="s">
        <v>12</v>
      </c>
      <c r="H32" s="404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04" t="s">
        <v>13</v>
      </c>
      <c r="H33" s="404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04" t="s">
        <v>14</v>
      </c>
      <c r="H34" s="404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04" t="s">
        <v>15</v>
      </c>
      <c r="H35" s="40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04" t="s">
        <v>16</v>
      </c>
      <c r="H36" s="404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04" t="s">
        <v>5</v>
      </c>
      <c r="H37" s="404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04" t="s">
        <v>32</v>
      </c>
      <c r="H38" s="404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98" t="s">
        <v>22</v>
      </c>
      <c r="G1" s="398"/>
      <c r="H1" s="398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98" t="s">
        <v>21</v>
      </c>
      <c r="G2" s="398"/>
      <c r="H2" s="398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115</v>
      </c>
      <c r="B3" s="218"/>
      <c r="C3" s="221" t="s">
        <v>124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  <c r="L5" s="174"/>
      <c r="M5" s="18"/>
      <c r="O5" s="18"/>
    </row>
    <row r="6" spans="1:15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9" t="s">
        <v>4</v>
      </c>
      <c r="I6" s="441" t="s">
        <v>5</v>
      </c>
      <c r="J6" s="413" t="s">
        <v>6</v>
      </c>
      <c r="L6" s="174"/>
    </row>
    <row r="7" spans="1:15" x14ac:dyDescent="0.25">
      <c r="A7" s="43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0"/>
      <c r="I7" s="442"/>
      <c r="J7" s="414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54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54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59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59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54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59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59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59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59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91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04" t="s">
        <v>12</v>
      </c>
      <c r="H57" s="404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04" t="s">
        <v>13</v>
      </c>
      <c r="H58" s="404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04" t="s">
        <v>14</v>
      </c>
      <c r="H59" s="404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04" t="s">
        <v>15</v>
      </c>
      <c r="H60" s="404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04" t="s">
        <v>16</v>
      </c>
      <c r="H61" s="404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04" t="s">
        <v>5</v>
      </c>
      <c r="H62" s="404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04" t="s">
        <v>32</v>
      </c>
      <c r="H63" s="404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98" t="s">
        <v>22</v>
      </c>
      <c r="G1" s="398"/>
      <c r="H1" s="398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98" t="s">
        <v>21</v>
      </c>
      <c r="G2" s="398"/>
      <c r="H2" s="398"/>
      <c r="I2" s="38">
        <f>J122*-1</f>
        <v>-82513</v>
      </c>
      <c r="J2" s="20"/>
    </row>
    <row r="3" spans="1:11" s="233" customFormat="1" x14ac:dyDescent="0.25">
      <c r="A3" s="218" t="s">
        <v>115</v>
      </c>
      <c r="B3" s="218"/>
      <c r="C3" s="57" t="s">
        <v>125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1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3" t="s">
        <v>6</v>
      </c>
    </row>
    <row r="7" spans="1:11" x14ac:dyDescent="0.25">
      <c r="A7" s="435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0"/>
      <c r="I7" s="442"/>
      <c r="J7" s="414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04" t="s">
        <v>12</v>
      </c>
      <c r="H116" s="404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04" t="s">
        <v>13</v>
      </c>
      <c r="H117" s="404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04" t="s">
        <v>14</v>
      </c>
      <c r="H118" s="404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04" t="s">
        <v>15</v>
      </c>
      <c r="H119" s="404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04" t="s">
        <v>16</v>
      </c>
      <c r="H120" s="404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04" t="s">
        <v>5</v>
      </c>
      <c r="H121" s="404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04" t="s">
        <v>32</v>
      </c>
      <c r="H122" s="404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147</v>
      </c>
      <c r="D1" s="218"/>
      <c r="E1" s="218"/>
      <c r="F1" s="398" t="s">
        <v>22</v>
      </c>
      <c r="G1" s="398"/>
      <c r="H1" s="398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398" t="s">
        <v>21</v>
      </c>
      <c r="G2" s="398"/>
      <c r="H2" s="398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99"/>
      <c r="B5" s="399"/>
      <c r="C5" s="399"/>
      <c r="D5" s="399"/>
      <c r="E5" s="399"/>
      <c r="F5" s="399"/>
      <c r="G5" s="399"/>
      <c r="H5" s="399"/>
      <c r="I5" s="399"/>
      <c r="J5" s="39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0" t="s">
        <v>2</v>
      </c>
      <c r="B6" s="401" t="s">
        <v>3</v>
      </c>
      <c r="C6" s="401"/>
      <c r="D6" s="401"/>
      <c r="E6" s="401"/>
      <c r="F6" s="401"/>
      <c r="G6" s="401"/>
      <c r="H6" s="401" t="s">
        <v>4</v>
      </c>
      <c r="I6" s="460" t="s">
        <v>5</v>
      </c>
      <c r="J6" s="403" t="s">
        <v>6</v>
      </c>
      <c r="L6" s="219"/>
      <c r="M6" s="219"/>
      <c r="N6" s="219"/>
      <c r="O6" s="219"/>
      <c r="P6" s="219"/>
      <c r="Q6" s="219"/>
    </row>
    <row r="7" spans="1:17" x14ac:dyDescent="0.25">
      <c r="A7" s="400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01"/>
      <c r="I7" s="460"/>
      <c r="J7" s="403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04" t="s">
        <v>12</v>
      </c>
      <c r="H32" s="404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04" t="s">
        <v>13</v>
      </c>
      <c r="H33" s="404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04" t="s">
        <v>14</v>
      </c>
      <c r="H34" s="404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04" t="s">
        <v>15</v>
      </c>
      <c r="H35" s="40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04" t="s">
        <v>16</v>
      </c>
      <c r="H36" s="404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04" t="s">
        <v>5</v>
      </c>
      <c r="H37" s="404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04" t="s">
        <v>32</v>
      </c>
      <c r="H38" s="404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61</v>
      </c>
      <c r="D1" s="20"/>
      <c r="E1" s="22"/>
      <c r="F1" s="398" t="s">
        <v>22</v>
      </c>
      <c r="G1" s="398"/>
      <c r="H1" s="398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98" t="s">
        <v>21</v>
      </c>
      <c r="G2" s="398"/>
      <c r="H2" s="398"/>
      <c r="I2" s="21">
        <f>J72*-1</f>
        <v>0</v>
      </c>
    </row>
    <row r="4" spans="1:10" ht="19.5" x14ac:dyDescent="0.25">
      <c r="A4" s="399"/>
      <c r="B4" s="399"/>
      <c r="C4" s="399"/>
      <c r="D4" s="399"/>
      <c r="E4" s="399"/>
      <c r="F4" s="399"/>
      <c r="G4" s="399"/>
      <c r="H4" s="399"/>
      <c r="I4" s="399"/>
      <c r="J4" s="399"/>
    </row>
    <row r="5" spans="1:10" x14ac:dyDescent="0.25">
      <c r="A5" s="400" t="s">
        <v>2</v>
      </c>
      <c r="B5" s="401" t="s">
        <v>3</v>
      </c>
      <c r="C5" s="401"/>
      <c r="D5" s="401"/>
      <c r="E5" s="401"/>
      <c r="F5" s="401"/>
      <c r="G5" s="401"/>
      <c r="H5" s="468" t="s">
        <v>4</v>
      </c>
      <c r="I5" s="465" t="s">
        <v>5</v>
      </c>
      <c r="J5" s="466" t="s">
        <v>6</v>
      </c>
    </row>
    <row r="6" spans="1:10" x14ac:dyDescent="0.25">
      <c r="A6" s="400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69"/>
      <c r="I6" s="465"/>
      <c r="J6" s="466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67" t="s">
        <v>12</v>
      </c>
      <c r="H66" s="467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67" t="s">
        <v>13</v>
      </c>
      <c r="H67" s="467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67" t="s">
        <v>14</v>
      </c>
      <c r="H68" s="467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67" t="s">
        <v>15</v>
      </c>
      <c r="H69" s="467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67" t="s">
        <v>16</v>
      </c>
      <c r="H70" s="467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67" t="s">
        <v>5</v>
      </c>
      <c r="H71" s="467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67" t="s">
        <v>32</v>
      </c>
      <c r="H72" s="467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98" t="s">
        <v>22</v>
      </c>
      <c r="G1" s="398"/>
      <c r="H1" s="398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98" t="s">
        <v>21</v>
      </c>
      <c r="G2" s="398"/>
      <c r="H2" s="398"/>
      <c r="I2" s="38">
        <f>J40*-1</f>
        <v>0</v>
      </c>
      <c r="J2" s="20"/>
    </row>
    <row r="4" spans="1:15" ht="19.5" x14ac:dyDescent="0.25">
      <c r="A4" s="432"/>
      <c r="B4" s="432"/>
      <c r="C4" s="432"/>
      <c r="D4" s="432"/>
      <c r="E4" s="432"/>
      <c r="F4" s="432"/>
      <c r="G4" s="432"/>
      <c r="H4" s="432"/>
      <c r="I4" s="432"/>
      <c r="J4" s="433"/>
    </row>
    <row r="5" spans="1:15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13" t="s">
        <v>6</v>
      </c>
    </row>
    <row r="6" spans="1:15" x14ac:dyDescent="0.25">
      <c r="A6" s="435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40"/>
      <c r="I6" s="442"/>
      <c r="J6" s="414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59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04" t="s">
        <v>12</v>
      </c>
      <c r="H34" s="404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04" t="s">
        <v>13</v>
      </c>
      <c r="H35" s="404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04" t="s">
        <v>14</v>
      </c>
      <c r="H36" s="404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04" t="s">
        <v>15</v>
      </c>
      <c r="H37" s="404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04" t="s">
        <v>16</v>
      </c>
      <c r="H38" s="404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04" t="s">
        <v>5</v>
      </c>
      <c r="H39" s="404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04" t="s">
        <v>32</v>
      </c>
      <c r="H40" s="404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98" t="s">
        <v>22</v>
      </c>
      <c r="G1" s="398"/>
      <c r="H1" s="398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98" t="s">
        <v>21</v>
      </c>
      <c r="G2" s="398"/>
      <c r="H2" s="398"/>
      <c r="I2" s="21">
        <f>J71*-1</f>
        <v>12110891</v>
      </c>
    </row>
    <row r="4" spans="1:10" ht="19.5" x14ac:dyDescent="0.25">
      <c r="A4" s="399"/>
      <c r="B4" s="399"/>
      <c r="C4" s="399"/>
      <c r="D4" s="399"/>
      <c r="E4" s="399"/>
      <c r="F4" s="399"/>
      <c r="G4" s="399"/>
      <c r="H4" s="399"/>
      <c r="I4" s="399"/>
      <c r="J4" s="399"/>
    </row>
    <row r="5" spans="1:10" x14ac:dyDescent="0.25">
      <c r="A5" s="400" t="s">
        <v>2</v>
      </c>
      <c r="B5" s="401" t="s">
        <v>3</v>
      </c>
      <c r="C5" s="401"/>
      <c r="D5" s="401"/>
      <c r="E5" s="401"/>
      <c r="F5" s="401"/>
      <c r="G5" s="401"/>
      <c r="H5" s="468" t="s">
        <v>4</v>
      </c>
      <c r="I5" s="465" t="s">
        <v>5</v>
      </c>
      <c r="J5" s="466" t="s">
        <v>6</v>
      </c>
    </row>
    <row r="6" spans="1:10" x14ac:dyDescent="0.25">
      <c r="A6" s="400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69"/>
      <c r="I6" s="465"/>
      <c r="J6" s="466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56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55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57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56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58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67" t="s">
        <v>12</v>
      </c>
      <c r="H65" s="467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67" t="s">
        <v>13</v>
      </c>
      <c r="H66" s="467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67" t="s">
        <v>14</v>
      </c>
      <c r="H67" s="467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67" t="s">
        <v>15</v>
      </c>
      <c r="H68" s="467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67" t="s">
        <v>16</v>
      </c>
      <c r="H69" s="467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67" t="s">
        <v>5</v>
      </c>
      <c r="H70" s="467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67" t="s">
        <v>32</v>
      </c>
      <c r="H71" s="467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19</vt:i4>
      </vt:variant>
    </vt:vector>
  </HeadingPairs>
  <TitlesOfParts>
    <vt:vector size="64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Anip</vt:lpstr>
      <vt:lpstr>Yanyan</vt:lpstr>
      <vt:lpstr>Agus</vt:lpstr>
      <vt:lpstr>Bentang</vt:lpstr>
      <vt:lpstr>Azalea</vt:lpstr>
      <vt:lpstr>Imas</vt:lpstr>
      <vt:lpstr>Sofya</vt:lpstr>
      <vt:lpstr>Jarkasih</vt:lpstr>
      <vt:lpstr>Bambang</vt:lpstr>
      <vt:lpstr>Laporan</vt:lpstr>
      <vt:lpstr>Sale</vt:lpstr>
      <vt:lpstr>Ghaisan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2018-09-17T04:34:40Z</cp:lastPrinted>
  <dcterms:created xsi:type="dcterms:W3CDTF">2016-05-07T01:49:09Z</dcterms:created>
  <dcterms:modified xsi:type="dcterms:W3CDTF">2018-09-21T11:37:28Z</dcterms:modified>
</cp:coreProperties>
</file>