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20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Anip" sheetId="35" r:id="rId9"/>
    <sheet name="Yanyan" sheetId="12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Sale" sheetId="60" r:id="rId19"/>
    <sheet name="Ghaisan" sheetId="20" r:id="rId20"/>
    <sheet name="PM" sheetId="4" r:id="rId21"/>
    <sheet name="LATIF" sheetId="29" r:id="rId22"/>
    <sheet name="Sheet3" sheetId="5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11">Bentang!$A$1:$J$62</definedName>
    <definedName name="_xlnm.Print_Area" localSheetId="25">BOJES!$A$1:$J$38</definedName>
    <definedName name="_xlnm.Print_Area" localSheetId="19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20">PM!$A$1:$J$95</definedName>
    <definedName name="_xlnm.Print_Area" localSheetId="18">Sale!$L$60:$M$75</definedName>
    <definedName name="_xlnm.Print_Area" localSheetId="4">'Sale Atlantis'!$L$61:$M$77</definedName>
    <definedName name="_xlnm.Print_Area" localSheetId="42">Sheet2!$A$4:$J$71</definedName>
    <definedName name="_xlnm.Print_Area" localSheetId="22">Sheet3!$A$1:$J$37</definedName>
    <definedName name="_xlnm.Print_Area" localSheetId="40">Sheet5!$A$4:$J$72</definedName>
    <definedName name="_xlnm.Print_Area" localSheetId="0">'Taufik ST'!$A$5:$J$419</definedName>
    <definedName name="_xlnm.Print_Area" localSheetId="28">Widya!$A$1:$J$25</definedName>
    <definedName name="_xlnm.Print_Area" localSheetId="7">Yuan!$N$70:$N$76</definedName>
  </definedNames>
  <calcPr calcId="144525"/>
</workbook>
</file>

<file path=xl/calcChain.xml><?xml version="1.0" encoding="utf-8"?>
<calcChain xmlns="http://schemas.openxmlformats.org/spreadsheetml/2006/main">
  <c r="C18" i="15" l="1"/>
  <c r="L2" i="58" l="1"/>
  <c r="L1" i="58"/>
  <c r="B9" i="15" l="1"/>
  <c r="L66" i="62" l="1"/>
  <c r="L2" i="35"/>
  <c r="L1" i="35"/>
  <c r="L2" i="61"/>
  <c r="L1" i="61"/>
  <c r="M2" i="58"/>
  <c r="M1" i="58"/>
  <c r="L2" i="2"/>
  <c r="L1" i="2"/>
  <c r="L2" i="54" l="1"/>
  <c r="L1" i="54"/>
  <c r="L2" i="12" l="1"/>
  <c r="L1" i="12"/>
  <c r="M2" i="57" l="1"/>
  <c r="M1" i="57"/>
  <c r="B13" i="15" l="1"/>
  <c r="L678" i="63" l="1"/>
  <c r="L677" i="63"/>
  <c r="J234" i="64"/>
  <c r="J232" i="64"/>
  <c r="J230" i="64"/>
  <c r="J229" i="64"/>
  <c r="G227" i="64"/>
  <c r="F227" i="64"/>
  <c r="C227" i="64"/>
  <c r="J231" i="64" l="1"/>
  <c r="J233" i="64" s="1"/>
  <c r="J235" i="64" s="1"/>
  <c r="I2" i="64" s="1"/>
  <c r="C21" i="15" s="1"/>
  <c r="L679" i="63"/>
  <c r="I235" i="64" l="1"/>
  <c r="J747" i="63" l="1"/>
  <c r="J745" i="63"/>
  <c r="J743" i="63"/>
  <c r="J742" i="63"/>
  <c r="I740" i="63"/>
  <c r="H740" i="63"/>
  <c r="G740" i="63"/>
  <c r="F740" i="63"/>
  <c r="D740" i="63"/>
  <c r="C740" i="63"/>
  <c r="L3" i="63"/>
  <c r="L2" i="63"/>
  <c r="L1" i="63"/>
  <c r="J744" i="63" l="1"/>
  <c r="J746" i="63" s="1"/>
  <c r="J748" i="63" s="1"/>
  <c r="I748" i="63" l="1"/>
  <c r="I2" i="63"/>
  <c r="L2" i="56" l="1"/>
  <c r="L1" i="56"/>
  <c r="L3" i="56" s="1"/>
  <c r="O1" i="2"/>
  <c r="M3" i="54" l="1"/>
  <c r="J654" i="62"/>
  <c r="J652" i="62"/>
  <c r="J650" i="62"/>
  <c r="J649" i="62"/>
  <c r="I647" i="62"/>
  <c r="H647" i="62"/>
  <c r="G647" i="62"/>
  <c r="F647" i="62"/>
  <c r="D647" i="62"/>
  <c r="C647" i="62"/>
  <c r="L2" i="62"/>
  <c r="L1" i="62"/>
  <c r="L3" i="62" s="1"/>
  <c r="L2" i="60"/>
  <c r="L1" i="60"/>
  <c r="J651" i="62" l="1"/>
  <c r="J653" i="62" s="1"/>
  <c r="J655" i="62" s="1"/>
  <c r="I2" i="62" l="1"/>
  <c r="I655" i="62"/>
  <c r="M3" i="2" l="1"/>
  <c r="L3" i="61" l="1"/>
  <c r="J82" i="61" l="1"/>
  <c r="J80" i="61"/>
  <c r="J78" i="61"/>
  <c r="J77" i="61"/>
  <c r="F75" i="61"/>
  <c r="C75" i="61"/>
  <c r="J79" i="61" l="1"/>
  <c r="J81" i="61" s="1"/>
  <c r="J83" i="61" s="1"/>
  <c r="I83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332" i="58" l="1"/>
  <c r="J1330" i="58"/>
  <c r="J1328" i="58"/>
  <c r="J1327" i="58"/>
  <c r="I1325" i="58"/>
  <c r="H1325" i="58"/>
  <c r="G1325" i="58"/>
  <c r="F1325" i="58"/>
  <c r="D1325" i="58"/>
  <c r="C1325" i="58"/>
  <c r="L666" i="58"/>
  <c r="L665" i="58"/>
  <c r="M3" i="58"/>
  <c r="L3" i="58"/>
  <c r="N3" i="58" l="1"/>
  <c r="J1329" i="58"/>
  <c r="J1331" i="58" s="1"/>
  <c r="J1333" i="58" s="1"/>
  <c r="I1333" i="58" l="1"/>
  <c r="I2" i="58"/>
  <c r="C8" i="15" s="1"/>
  <c r="M66" i="57" l="1"/>
  <c r="M65" i="57"/>
  <c r="M67" i="57" l="1"/>
  <c r="L15" i="2"/>
  <c r="L16" i="2"/>
  <c r="L17" i="2"/>
  <c r="J286" i="57" l="1"/>
  <c r="J284" i="57"/>
  <c r="J282" i="57"/>
  <c r="J281" i="57"/>
  <c r="G279" i="57"/>
  <c r="F279" i="57"/>
  <c r="C279" i="57"/>
  <c r="J283" i="57" l="1"/>
  <c r="J285" i="57" s="1"/>
  <c r="J287" i="57" s="1"/>
  <c r="I287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61" i="55"/>
  <c r="J59" i="55"/>
  <c r="J57" i="55"/>
  <c r="J56" i="55"/>
  <c r="G54" i="55"/>
  <c r="F54" i="55"/>
  <c r="C54" i="55"/>
  <c r="M1" i="56" l="1"/>
  <c r="J58" i="55"/>
  <c r="J60" i="55" s="1"/>
  <c r="J62" i="55" s="1"/>
  <c r="I62" i="55" s="1"/>
  <c r="I2" i="55" l="1"/>
  <c r="C9" i="15" s="1"/>
  <c r="I42" i="30" l="1"/>
  <c r="I44" i="30"/>
  <c r="I37" i="18" l="1"/>
  <c r="I39" i="18"/>
  <c r="L3" i="12" l="1"/>
  <c r="B17" i="15" l="1"/>
  <c r="B14" i="15"/>
  <c r="J418" i="54" l="1"/>
  <c r="J416" i="54"/>
  <c r="J414" i="54"/>
  <c r="J413" i="54"/>
  <c r="I411" i="54"/>
  <c r="H411" i="54"/>
  <c r="G411" i="54"/>
  <c r="F411" i="54"/>
  <c r="D411" i="54"/>
  <c r="C411" i="54"/>
  <c r="J415" i="54" l="1"/>
  <c r="J417" i="54" s="1"/>
  <c r="J419" i="54" s="1"/>
  <c r="I2" i="54" s="1"/>
  <c r="C5" i="15" s="1"/>
  <c r="L3" i="54"/>
  <c r="N3" i="54" s="1"/>
  <c r="I419" i="54" l="1"/>
  <c r="J191" i="35" l="1"/>
  <c r="J195" i="35"/>
  <c r="J193" i="35"/>
  <c r="J190" i="35"/>
  <c r="G188" i="35"/>
  <c r="F188" i="35"/>
  <c r="J192" i="35" l="1"/>
  <c r="J194" i="35" s="1"/>
  <c r="J19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18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15" i="2" l="1"/>
  <c r="I210" i="2"/>
  <c r="H210" i="2"/>
  <c r="G210" i="2"/>
  <c r="F21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3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6" i="32"/>
  <c r="J34" i="32"/>
  <c r="J32" i="32"/>
  <c r="F29" i="32"/>
  <c r="C2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84" i="12"/>
  <c r="J82" i="12"/>
  <c r="J80" i="12"/>
  <c r="J79" i="12"/>
  <c r="F77" i="12"/>
  <c r="C7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7" i="2"/>
  <c r="J213" i="2"/>
  <c r="J212" i="2"/>
  <c r="D210" i="2"/>
  <c r="C21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14" i="2"/>
  <c r="J216" i="2" s="1"/>
  <c r="J218" i="2" s="1"/>
  <c r="I218" i="2" s="1"/>
  <c r="J55" i="11"/>
  <c r="J57" i="11" s="1"/>
  <c r="J59" i="11" s="1"/>
  <c r="J59" i="34"/>
  <c r="I2" i="21"/>
  <c r="I59" i="21"/>
  <c r="J122" i="20"/>
  <c r="J124" i="20" s="1"/>
  <c r="J126" i="20" s="1"/>
  <c r="I2" i="20" s="1"/>
  <c r="J81" i="12"/>
  <c r="J83" i="12" s="1"/>
  <c r="J85" i="12" s="1"/>
  <c r="J25" i="25"/>
  <c r="I2" i="25" s="1"/>
  <c r="J77" i="33"/>
  <c r="J79" i="33" s="1"/>
  <c r="I2" i="33" s="1"/>
  <c r="J91" i="4"/>
  <c r="J93" i="4" s="1"/>
  <c r="J95" i="4" s="1"/>
  <c r="I2" i="4" s="1"/>
  <c r="J33" i="32"/>
  <c r="J35" i="32" s="1"/>
  <c r="J37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85" i="12"/>
  <c r="I126" i="20"/>
  <c r="I52" i="18"/>
  <c r="I95" i="4"/>
  <c r="I37" i="32"/>
  <c r="I2" i="32"/>
  <c r="I2" i="6"/>
  <c r="I2" i="17"/>
  <c r="I2" i="16"/>
  <c r="C15" i="15" s="1"/>
  <c r="I25" i="25"/>
  <c r="I196" i="35"/>
  <c r="I2" i="39"/>
  <c r="I164" i="39"/>
  <c r="J3" i="19" l="1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2709/FTSCY/WS95011
4616325.00
Pembayaran Taufik
TAUFIK HIDAYAT
0000
4,616,325.00
CR
247,919,354.99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0110/FTSCY/WS95011
5941252.00
Pembayaran Taufik
TAUFIK HIDAYAT
0000
5,941,252.00
CR
229,132,775.71</t>
        </r>
      </text>
    </comment>
    <comment ref="J401" authorId="0">
      <text>
        <r>
          <rPr>
            <b/>
            <sz val="9"/>
            <color indexed="81"/>
            <rFont val="Tahoma"/>
            <family val="2"/>
          </rPr>
          <t xml:space="preserve"> PEND
TRSF E-BANKING CR
0910/FTSCY/WS95011
5756280.00
Pembayaran Taufik
TAUFIK HIDAYAT
0000
5,756,280.00
CR
308,446,482.71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29/09/18  TRANSFER IBNK INDRA MASTOTI TO ABDUL RAHMAN
  1.345.312,00  93.511.696,00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>07/10/18  TRANSFER IBNK INDRA MASTOTI TO ABDUL RAHMAN BAYAR INFICLO FROM065001002566506 TO400301000897500IBN
  353.063,00  100.258.848,00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  <comment ref="J1218" authorId="0">
      <text>
        <r>
          <rPr>
            <b/>
            <sz val="9"/>
            <color indexed="81"/>
            <rFont val="Tahoma"/>
            <family val="2"/>
          </rPr>
          <t xml:space="preserve"> PEND
TRSF E-BANKING CR
2409/FTSCY/WS95011
3599926.00
INFICLO BANDROS
TIKA KARTIKA SARI
0000
3,599,926.00
CR
228,787,820.99</t>
        </r>
      </text>
    </comment>
    <comment ref="J1224" authorId="0">
      <text>
        <r>
          <rPr>
            <b/>
            <sz val="9"/>
            <color indexed="81"/>
            <rFont val="Tahoma"/>
            <charset val="1"/>
          </rPr>
          <t xml:space="preserve"> PEND
TRSF E-BANKING CR
2509/FTSCY/WS95011
8565988.00
Inficlo Bandros
TIKA KARTIKA SARI
0000
8,565,988.00
CR
237,761,959.99</t>
        </r>
      </text>
    </comment>
    <comment ref="J1231" authorId="0">
      <text>
        <r>
          <rPr>
            <b/>
            <sz val="9"/>
            <color indexed="81"/>
            <rFont val="Tahoma"/>
            <family val="2"/>
          </rPr>
          <t xml:space="preserve"> PEND
TRSF E-BANKING CR
2609/FTSCY/WS95011
5612427.00
Inficlo Bandros
TIKA KARTIKA SARI
0000
5,612,427.00
CR
240,575,139.99</t>
        </r>
      </text>
    </comment>
    <comment ref="J1238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3533601.00
Inficlo Bandros
Tgl 26
TIKA KARTIKA SARI
0000
3,533,601.00
CR
253,399,068.99</t>
        </r>
      </text>
    </comment>
    <comment ref="J1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5739651.00
Inficlo Bandros
TIKA KARTIKA SARI
0000
5,739,651.00
CR
260,277,071.99</t>
        </r>
      </text>
    </comment>
    <comment ref="J125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6738377.00
Inficlo Bandros
TIKA KARTIKA SARI
0000
6,738,377.00
CR
277,381,580.71</t>
        </r>
      </text>
    </comment>
    <comment ref="J1260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5729064.00
Inficlo Bandros
29
TIKA KARTIKA SARI
0000
5,729,064.00
CR
238,316,556.71</t>
        </r>
      </text>
    </comment>
    <comment ref="J1266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9320677.00
Inficlo Bandros
TIKA KARTIKA SARI
0000
9,320,677.00
CR
247,637,233.71</t>
        </r>
      </text>
    </comment>
    <comment ref="J1272" authorId="0">
      <text>
        <r>
          <rPr>
            <b/>
            <sz val="9"/>
            <color indexed="81"/>
            <rFont val="Tahoma"/>
            <charset val="1"/>
          </rPr>
          <t xml:space="preserve"> PEND
TRSF E-BANKING CR
0310/FTSCY/WS95011
5048227.00
Inficlo Bandros
TIKA KARTIKA SARI
0000
5,048,227.00
CR
255,005,673.71</t>
        </r>
      </text>
    </comment>
    <comment ref="J1278" authorId="0">
      <text>
        <r>
          <rPr>
            <b/>
            <sz val="9"/>
            <color indexed="81"/>
            <rFont val="Tahoma"/>
            <charset val="1"/>
          </rPr>
          <t>05/10/2018  PRMA CR Transfer
1300012670983 4661601008754134
1300000000/218727 /PRM-BTPN
 0,00  7.132.651,00</t>
        </r>
      </text>
    </comment>
    <comment ref="J1284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213 MOHAMAD IQBAL BTPN
0998
5,687,764.00
CR
264,950,877.71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90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046 MOHAMAD IQBAL, S.KDBS MOBILE
0998
5,109,738.00
CR
287,829,824.71</t>
        </r>
      </text>
    </comment>
    <comment ref="J129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2,864,664.00
CR
299,147,798.71</t>
        </r>
      </text>
    </comment>
    <comment ref="J130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11,210,327.00
CR
320,546,159.71</t>
        </r>
      </text>
    </comment>
    <comment ref="J1312" authorId="0">
      <text>
        <r>
          <rPr>
            <b/>
            <sz val="9"/>
            <color indexed="81"/>
            <rFont val="Tahoma"/>
            <charset val="1"/>
          </rPr>
          <t xml:space="preserve"> PEND
TRSF E-BANKING CR
1010/FTSCY/WS95011
3936802.00
Inficlo Bandros
TIKA KARTIKA SARI
0000
3,936,802.00
CR
325,584,963.71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6068568.00
Transfer
Inficlo-Blackkelly
WAHYUNI
0000
6,068,568.00
CR
270,410,148.71</t>
        </r>
      </text>
    </comment>
    <comment ref="J267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7514505.00
Transfer
Inficlo-Blackkelly
WAHYUNI
0000
7,514,505.00
CR
278,279,209.71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233055.00
Transfer
INF/BCL Sale
WAHYUNI
0000
233,055.00
CR
270,643,203.71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638730.00
Transfer
INF-BCL Sale
WAHYUNI
0000
638,730.00
CR
278,917,939.71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charset val="1"/>
          </rPr>
          <t xml:space="preserve"> 26/09
TRSF E-BANKING CR
09/26 95031
PELUNASAN KREDIT I
NFICLO, BCL
YUAN PERDANA
0000
880,776.00
CR
239,935,387.99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09/29 95031
PELUNASAN INFCL,BC
LLY 26,28 SEPT
YUAN PERDANA
0000
3,703,877.00
CR
264,341,580.71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PELUNASAN KREDIT I
NFCL N BCLLY
YUAN PERDANA
0000
3,087,090.00
CR
302,234,888.71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</commentList>
</comments>
</file>

<file path=xl/sharedStrings.xml><?xml version="1.0" encoding="utf-8"?>
<sst xmlns="http://schemas.openxmlformats.org/spreadsheetml/2006/main" count="2351" uniqueCount="225">
  <si>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</si>
  <si>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</si>
  <si>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</si>
  <si>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</si>
  <si>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</si>
  <si>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</si>
  <si>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</si>
  <si>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</si>
  <si>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</si>
  <si>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</si>
  <si>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</si>
  <si>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</si>
  <si>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</si>
  <si>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</si>
  <si>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</si>
  <si>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</si>
  <si>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</si>
  <si>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</si>
  <si>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</si>
  <si>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</si>
  <si>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</si>
  <si>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</si>
  <si>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</si>
  <si>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</si>
  <si>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</si>
  <si>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</si>
  <si>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</si>
  <si>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</si>
  <si>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</si>
  <si>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</si>
  <si>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</si>
  <si>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</si>
  <si>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</si>
  <si>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</si>
  <si>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</si>
  <si>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</si>
  <si>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</si>
  <si>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</si>
  <si>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</si>
  <si>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</si>
  <si>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</si>
  <si>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</si>
  <si>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</si>
  <si>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</si>
  <si>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</si>
  <si>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</si>
  <si>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</si>
  <si>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</si>
  <si>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</si>
  <si>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</si>
  <si>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</si>
  <si>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</si>
  <si>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</si>
  <si>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</si>
  <si>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</si>
  <si>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</si>
  <si>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</si>
  <si>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</si>
  <si>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</si>
  <si>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</si>
  <si>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</si>
  <si>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</si>
  <si>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</si>
  <si>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</si>
  <si>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</si>
  <si>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</si>
  <si>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</si>
  <si>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</si>
  <si>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</si>
  <si>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</si>
  <si>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</si>
  <si>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</si>
  <si>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</si>
  <si>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</si>
  <si>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</si>
  <si>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</si>
  <si>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</si>
  <si>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</si>
  <si>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</si>
  <si>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</si>
  <si>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</si>
  <si>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</si>
  <si>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</si>
  <si>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</si>
  <si>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</si>
  <si>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</si>
  <si>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</si>
  <si>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</si>
  <si>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</si>
  <si>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</si>
  <si>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</si>
  <si>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</si>
  <si>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</si>
  <si>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</si>
  <si>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</si>
  <si>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</si>
  <si>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</si>
  <si>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</si>
  <si>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</si>
  <si>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</si>
  <si>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</si>
  <si>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</si>
  <si>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</si>
  <si>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</si>
  <si>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</si>
  <si>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</si>
  <si>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</si>
  <si>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</si>
  <si>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</si>
  <si>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</si>
  <si>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</si>
  <si>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</si>
  <si>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</si>
  <si>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</si>
  <si>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</si>
  <si>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</si>
  <si>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</si>
  <si>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</si>
  <si>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</si>
  <si>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</si>
  <si>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</si>
  <si>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</si>
  <si>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</si>
  <si>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</si>
  <si>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</si>
  <si>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</si>
  <si>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</si>
  <si>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</si>
  <si>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</si>
  <si>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</si>
  <si>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</si>
  <si>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</si>
  <si>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</si>
  <si>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</si>
  <si>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</si>
  <si>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</si>
  <si>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</si>
  <si>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</si>
  <si>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</si>
  <si>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</si>
  <si>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</si>
  <si>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</si>
  <si>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</si>
  <si>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</si>
  <si>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</si>
  <si>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</si>
  <si>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</si>
  <si>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</si>
  <si>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</si>
  <si>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</si>
  <si>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</si>
  <si>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</si>
  <si>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</si>
  <si>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</si>
  <si>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</si>
  <si>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</si>
  <si>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</si>
  <si>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</si>
  <si>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</si>
  <si>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</si>
  <si>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</si>
  <si>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</si>
  <si>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</si>
  <si>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</si>
  <si>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</si>
  <si>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</si>
  <si>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</si>
  <si>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</si>
  <si>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</si>
  <si>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</si>
  <si>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</si>
  <si>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</si>
  <si>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</si>
  <si>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</si>
  <si>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</si>
  <si>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</si>
  <si>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</si>
  <si>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</si>
  <si>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</si>
  <si>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</si>
  <si>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</si>
  <si>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</si>
  <si>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</si>
  <si>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</si>
  <si>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</si>
  <si>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</si>
  <si>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</si>
  <si>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</si>
  <si>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</si>
  <si>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</si>
  <si>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</si>
  <si>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</si>
  <si>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</si>
  <si>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</si>
  <si>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</si>
  <si>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</si>
  <si>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</si>
  <si>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</si>
  <si>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</si>
  <si>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</si>
  <si>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</si>
  <si>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</si>
  <si>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</si>
  <si>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</si>
  <si>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</si>
  <si>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</si>
  <si>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</si>
  <si>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</si>
  <si>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</si>
  <si>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</si>
  <si>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</si>
  <si>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</si>
  <si>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</si>
  <si>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</si>
  <si>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</si>
  <si>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</si>
  <si>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</si>
  <si>
    <t>KATALOG</t>
  </si>
  <si>
    <t>R18000014</t>
  </si>
  <si>
    <t>TRANFSER</t>
  </si>
  <si>
    <t>R18000015</t>
  </si>
  <si>
    <t>R18000016</t>
  </si>
  <si>
    <t>R18000017</t>
  </si>
  <si>
    <t xml:space="preserve">180176843 - 180176855 - 180176858 - 180176861 - 180176876 - 180176899 - 180176903 - </t>
  </si>
  <si>
    <t>180176843 - 180176855 - 180176858 - 180176861 - 180176876 - 180176899 - 180176903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</si>
</sst>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19"/>
  <sheetViews>
    <sheetView zoomScale="85" zoomScaleNormal="85" workbookViewId="0">
      <pane ySplit="7" topLeftCell="A396" activePane="bottomLeft" state="frozen"/>
      <selection pane="bottomLeft" activeCell="E408" sqref="E408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04" t="s">
        <v>22</v>
      </c>
      <c r="G1" s="404"/>
      <c r="H1" s="404"/>
      <c r="I1" s="220" t="s">
        <v>20</v>
      </c>
      <c r="J1" s="218"/>
      <c r="L1" s="275">
        <f>SUM(D389:D400)</f>
        <v>6040567</v>
      </c>
      <c r="M1" s="238">
        <v>5485813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04" t="s">
        <v>21</v>
      </c>
      <c r="G2" s="404"/>
      <c r="H2" s="404"/>
      <c r="I2" s="220">
        <f>J419*-1</f>
        <v>4547376</v>
      </c>
      <c r="J2" s="218"/>
      <c r="L2" s="276">
        <f>SUM(G389:G400)</f>
        <v>966350</v>
      </c>
      <c r="M2" s="238">
        <v>655638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5074217</v>
      </c>
      <c r="M3" s="238">
        <f>M1-M2</f>
        <v>4830175</v>
      </c>
      <c r="N3" s="238">
        <f>L3+M3</f>
        <v>9904392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05" t="s">
        <v>60</v>
      </c>
      <c r="B5" s="405"/>
      <c r="C5" s="405"/>
      <c r="D5" s="405"/>
      <c r="E5" s="405"/>
      <c r="F5" s="405"/>
      <c r="G5" s="405"/>
      <c r="H5" s="405"/>
      <c r="I5" s="405"/>
      <c r="J5" s="405"/>
      <c r="L5" s="274"/>
      <c r="M5" s="238"/>
      <c r="N5" s="238"/>
      <c r="O5" s="238"/>
    </row>
    <row r="6" spans="1:15" x14ac:dyDescent="0.25">
      <c r="A6" s="406" t="s">
        <v>2</v>
      </c>
      <c r="B6" s="407" t="s">
        <v>3</v>
      </c>
      <c r="C6" s="407"/>
      <c r="D6" s="407"/>
      <c r="E6" s="407"/>
      <c r="F6" s="407"/>
      <c r="G6" s="407"/>
      <c r="H6" s="407" t="s">
        <v>4</v>
      </c>
      <c r="I6" s="408" t="s">
        <v>5</v>
      </c>
      <c r="J6" s="409" t="s">
        <v>6</v>
      </c>
    </row>
    <row r="7" spans="1:15" x14ac:dyDescent="0.25">
      <c r="A7" s="406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07"/>
      <c r="I7" s="408"/>
      <c r="J7" s="409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41">
        <v>43360</v>
      </c>
      <c r="B366" s="242">
        <v>180175097</v>
      </c>
      <c r="C366" s="106">
        <v>5</v>
      </c>
      <c r="D366" s="246">
        <v>431463</v>
      </c>
      <c r="E366" s="244">
        <v>180045321</v>
      </c>
      <c r="F366" s="247">
        <v>3</v>
      </c>
      <c r="G366" s="246">
        <v>249638</v>
      </c>
      <c r="H366" s="244"/>
      <c r="I366" s="245"/>
      <c r="J366" s="246"/>
    </row>
    <row r="367" spans="1:10" ht="15.75" customHeight="1" x14ac:dyDescent="0.25">
      <c r="A367" s="241">
        <v>43360</v>
      </c>
      <c r="B367" s="242">
        <v>180175119</v>
      </c>
      <c r="C367" s="106">
        <v>1</v>
      </c>
      <c r="D367" s="246">
        <v>110075</v>
      </c>
      <c r="E367" s="244"/>
      <c r="F367" s="247"/>
      <c r="G367" s="246"/>
      <c r="H367" s="244"/>
      <c r="I367" s="245"/>
      <c r="J367" s="246"/>
    </row>
    <row r="368" spans="1:10" ht="15.75" customHeight="1" x14ac:dyDescent="0.25">
      <c r="A368" s="241">
        <v>43361</v>
      </c>
      <c r="B368" s="242">
        <v>180175182</v>
      </c>
      <c r="C368" s="106">
        <v>4</v>
      </c>
      <c r="D368" s="246">
        <v>403550</v>
      </c>
      <c r="E368" s="244"/>
      <c r="F368" s="247"/>
      <c r="G368" s="246"/>
      <c r="H368" s="244"/>
      <c r="I368" s="245"/>
      <c r="J368" s="246"/>
    </row>
    <row r="369" spans="1:10" ht="15.75" customHeight="1" x14ac:dyDescent="0.25">
      <c r="A369" s="241">
        <v>43361</v>
      </c>
      <c r="B369" s="242">
        <v>180175218</v>
      </c>
      <c r="C369" s="106">
        <v>3</v>
      </c>
      <c r="D369" s="246">
        <v>278338</v>
      </c>
      <c r="E369" s="244"/>
      <c r="F369" s="247"/>
      <c r="G369" s="246"/>
      <c r="H369" s="244"/>
      <c r="I369" s="245"/>
      <c r="J369" s="246"/>
    </row>
    <row r="370" spans="1:10" ht="15.75" customHeight="1" x14ac:dyDescent="0.25">
      <c r="A370" s="241">
        <v>43362</v>
      </c>
      <c r="B370" s="242">
        <v>180175256</v>
      </c>
      <c r="C370" s="106">
        <v>8</v>
      </c>
      <c r="D370" s="246">
        <v>826875</v>
      </c>
      <c r="E370" s="244">
        <v>180045356</v>
      </c>
      <c r="F370" s="247">
        <v>2</v>
      </c>
      <c r="G370" s="246">
        <v>181738</v>
      </c>
      <c r="H370" s="244"/>
      <c r="I370" s="245"/>
      <c r="J370" s="246"/>
    </row>
    <row r="371" spans="1:10" ht="15.75" customHeight="1" x14ac:dyDescent="0.25">
      <c r="A371" s="241">
        <v>43362</v>
      </c>
      <c r="B371" s="242">
        <v>180175292</v>
      </c>
      <c r="C371" s="106">
        <v>2</v>
      </c>
      <c r="D371" s="246">
        <v>186025</v>
      </c>
      <c r="E371" s="244"/>
      <c r="F371" s="247"/>
      <c r="G371" s="246"/>
      <c r="H371" s="244"/>
      <c r="I371" s="245"/>
      <c r="J371" s="246"/>
    </row>
    <row r="372" spans="1:10" ht="15.75" customHeight="1" x14ac:dyDescent="0.25">
      <c r="A372" s="241">
        <v>43363</v>
      </c>
      <c r="B372" s="242">
        <v>180175353</v>
      </c>
      <c r="C372" s="106">
        <v>13</v>
      </c>
      <c r="D372" s="246">
        <v>1220625</v>
      </c>
      <c r="E372" s="244">
        <v>180045374</v>
      </c>
      <c r="F372" s="247">
        <v>1</v>
      </c>
      <c r="G372" s="246">
        <v>93013</v>
      </c>
      <c r="H372" s="244"/>
      <c r="I372" s="245"/>
      <c r="J372" s="246"/>
    </row>
    <row r="373" spans="1:10" ht="15.75" customHeight="1" x14ac:dyDescent="0.25">
      <c r="A373" s="241">
        <v>43363</v>
      </c>
      <c r="B373" s="242">
        <v>180175393</v>
      </c>
      <c r="C373" s="106">
        <v>9</v>
      </c>
      <c r="D373" s="246">
        <v>785050</v>
      </c>
      <c r="E373" s="244"/>
      <c r="F373" s="247"/>
      <c r="G373" s="246"/>
      <c r="H373" s="244"/>
      <c r="I373" s="245"/>
      <c r="J373" s="246"/>
    </row>
    <row r="374" spans="1:10" ht="15.75" customHeight="1" x14ac:dyDescent="0.25">
      <c r="A374" s="241">
        <v>43364</v>
      </c>
      <c r="B374" s="242">
        <v>180175428</v>
      </c>
      <c r="C374" s="106">
        <v>6</v>
      </c>
      <c r="D374" s="246">
        <v>523250</v>
      </c>
      <c r="E374" s="244">
        <v>180045385</v>
      </c>
      <c r="F374" s="247">
        <v>4</v>
      </c>
      <c r="G374" s="246">
        <v>426038</v>
      </c>
      <c r="H374" s="244"/>
      <c r="I374" s="245"/>
      <c r="J374" s="246"/>
    </row>
    <row r="375" spans="1:10" ht="15.75" customHeight="1" x14ac:dyDescent="0.25">
      <c r="A375" s="241">
        <v>43364</v>
      </c>
      <c r="B375" s="242">
        <v>180175455</v>
      </c>
      <c r="C375" s="106">
        <v>3</v>
      </c>
      <c r="D375" s="246">
        <v>324888</v>
      </c>
      <c r="E375" s="244"/>
      <c r="F375" s="247"/>
      <c r="G375" s="246"/>
      <c r="H375" s="244"/>
      <c r="I375" s="245"/>
      <c r="J375" s="246"/>
    </row>
    <row r="376" spans="1:10" ht="15.75" customHeight="1" x14ac:dyDescent="0.25">
      <c r="A376" s="241">
        <v>43365</v>
      </c>
      <c r="B376" s="242">
        <v>180175496</v>
      </c>
      <c r="C376" s="247">
        <v>7</v>
      </c>
      <c r="D376" s="246">
        <v>530338</v>
      </c>
      <c r="E376" s="244">
        <v>180045400</v>
      </c>
      <c r="F376" s="247">
        <v>2</v>
      </c>
      <c r="G376" s="246">
        <v>158025</v>
      </c>
      <c r="H376" s="244"/>
      <c r="I376" s="245"/>
      <c r="J376" s="246"/>
    </row>
    <row r="377" spans="1:10" ht="15.75" customHeight="1" x14ac:dyDescent="0.25">
      <c r="A377" s="241">
        <v>43365</v>
      </c>
      <c r="B377" s="242">
        <v>180175525</v>
      </c>
      <c r="C377" s="106">
        <v>1</v>
      </c>
      <c r="D377" s="246">
        <v>104300</v>
      </c>
      <c r="E377" s="244"/>
      <c r="F377" s="247"/>
      <c r="G377" s="246"/>
      <c r="H377" s="244"/>
      <c r="I377" s="245">
        <v>4616325</v>
      </c>
      <c r="J377" s="246" t="s">
        <v>17</v>
      </c>
    </row>
    <row r="378" spans="1:10" ht="15.75" customHeight="1" x14ac:dyDescent="0.25">
      <c r="A378" s="241">
        <v>43367</v>
      </c>
      <c r="B378" s="242">
        <v>180175645</v>
      </c>
      <c r="C378" s="106">
        <v>13</v>
      </c>
      <c r="D378" s="246">
        <v>1400788</v>
      </c>
      <c r="E378" s="244"/>
      <c r="F378" s="247"/>
      <c r="G378" s="246"/>
      <c r="H378" s="244"/>
      <c r="I378" s="245"/>
      <c r="J378" s="246"/>
    </row>
    <row r="379" spans="1:10" ht="15.75" customHeight="1" x14ac:dyDescent="0.25">
      <c r="A379" s="241">
        <v>43367</v>
      </c>
      <c r="B379" s="242">
        <v>180175673</v>
      </c>
      <c r="C379" s="106">
        <v>3</v>
      </c>
      <c r="D379" s="246">
        <v>326638</v>
      </c>
      <c r="E379" s="244"/>
      <c r="F379" s="247"/>
      <c r="G379" s="246"/>
      <c r="H379" s="244"/>
      <c r="I379" s="245"/>
      <c r="J379" s="246"/>
    </row>
    <row r="380" spans="1:10" ht="15.75" customHeight="1" x14ac:dyDescent="0.25">
      <c r="A380" s="241">
        <v>43368</v>
      </c>
      <c r="B380" s="242">
        <v>180175721</v>
      </c>
      <c r="C380" s="106">
        <v>3</v>
      </c>
      <c r="D380" s="246">
        <v>283500</v>
      </c>
      <c r="E380" s="244"/>
      <c r="F380" s="247"/>
      <c r="G380" s="246"/>
      <c r="H380" s="244"/>
      <c r="I380" s="245"/>
      <c r="J380" s="246"/>
    </row>
    <row r="381" spans="1:10" ht="15.75" customHeight="1" x14ac:dyDescent="0.25">
      <c r="A381" s="241">
        <v>43368</v>
      </c>
      <c r="B381" s="242">
        <v>180175772</v>
      </c>
      <c r="C381" s="106">
        <v>4</v>
      </c>
      <c r="D381" s="246">
        <v>414750</v>
      </c>
      <c r="E381" s="244"/>
      <c r="F381" s="247"/>
      <c r="G381" s="246"/>
      <c r="H381" s="244"/>
      <c r="I381" s="245"/>
      <c r="J381" s="246"/>
    </row>
    <row r="382" spans="1:10" ht="15.75" customHeight="1" x14ac:dyDescent="0.25">
      <c r="A382" s="241">
        <v>43369</v>
      </c>
      <c r="B382" s="242">
        <v>180175808</v>
      </c>
      <c r="C382" s="106">
        <v>7</v>
      </c>
      <c r="D382" s="246">
        <v>728613</v>
      </c>
      <c r="E382" s="244">
        <v>180045456</v>
      </c>
      <c r="F382" s="247">
        <v>1</v>
      </c>
      <c r="G382" s="246">
        <v>115063</v>
      </c>
      <c r="H382" s="244"/>
      <c r="I382" s="245"/>
      <c r="J382" s="246"/>
    </row>
    <row r="383" spans="1:10" ht="15.75" customHeight="1" x14ac:dyDescent="0.25">
      <c r="A383" s="241">
        <v>43369</v>
      </c>
      <c r="B383" s="242">
        <v>180175844</v>
      </c>
      <c r="C383" s="106">
        <v>6</v>
      </c>
      <c r="D383" s="246">
        <v>532963</v>
      </c>
      <c r="E383" s="244"/>
      <c r="F383" s="247"/>
      <c r="G383" s="246"/>
      <c r="H383" s="244"/>
      <c r="I383" s="245"/>
      <c r="J383" s="246"/>
    </row>
    <row r="384" spans="1:10" ht="15.75" customHeight="1" x14ac:dyDescent="0.25">
      <c r="A384" s="241">
        <v>43370</v>
      </c>
      <c r="B384" s="242">
        <v>180175883</v>
      </c>
      <c r="C384" s="106">
        <v>6</v>
      </c>
      <c r="D384" s="246">
        <v>493150</v>
      </c>
      <c r="E384" s="244">
        <v>180045470</v>
      </c>
      <c r="F384" s="247">
        <v>1</v>
      </c>
      <c r="G384" s="246">
        <v>86013</v>
      </c>
      <c r="H384" s="244"/>
      <c r="I384" s="245"/>
      <c r="J384" s="246"/>
    </row>
    <row r="385" spans="1:10" ht="15.75" customHeight="1" x14ac:dyDescent="0.25">
      <c r="A385" s="241">
        <v>43371</v>
      </c>
      <c r="B385" s="242">
        <v>180175967</v>
      </c>
      <c r="C385" s="106">
        <v>16</v>
      </c>
      <c r="D385" s="246">
        <v>1605450</v>
      </c>
      <c r="E385" s="244">
        <v>180045481</v>
      </c>
      <c r="F385" s="247">
        <v>2</v>
      </c>
      <c r="G385" s="246">
        <v>184625</v>
      </c>
      <c r="H385" s="244"/>
      <c r="I385" s="245"/>
      <c r="J385" s="246"/>
    </row>
    <row r="386" spans="1:10" ht="15.75" customHeight="1" x14ac:dyDescent="0.25">
      <c r="A386" s="241">
        <v>43371</v>
      </c>
      <c r="B386" s="242">
        <v>180176005</v>
      </c>
      <c r="C386" s="106">
        <v>1</v>
      </c>
      <c r="D386" s="246">
        <v>47513</v>
      </c>
      <c r="E386" s="244"/>
      <c r="F386" s="247"/>
      <c r="G386" s="246"/>
      <c r="H386" s="244"/>
      <c r="I386" s="245"/>
      <c r="J386" s="246"/>
    </row>
    <row r="387" spans="1:10" ht="15.75" customHeight="1" x14ac:dyDescent="0.25">
      <c r="A387" s="241">
        <v>43372</v>
      </c>
      <c r="B387" s="242">
        <v>180176059</v>
      </c>
      <c r="C387" s="106">
        <v>6</v>
      </c>
      <c r="D387" s="246">
        <v>619500</v>
      </c>
      <c r="E387" s="244">
        <v>180045494</v>
      </c>
      <c r="F387" s="247">
        <v>2</v>
      </c>
      <c r="G387" s="246">
        <v>172025</v>
      </c>
      <c r="H387" s="244"/>
      <c r="I387" s="245"/>
      <c r="J387" s="246"/>
    </row>
    <row r="388" spans="1:10" ht="15.75" customHeight="1" x14ac:dyDescent="0.25">
      <c r="A388" s="241">
        <v>43372</v>
      </c>
      <c r="B388" s="242">
        <v>180176091</v>
      </c>
      <c r="C388" s="106">
        <v>1</v>
      </c>
      <c r="D388" s="246">
        <v>46113</v>
      </c>
      <c r="E388" s="244"/>
      <c r="F388" s="247"/>
      <c r="G388" s="246"/>
      <c r="H388" s="244"/>
      <c r="I388" s="245">
        <v>5941252</v>
      </c>
      <c r="J388" s="246" t="s">
        <v>17</v>
      </c>
    </row>
    <row r="389" spans="1:10" ht="15.75" customHeight="1" x14ac:dyDescent="0.25">
      <c r="A389" s="241">
        <v>43374</v>
      </c>
      <c r="B389" s="242">
        <v>180176205</v>
      </c>
      <c r="C389" s="106">
        <v>11</v>
      </c>
      <c r="D389" s="246">
        <v>888213</v>
      </c>
      <c r="E389" s="244"/>
      <c r="F389" s="247"/>
      <c r="G389" s="246"/>
      <c r="H389" s="244"/>
      <c r="I389" s="245"/>
      <c r="J389" s="246"/>
    </row>
    <row r="390" spans="1:10" ht="15.75" customHeight="1" x14ac:dyDescent="0.25">
      <c r="A390" s="241">
        <v>43374</v>
      </c>
      <c r="B390" s="242">
        <v>180176246</v>
      </c>
      <c r="C390" s="106">
        <v>7</v>
      </c>
      <c r="D390" s="246">
        <v>803513</v>
      </c>
      <c r="E390" s="244"/>
      <c r="F390" s="247"/>
      <c r="G390" s="246"/>
      <c r="H390" s="244"/>
      <c r="I390" s="245"/>
      <c r="J390" s="246"/>
    </row>
    <row r="391" spans="1:10" ht="15.75" customHeight="1" x14ac:dyDescent="0.25">
      <c r="A391" s="241">
        <v>43375</v>
      </c>
      <c r="B391" s="242">
        <v>180176309</v>
      </c>
      <c r="C391" s="106">
        <v>5</v>
      </c>
      <c r="D391" s="246">
        <v>503825</v>
      </c>
      <c r="E391" s="244"/>
      <c r="F391" s="247"/>
      <c r="G391" s="246"/>
      <c r="H391" s="244"/>
      <c r="I391" s="245"/>
      <c r="J391" s="246"/>
    </row>
    <row r="392" spans="1:10" ht="15.75" customHeight="1" x14ac:dyDescent="0.25">
      <c r="A392" s="241">
        <v>43375</v>
      </c>
      <c r="B392" s="242">
        <v>180176351</v>
      </c>
      <c r="C392" s="106">
        <v>2</v>
      </c>
      <c r="D392" s="246">
        <v>191538</v>
      </c>
      <c r="E392" s="244"/>
      <c r="F392" s="247"/>
      <c r="G392" s="246"/>
      <c r="H392" s="244"/>
      <c r="I392" s="245"/>
      <c r="J392" s="246"/>
    </row>
    <row r="393" spans="1:10" ht="15.75" customHeight="1" x14ac:dyDescent="0.25">
      <c r="A393" s="241">
        <v>43376</v>
      </c>
      <c r="B393" s="242">
        <v>180176398</v>
      </c>
      <c r="C393" s="106">
        <v>9</v>
      </c>
      <c r="D393" s="246">
        <v>914463</v>
      </c>
      <c r="E393" s="244"/>
      <c r="F393" s="247"/>
      <c r="G393" s="246"/>
      <c r="H393" s="244"/>
      <c r="I393" s="245"/>
      <c r="J393" s="246"/>
    </row>
    <row r="394" spans="1:10" ht="15.75" customHeight="1" x14ac:dyDescent="0.25">
      <c r="A394" s="241">
        <v>43346</v>
      </c>
      <c r="B394" s="242">
        <v>180176434</v>
      </c>
      <c r="C394" s="106">
        <v>1</v>
      </c>
      <c r="D394" s="246">
        <v>104650</v>
      </c>
      <c r="E394" s="244"/>
      <c r="F394" s="247"/>
      <c r="G394" s="246"/>
      <c r="H394" s="244"/>
      <c r="I394" s="245"/>
      <c r="J394" s="246"/>
    </row>
    <row r="395" spans="1:10" ht="15.75" customHeight="1" x14ac:dyDescent="0.25">
      <c r="A395" s="241">
        <v>43377</v>
      </c>
      <c r="B395" s="242">
        <v>180176471</v>
      </c>
      <c r="C395" s="106">
        <v>8</v>
      </c>
      <c r="D395" s="246">
        <v>808938</v>
      </c>
      <c r="E395" s="244">
        <v>180045569</v>
      </c>
      <c r="F395" s="247">
        <v>2</v>
      </c>
      <c r="G395" s="246">
        <v>130375</v>
      </c>
      <c r="H395" s="244"/>
      <c r="I395" s="245"/>
      <c r="J395" s="246"/>
    </row>
    <row r="396" spans="1:10" ht="15.75" customHeight="1" x14ac:dyDescent="0.25">
      <c r="A396" s="241">
        <v>43377</v>
      </c>
      <c r="B396" s="242">
        <v>180176509</v>
      </c>
      <c r="C396" s="106">
        <v>2</v>
      </c>
      <c r="D396" s="246">
        <v>171238</v>
      </c>
      <c r="E396" s="244"/>
      <c r="F396" s="247"/>
      <c r="G396" s="246"/>
      <c r="H396" s="244"/>
      <c r="I396" s="245"/>
      <c r="J396" s="246"/>
    </row>
    <row r="397" spans="1:10" ht="15.75" customHeight="1" x14ac:dyDescent="0.25">
      <c r="A397" s="241">
        <v>43378</v>
      </c>
      <c r="B397" s="242">
        <v>180176574</v>
      </c>
      <c r="C397" s="106">
        <v>10</v>
      </c>
      <c r="D397" s="246">
        <v>897663</v>
      </c>
      <c r="E397" s="244">
        <v>180045583</v>
      </c>
      <c r="F397" s="247">
        <v>7</v>
      </c>
      <c r="G397" s="246">
        <v>835975</v>
      </c>
      <c r="H397" s="244"/>
      <c r="I397" s="245"/>
      <c r="J397" s="246"/>
    </row>
    <row r="398" spans="1:10" ht="15.75" customHeight="1" x14ac:dyDescent="0.25">
      <c r="A398" s="241">
        <v>43378</v>
      </c>
      <c r="B398" s="242">
        <v>180176595</v>
      </c>
      <c r="C398" s="106">
        <v>5</v>
      </c>
      <c r="D398" s="246">
        <v>455088</v>
      </c>
      <c r="E398" s="244"/>
      <c r="F398" s="247"/>
      <c r="G398" s="246"/>
      <c r="H398" s="244"/>
      <c r="I398" s="245"/>
      <c r="J398" s="246"/>
    </row>
    <row r="399" spans="1:10" ht="15.75" customHeight="1" x14ac:dyDescent="0.25">
      <c r="A399" s="241">
        <v>43378</v>
      </c>
      <c r="B399" s="242">
        <v>180176607</v>
      </c>
      <c r="C399" s="106">
        <v>1</v>
      </c>
      <c r="D399" s="246">
        <v>117863</v>
      </c>
      <c r="E399" s="244"/>
      <c r="F399" s="247"/>
      <c r="G399" s="246"/>
      <c r="H399" s="244"/>
      <c r="I399" s="245"/>
      <c r="J399" s="246"/>
    </row>
    <row r="400" spans="1:10" ht="15.75" customHeight="1" x14ac:dyDescent="0.25">
      <c r="A400" s="241">
        <v>43379</v>
      </c>
      <c r="B400" s="242">
        <v>180176643</v>
      </c>
      <c r="C400" s="106">
        <v>2</v>
      </c>
      <c r="D400" s="246">
        <v>183575</v>
      </c>
      <c r="E400" s="244"/>
      <c r="F400" s="247"/>
      <c r="G400" s="246"/>
      <c r="H400" s="244"/>
      <c r="I400" s="245"/>
      <c r="J400" s="246"/>
    </row>
    <row r="401" spans="1:10" ht="15.75" customHeight="1" x14ac:dyDescent="0.25">
      <c r="A401" s="241">
        <v>43379</v>
      </c>
      <c r="B401" s="242">
        <v>180176796</v>
      </c>
      <c r="C401" s="106">
        <v>8</v>
      </c>
      <c r="D401" s="246">
        <v>682063</v>
      </c>
      <c r="E401" s="244"/>
      <c r="F401" s="247"/>
      <c r="G401" s="246"/>
      <c r="H401" s="244"/>
      <c r="I401" s="245">
        <v>5756280</v>
      </c>
      <c r="J401" s="246" t="s">
        <v>17</v>
      </c>
    </row>
    <row r="402" spans="1:10" ht="15.75" customHeight="1" x14ac:dyDescent="0.25">
      <c r="A402" s="210">
        <v>43381</v>
      </c>
      <c r="B402" s="115">
        <v>180176794</v>
      </c>
      <c r="C402" s="306">
        <v>12</v>
      </c>
      <c r="D402" s="117">
        <v>1005988</v>
      </c>
      <c r="E402" s="118">
        <v>180045630</v>
      </c>
      <c r="F402" s="120">
        <v>1</v>
      </c>
      <c r="G402" s="117">
        <v>115063</v>
      </c>
      <c r="H402" s="118"/>
      <c r="I402" s="213"/>
      <c r="J402" s="117"/>
    </row>
    <row r="403" spans="1:10" ht="15.75" customHeight="1" x14ac:dyDescent="0.25">
      <c r="A403" s="210">
        <v>43381</v>
      </c>
      <c r="B403" s="115">
        <v>180176820</v>
      </c>
      <c r="C403" s="306">
        <v>3</v>
      </c>
      <c r="D403" s="117">
        <v>244300</v>
      </c>
      <c r="E403" s="118"/>
      <c r="F403" s="120"/>
      <c r="G403" s="117"/>
      <c r="H403" s="118"/>
      <c r="I403" s="213"/>
      <c r="J403" s="117"/>
    </row>
    <row r="404" spans="1:10" ht="15.75" customHeight="1" x14ac:dyDescent="0.25">
      <c r="A404" s="210">
        <v>43382</v>
      </c>
      <c r="B404" s="115">
        <v>180176892</v>
      </c>
      <c r="C404" s="306">
        <v>17</v>
      </c>
      <c r="D404" s="117">
        <v>1625138</v>
      </c>
      <c r="E404" s="118"/>
      <c r="F404" s="120"/>
      <c r="G404" s="117"/>
      <c r="H404" s="118"/>
      <c r="I404" s="213"/>
      <c r="J404" s="117"/>
    </row>
    <row r="405" spans="1:10" ht="15.75" customHeight="1" x14ac:dyDescent="0.25">
      <c r="A405" s="210">
        <v>43382</v>
      </c>
      <c r="B405" s="115">
        <v>180176913</v>
      </c>
      <c r="C405" s="306">
        <v>2</v>
      </c>
      <c r="D405" s="117">
        <v>164150</v>
      </c>
      <c r="E405" s="118"/>
      <c r="F405" s="120"/>
      <c r="G405" s="117"/>
      <c r="H405" s="118"/>
      <c r="I405" s="213"/>
      <c r="J405" s="117"/>
    </row>
    <row r="406" spans="1:10" ht="15.75" customHeight="1" x14ac:dyDescent="0.25">
      <c r="A406" s="210">
        <v>43383</v>
      </c>
      <c r="B406" s="115">
        <v>180176964</v>
      </c>
      <c r="C406" s="306">
        <v>9</v>
      </c>
      <c r="D406" s="117">
        <v>960488</v>
      </c>
      <c r="E406" s="118"/>
      <c r="F406" s="120"/>
      <c r="G406" s="117"/>
      <c r="H406" s="118"/>
      <c r="I406" s="213"/>
      <c r="J406" s="117"/>
    </row>
    <row r="407" spans="1:10" ht="15.75" customHeight="1" x14ac:dyDescent="0.25">
      <c r="A407" s="210">
        <v>43383</v>
      </c>
      <c r="B407" s="115">
        <v>180177008</v>
      </c>
      <c r="C407" s="306">
        <v>1</v>
      </c>
      <c r="D407" s="117">
        <v>124338</v>
      </c>
      <c r="E407" s="118"/>
      <c r="F407" s="120"/>
      <c r="G407" s="117"/>
      <c r="H407" s="118"/>
      <c r="I407" s="213"/>
      <c r="J407" s="117"/>
    </row>
    <row r="408" spans="1:10" ht="15.75" customHeight="1" x14ac:dyDescent="0.25">
      <c r="A408" s="210">
        <v>43384</v>
      </c>
      <c r="B408" s="115">
        <v>180177050</v>
      </c>
      <c r="C408" s="306">
        <v>8</v>
      </c>
      <c r="D408" s="117">
        <v>662375</v>
      </c>
      <c r="E408" s="118">
        <v>180045677</v>
      </c>
      <c r="F408" s="120">
        <v>1</v>
      </c>
      <c r="G408" s="117">
        <v>124338</v>
      </c>
      <c r="H408" s="118"/>
      <c r="I408" s="213"/>
      <c r="J408" s="117"/>
    </row>
    <row r="409" spans="1:10" ht="15.75" customHeight="1" x14ac:dyDescent="0.25">
      <c r="A409" s="210"/>
      <c r="B409" s="115"/>
      <c r="C409" s="306"/>
      <c r="D409" s="117"/>
      <c r="E409" s="118"/>
      <c r="F409" s="120"/>
      <c r="G409" s="117"/>
      <c r="H409" s="118"/>
      <c r="I409" s="213"/>
      <c r="J409" s="117"/>
    </row>
    <row r="410" spans="1:10" x14ac:dyDescent="0.25">
      <c r="A410" s="235"/>
      <c r="B410" s="234"/>
      <c r="C410" s="12"/>
      <c r="D410" s="236"/>
      <c r="E410" s="237"/>
      <c r="F410" s="240"/>
      <c r="G410" s="236"/>
      <c r="H410" s="237"/>
      <c r="I410" s="239"/>
      <c r="J410" s="236"/>
    </row>
    <row r="411" spans="1:10" x14ac:dyDescent="0.25">
      <c r="A411" s="235"/>
      <c r="B411" s="223" t="s">
        <v>11</v>
      </c>
      <c r="C411" s="229">
        <f>SUM(C8:C410)</f>
        <v>3905</v>
      </c>
      <c r="D411" s="224">
        <f>SUM(D8:D410)</f>
        <v>406479162</v>
      </c>
      <c r="E411" s="223" t="s">
        <v>11</v>
      </c>
      <c r="F411" s="232">
        <f>SUM(F8:F410)</f>
        <v>522</v>
      </c>
      <c r="G411" s="224">
        <f>SUM(G8:G410)</f>
        <v>57307201</v>
      </c>
      <c r="H411" s="232">
        <f>SUM(H8:H410)</f>
        <v>0</v>
      </c>
      <c r="I411" s="232">
        <f>SUM(I8:I410)</f>
        <v>344624585</v>
      </c>
      <c r="J411" s="5"/>
    </row>
    <row r="412" spans="1:10" x14ac:dyDescent="0.25">
      <c r="A412" s="235"/>
      <c r="B412" s="223"/>
      <c r="C412" s="229"/>
      <c r="D412" s="224"/>
      <c r="E412" s="223"/>
      <c r="F412" s="232"/>
      <c r="G412" s="224"/>
      <c r="H412" s="232"/>
      <c r="I412" s="232"/>
      <c r="J412" s="5"/>
    </row>
    <row r="413" spans="1:10" x14ac:dyDescent="0.25">
      <c r="A413" s="225"/>
      <c r="B413" s="226"/>
      <c r="C413" s="12"/>
      <c r="D413" s="236"/>
      <c r="E413" s="223"/>
      <c r="F413" s="240"/>
      <c r="G413" s="410" t="s">
        <v>12</v>
      </c>
      <c r="H413" s="410"/>
      <c r="I413" s="239"/>
      <c r="J413" s="227">
        <f>SUM(D8:D410)</f>
        <v>406479162</v>
      </c>
    </row>
    <row r="414" spans="1:10" x14ac:dyDescent="0.25">
      <c r="A414" s="235"/>
      <c r="B414" s="234"/>
      <c r="C414" s="12"/>
      <c r="D414" s="236"/>
      <c r="E414" s="237"/>
      <c r="F414" s="240"/>
      <c r="G414" s="410" t="s">
        <v>13</v>
      </c>
      <c r="H414" s="410"/>
      <c r="I414" s="239"/>
      <c r="J414" s="227">
        <f>SUM(G8:G410)</f>
        <v>57307201</v>
      </c>
    </row>
    <row r="415" spans="1:10" x14ac:dyDescent="0.25">
      <c r="A415" s="228"/>
      <c r="B415" s="237"/>
      <c r="C415" s="12"/>
      <c r="D415" s="236"/>
      <c r="E415" s="237"/>
      <c r="F415" s="240"/>
      <c r="G415" s="410" t="s">
        <v>14</v>
      </c>
      <c r="H415" s="410"/>
      <c r="I415" s="41"/>
      <c r="J415" s="229">
        <f>J413-J414</f>
        <v>349171961</v>
      </c>
    </row>
    <row r="416" spans="1:10" x14ac:dyDescent="0.25">
      <c r="A416" s="235"/>
      <c r="B416" s="230"/>
      <c r="C416" s="12"/>
      <c r="D416" s="231"/>
      <c r="E416" s="237"/>
      <c r="F416" s="240"/>
      <c r="G416" s="410" t="s">
        <v>15</v>
      </c>
      <c r="H416" s="410"/>
      <c r="I416" s="239"/>
      <c r="J416" s="227">
        <f>SUM(H8:H410)</f>
        <v>0</v>
      </c>
    </row>
    <row r="417" spans="1:10" x14ac:dyDescent="0.25">
      <c r="A417" s="235"/>
      <c r="B417" s="230"/>
      <c r="C417" s="12"/>
      <c r="D417" s="231"/>
      <c r="E417" s="237"/>
      <c r="F417" s="240"/>
      <c r="G417" s="410" t="s">
        <v>16</v>
      </c>
      <c r="H417" s="410"/>
      <c r="I417" s="239"/>
      <c r="J417" s="227">
        <f>J415+J416</f>
        <v>349171961</v>
      </c>
    </row>
    <row r="418" spans="1:10" x14ac:dyDescent="0.25">
      <c r="A418" s="235"/>
      <c r="B418" s="230"/>
      <c r="C418" s="12"/>
      <c r="D418" s="231"/>
      <c r="E418" s="237"/>
      <c r="F418" s="240"/>
      <c r="G418" s="410" t="s">
        <v>5</v>
      </c>
      <c r="H418" s="410"/>
      <c r="I418" s="239"/>
      <c r="J418" s="227">
        <f>SUM(I8:I410)</f>
        <v>344624585</v>
      </c>
    </row>
    <row r="419" spans="1:10" x14ac:dyDescent="0.25">
      <c r="A419" s="235"/>
      <c r="B419" s="230"/>
      <c r="C419" s="12"/>
      <c r="D419" s="231"/>
      <c r="E419" s="237"/>
      <c r="F419" s="240"/>
      <c r="G419" s="410" t="s">
        <v>32</v>
      </c>
      <c r="H419" s="410"/>
      <c r="I419" s="240" t="str">
        <f>IF(J419&gt;0,"SALDO",IF(J419&lt;0,"PIUTANG",IF(J419=0,"LUNAS")))</f>
        <v>PIUTANG</v>
      </c>
      <c r="J419" s="227">
        <f>J418-J417</f>
        <v>-4547376</v>
      </c>
    </row>
  </sheetData>
  <mergeCells count="15">
    <mergeCell ref="G419:H419"/>
    <mergeCell ref="G413:H413"/>
    <mergeCell ref="G414:H414"/>
    <mergeCell ref="G415:H415"/>
    <mergeCell ref="G416:H416"/>
    <mergeCell ref="G417:H417"/>
    <mergeCell ref="G418:H418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85"/>
  <sheetViews>
    <sheetView workbookViewId="0">
      <pane ySplit="7" topLeftCell="A63" activePane="bottomLeft" state="frozen"/>
      <selection pane="bottomLeft" activeCell="B72" sqref="B7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404" t="s">
        <v>22</v>
      </c>
      <c r="G1" s="404"/>
      <c r="H1" s="404"/>
      <c r="I1" s="38" t="s">
        <v>37</v>
      </c>
      <c r="J1" s="20"/>
      <c r="L1" s="37">
        <f>SUM(D68:D70)</f>
        <v>813226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J85*-1</f>
        <v>918226</v>
      </c>
      <c r="J2" s="20"/>
      <c r="L2" s="37">
        <f>SUM(G68:G70)</f>
        <v>274575</v>
      </c>
      <c r="M2" s="107"/>
    </row>
    <row r="3" spans="1:17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538651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  <c r="M5" s="37"/>
    </row>
    <row r="6" spans="1:17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  <c r="M6" s="37"/>
    </row>
    <row r="7" spans="1:17" x14ac:dyDescent="0.25">
      <c r="A7" s="44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6"/>
      <c r="I7" s="448"/>
      <c r="J7" s="42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98">
        <v>43377</v>
      </c>
      <c r="B71" s="99">
        <v>180176449</v>
      </c>
      <c r="C71" s="100">
        <v>4</v>
      </c>
      <c r="D71" s="34">
        <v>553263</v>
      </c>
      <c r="E71" s="101"/>
      <c r="F71" s="99"/>
      <c r="G71" s="34"/>
      <c r="H71" s="102"/>
      <c r="I71" s="102"/>
      <c r="J71" s="34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98">
        <v>43384</v>
      </c>
      <c r="B72" s="99">
        <v>180177022</v>
      </c>
      <c r="C72" s="100">
        <v>3</v>
      </c>
      <c r="D72" s="34">
        <v>364963</v>
      </c>
      <c r="E72" s="101"/>
      <c r="F72" s="99"/>
      <c r="G72" s="34"/>
      <c r="H72" s="102"/>
      <c r="I72" s="102"/>
      <c r="J72" s="34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  <c r="K75" s="138"/>
      <c r="L75" s="138"/>
      <c r="M75" s="138"/>
      <c r="N75" s="138"/>
      <c r="O75" s="138"/>
      <c r="P75" s="138"/>
      <c r="Q75" s="138"/>
    </row>
    <row r="76" spans="1:17" x14ac:dyDescent="0.25">
      <c r="A76" s="4"/>
      <c r="B76" s="3"/>
      <c r="C76" s="40"/>
      <c r="D76" s="6"/>
      <c r="E76" s="7"/>
      <c r="F76" s="3"/>
      <c r="G76" s="6"/>
      <c r="H76" s="39"/>
      <c r="I76" s="39"/>
      <c r="J76" s="6"/>
      <c r="M76" s="37"/>
    </row>
    <row r="77" spans="1:17" x14ac:dyDescent="0.25">
      <c r="A77" s="4"/>
      <c r="B77" s="8" t="s">
        <v>11</v>
      </c>
      <c r="C77" s="77">
        <f>SUM(C8:C76)</f>
        <v>387</v>
      </c>
      <c r="D77" s="9"/>
      <c r="E77" s="8" t="s">
        <v>11</v>
      </c>
      <c r="F77" s="8">
        <f>SUM(F8:F76)</f>
        <v>109</v>
      </c>
      <c r="G77" s="5"/>
      <c r="H77" s="40"/>
      <c r="I77" s="40"/>
      <c r="J77" s="5"/>
      <c r="M77" s="37"/>
    </row>
    <row r="78" spans="1:17" x14ac:dyDescent="0.25">
      <c r="A78" s="4"/>
      <c r="B78" s="8"/>
      <c r="C78" s="77"/>
      <c r="D78" s="9"/>
      <c r="E78" s="8"/>
      <c r="F78" s="8"/>
      <c r="G78" s="32"/>
      <c r="H78" s="52"/>
      <c r="I78" s="40"/>
      <c r="J78" s="5"/>
      <c r="M78" s="37"/>
    </row>
    <row r="79" spans="1:17" x14ac:dyDescent="0.25">
      <c r="A79" s="10"/>
      <c r="B79" s="11"/>
      <c r="C79" s="40"/>
      <c r="D79" s="6"/>
      <c r="E79" s="8"/>
      <c r="F79" s="3"/>
      <c r="G79" s="410" t="s">
        <v>12</v>
      </c>
      <c r="H79" s="410"/>
      <c r="I79" s="39"/>
      <c r="J79" s="13">
        <f>SUM(D8:D76)</f>
        <v>43176802</v>
      </c>
      <c r="M79" s="37"/>
    </row>
    <row r="80" spans="1:17" x14ac:dyDescent="0.25">
      <c r="A80" s="4"/>
      <c r="B80" s="3"/>
      <c r="C80" s="40"/>
      <c r="D80" s="6"/>
      <c r="E80" s="7"/>
      <c r="F80" s="3"/>
      <c r="G80" s="410" t="s">
        <v>13</v>
      </c>
      <c r="H80" s="410"/>
      <c r="I80" s="39"/>
      <c r="J80" s="13">
        <f>SUM(G8:G76)</f>
        <v>12901347</v>
      </c>
      <c r="M80" s="37"/>
    </row>
    <row r="81" spans="1:13" x14ac:dyDescent="0.25">
      <c r="A81" s="14"/>
      <c r="B81" s="7"/>
      <c r="C81" s="40"/>
      <c r="D81" s="6"/>
      <c r="E81" s="7"/>
      <c r="F81" s="3"/>
      <c r="G81" s="410" t="s">
        <v>14</v>
      </c>
      <c r="H81" s="410"/>
      <c r="I81" s="41"/>
      <c r="J81" s="15">
        <f>J79-J80</f>
        <v>30275455</v>
      </c>
      <c r="M81" s="37"/>
    </row>
    <row r="82" spans="1:13" x14ac:dyDescent="0.25">
      <c r="A82" s="4"/>
      <c r="B82" s="16"/>
      <c r="C82" s="40"/>
      <c r="D82" s="17"/>
      <c r="E82" s="7"/>
      <c r="F82" s="3"/>
      <c r="G82" s="410" t="s">
        <v>15</v>
      </c>
      <c r="H82" s="410"/>
      <c r="I82" s="39"/>
      <c r="J82" s="13">
        <f>SUM(H8:H77)</f>
        <v>0</v>
      </c>
      <c r="M82" s="37"/>
    </row>
    <row r="83" spans="1:13" x14ac:dyDescent="0.25">
      <c r="A83" s="4"/>
      <c r="B83" s="16"/>
      <c r="C83" s="40"/>
      <c r="D83" s="17"/>
      <c r="E83" s="7"/>
      <c r="F83" s="3"/>
      <c r="G83" s="410" t="s">
        <v>16</v>
      </c>
      <c r="H83" s="410"/>
      <c r="I83" s="39"/>
      <c r="J83" s="13">
        <f>J81+J82</f>
        <v>30275455</v>
      </c>
      <c r="M83" s="37"/>
    </row>
    <row r="84" spans="1:13" x14ac:dyDescent="0.25">
      <c r="A84" s="4"/>
      <c r="B84" s="16"/>
      <c r="C84" s="40"/>
      <c r="D84" s="17"/>
      <c r="E84" s="7"/>
      <c r="F84" s="3"/>
      <c r="G84" s="410" t="s">
        <v>5</v>
      </c>
      <c r="H84" s="410"/>
      <c r="I84" s="39"/>
      <c r="J84" s="13">
        <f>SUM(I8:I77)</f>
        <v>29357229</v>
      </c>
      <c r="M84" s="37"/>
    </row>
    <row r="85" spans="1:13" x14ac:dyDescent="0.25">
      <c r="A85" s="4"/>
      <c r="B85" s="16"/>
      <c r="C85" s="40"/>
      <c r="D85" s="17"/>
      <c r="E85" s="7"/>
      <c r="F85" s="3"/>
      <c r="G85" s="410" t="s">
        <v>32</v>
      </c>
      <c r="H85" s="410"/>
      <c r="I85" s="40" t="str">
        <f>IF(J85&gt;0,"SALDO",IF(J85&lt;0,"PIUTANG",IF(J85=0,"LUNAS")))</f>
        <v>PIUTANG</v>
      </c>
      <c r="J85" s="13">
        <f>J84-J83</f>
        <v>-918226</v>
      </c>
      <c r="M85" s="37"/>
    </row>
  </sheetData>
  <mergeCells count="15">
    <mergeCell ref="G85:H85"/>
    <mergeCell ref="G79:H79"/>
    <mergeCell ref="G80:H80"/>
    <mergeCell ref="G81:H81"/>
    <mergeCell ref="G82:H82"/>
    <mergeCell ref="G83:H83"/>
    <mergeCell ref="G84:H8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7"/>
  <sheetViews>
    <sheetView workbookViewId="0">
      <pane ySplit="7" topLeftCell="A19" activePane="bottomLeft" state="frozen"/>
      <selection pane="bottomLeft" activeCell="B25" sqref="B2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404" t="s">
        <v>21</v>
      </c>
      <c r="G2" s="404"/>
      <c r="H2" s="404"/>
      <c r="I2" s="38">
        <f>J37*-1</f>
        <v>4002263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  <c r="L5" s="18"/>
    </row>
    <row r="6" spans="1:13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3" x14ac:dyDescent="0.25">
      <c r="A7" s="44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6"/>
      <c r="I7" s="448"/>
      <c r="J7" s="42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181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98">
        <v>43384</v>
      </c>
      <c r="B25" s="99">
        <v>180177021</v>
      </c>
      <c r="C25" s="253">
        <v>39</v>
      </c>
      <c r="D25" s="34">
        <v>4181800</v>
      </c>
      <c r="E25" s="101">
        <v>180045670</v>
      </c>
      <c r="F25" s="99">
        <v>2</v>
      </c>
      <c r="G25" s="34">
        <v>178413</v>
      </c>
      <c r="H25" s="101"/>
      <c r="I25" s="102"/>
      <c r="J25" s="34"/>
      <c r="L25" s="238"/>
    </row>
    <row r="26" spans="1:12" s="233" customFormat="1" x14ac:dyDescent="0.25">
      <c r="A26" s="98"/>
      <c r="B26" s="99"/>
      <c r="C26" s="253"/>
      <c r="D26" s="34"/>
      <c r="E26" s="101"/>
      <c r="F26" s="99"/>
      <c r="G26" s="34"/>
      <c r="H26" s="101"/>
      <c r="I26" s="102"/>
      <c r="J26" s="34"/>
      <c r="L26" s="238"/>
    </row>
    <row r="27" spans="1:12" s="233" customFormat="1" x14ac:dyDescent="0.25">
      <c r="A27" s="98"/>
      <c r="B27" s="99"/>
      <c r="C27" s="253"/>
      <c r="D27" s="34"/>
      <c r="E27" s="101"/>
      <c r="F27" s="99"/>
      <c r="G27" s="34"/>
      <c r="H27" s="101"/>
      <c r="I27" s="102"/>
      <c r="J27" s="34"/>
      <c r="L27" s="238"/>
    </row>
    <row r="28" spans="1:12" x14ac:dyDescent="0.25">
      <c r="A28" s="4"/>
      <c r="B28" s="3"/>
      <c r="C28" s="26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8" t="s">
        <v>11</v>
      </c>
      <c r="C29" s="27">
        <f>SUM(C8:C28)</f>
        <v>597</v>
      </c>
      <c r="D29" s="9"/>
      <c r="E29" s="8" t="s">
        <v>11</v>
      </c>
      <c r="F29" s="8">
        <f>SUM(F8:F28)</f>
        <v>99</v>
      </c>
      <c r="G29" s="5"/>
      <c r="H29" s="3"/>
      <c r="I29" s="40"/>
      <c r="J29" s="5"/>
    </row>
    <row r="30" spans="1:12" x14ac:dyDescent="0.25">
      <c r="A30" s="4"/>
      <c r="B30" s="8"/>
      <c r="C30" s="27"/>
      <c r="D30" s="9"/>
      <c r="E30" s="8"/>
      <c r="F30" s="8"/>
      <c r="G30" s="32"/>
      <c r="H30" s="33"/>
      <c r="I30" s="40"/>
      <c r="J30" s="5"/>
    </row>
    <row r="31" spans="1:12" x14ac:dyDescent="0.25">
      <c r="A31" s="10"/>
      <c r="B31" s="11"/>
      <c r="C31" s="26"/>
      <c r="D31" s="6"/>
      <c r="E31" s="8"/>
      <c r="F31" s="3"/>
      <c r="G31" s="410" t="s">
        <v>12</v>
      </c>
      <c r="H31" s="410"/>
      <c r="I31" s="39"/>
      <c r="J31" s="13">
        <f>SUM(D8:D28)</f>
        <v>62603979</v>
      </c>
    </row>
    <row r="32" spans="1:12" x14ac:dyDescent="0.25">
      <c r="A32" s="4"/>
      <c r="B32" s="3"/>
      <c r="C32" s="26"/>
      <c r="D32" s="6"/>
      <c r="E32" s="7"/>
      <c r="F32" s="3"/>
      <c r="G32" s="410" t="s">
        <v>13</v>
      </c>
      <c r="H32" s="410"/>
      <c r="I32" s="39"/>
      <c r="J32" s="13">
        <f>SUM(G8:G28)</f>
        <v>10672716</v>
      </c>
    </row>
    <row r="33" spans="1:10" x14ac:dyDescent="0.25">
      <c r="A33" s="14"/>
      <c r="B33" s="7"/>
      <c r="C33" s="26"/>
      <c r="D33" s="6"/>
      <c r="E33" s="7"/>
      <c r="F33" s="3"/>
      <c r="G33" s="410" t="s">
        <v>14</v>
      </c>
      <c r="H33" s="410"/>
      <c r="I33" s="41"/>
      <c r="J33" s="15">
        <f>J31-J32</f>
        <v>51931263</v>
      </c>
    </row>
    <row r="34" spans="1:10" x14ac:dyDescent="0.25">
      <c r="A34" s="4"/>
      <c r="B34" s="16"/>
      <c r="C34" s="26"/>
      <c r="D34" s="17"/>
      <c r="E34" s="7"/>
      <c r="F34" s="3"/>
      <c r="G34" s="410" t="s">
        <v>15</v>
      </c>
      <c r="H34" s="410"/>
      <c r="I34" s="39"/>
      <c r="J34" s="13">
        <f>SUM(H8:H29)</f>
        <v>0</v>
      </c>
    </row>
    <row r="35" spans="1:10" x14ac:dyDescent="0.25">
      <c r="A35" s="4"/>
      <c r="B35" s="16"/>
      <c r="C35" s="26"/>
      <c r="D35" s="17"/>
      <c r="E35" s="7"/>
      <c r="F35" s="3"/>
      <c r="G35" s="410" t="s">
        <v>16</v>
      </c>
      <c r="H35" s="410"/>
      <c r="I35" s="39"/>
      <c r="J35" s="13">
        <f>J33+J34</f>
        <v>51931263</v>
      </c>
    </row>
    <row r="36" spans="1:10" x14ac:dyDescent="0.25">
      <c r="A36" s="4"/>
      <c r="B36" s="16"/>
      <c r="C36" s="26"/>
      <c r="D36" s="17"/>
      <c r="E36" s="7"/>
      <c r="F36" s="3"/>
      <c r="G36" s="410" t="s">
        <v>5</v>
      </c>
      <c r="H36" s="410"/>
      <c r="I36" s="39"/>
      <c r="J36" s="13">
        <f>SUM(I8:I29)</f>
        <v>47929000</v>
      </c>
    </row>
    <row r="37" spans="1:10" x14ac:dyDescent="0.25">
      <c r="A37" s="4"/>
      <c r="B37" s="16"/>
      <c r="C37" s="26"/>
      <c r="D37" s="17"/>
      <c r="E37" s="7"/>
      <c r="F37" s="3"/>
      <c r="G37" s="410" t="s">
        <v>32</v>
      </c>
      <c r="H37" s="410"/>
      <c r="I37" s="40" t="str">
        <f>IF(J37&gt;0,"SALDO",IF(J37&lt;0,"PIUTANG",IF(J37=0,"LUNAS")))</f>
        <v>PIUTANG</v>
      </c>
      <c r="J37" s="13">
        <f>J36-J35</f>
        <v>-4002263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68"/>
  <sheetViews>
    <sheetView workbookViewId="0">
      <pane ySplit="7" topLeftCell="A40" activePane="bottomLeft" state="frozen"/>
      <selection pane="bottomLeft" activeCell="B48" sqref="B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182</v>
      </c>
      <c r="D1" s="218"/>
      <c r="E1" s="218"/>
      <c r="F1" s="404" t="s">
        <v>22</v>
      </c>
      <c r="G1" s="404"/>
      <c r="H1" s="40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04" t="s">
        <v>21</v>
      </c>
      <c r="G2" s="404"/>
      <c r="H2" s="404"/>
      <c r="I2" s="220">
        <f>J62*-1</f>
        <v>6408538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0" x14ac:dyDescent="0.25">
      <c r="A7" s="44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6"/>
      <c r="I7" s="448"/>
      <c r="J7" s="42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98">
        <v>43370</v>
      </c>
      <c r="B44" s="99"/>
      <c r="C44" s="100"/>
      <c r="D44" s="34"/>
      <c r="E44" s="101">
        <v>180045463</v>
      </c>
      <c r="F44" s="99">
        <v>7</v>
      </c>
      <c r="G44" s="34">
        <v>576013</v>
      </c>
      <c r="H44" s="245"/>
      <c r="I44" s="245">
        <v>2100000</v>
      </c>
      <c r="J44" s="246" t="s">
        <v>17</v>
      </c>
    </row>
    <row r="45" spans="1:10" x14ac:dyDescent="0.25">
      <c r="A45" s="98">
        <v>43370</v>
      </c>
      <c r="B45" s="99"/>
      <c r="C45" s="100"/>
      <c r="D45" s="34"/>
      <c r="E45" s="101"/>
      <c r="F45" s="99"/>
      <c r="G45" s="34"/>
      <c r="H45" s="245"/>
      <c r="I45" s="245">
        <v>2000000</v>
      </c>
      <c r="J45" s="246" t="s">
        <v>17</v>
      </c>
    </row>
    <row r="46" spans="1:10" x14ac:dyDescent="0.25">
      <c r="A46" s="98">
        <v>43380</v>
      </c>
      <c r="B46" s="99">
        <v>180176684</v>
      </c>
      <c r="C46" s="100">
        <v>9</v>
      </c>
      <c r="D46" s="34">
        <v>1022875</v>
      </c>
      <c r="E46" s="101">
        <v>180045608</v>
      </c>
      <c r="F46" s="99">
        <v>11</v>
      </c>
      <c r="G46" s="34">
        <v>1231388</v>
      </c>
      <c r="H46" s="102"/>
      <c r="I46" s="102">
        <v>4000000</v>
      </c>
      <c r="J46" s="34" t="s">
        <v>17</v>
      </c>
    </row>
    <row r="47" spans="1:10" x14ac:dyDescent="0.25">
      <c r="A47" s="98">
        <v>43380</v>
      </c>
      <c r="B47" s="99">
        <v>180176685</v>
      </c>
      <c r="C47" s="100">
        <v>10</v>
      </c>
      <c r="D47" s="34">
        <v>905888</v>
      </c>
      <c r="E47" s="101"/>
      <c r="F47" s="99"/>
      <c r="G47" s="34"/>
      <c r="H47" s="102"/>
      <c r="I47" s="102"/>
      <c r="J47" s="34"/>
    </row>
    <row r="48" spans="1:10" x14ac:dyDescent="0.25">
      <c r="A48" s="98">
        <v>43380</v>
      </c>
      <c r="B48" s="99">
        <v>180176686</v>
      </c>
      <c r="C48" s="100">
        <v>24</v>
      </c>
      <c r="D48" s="34">
        <v>2553688</v>
      </c>
      <c r="E48" s="101"/>
      <c r="F48" s="99"/>
      <c r="G48" s="34"/>
      <c r="H48" s="102"/>
      <c r="I48" s="102"/>
      <c r="J48" s="34"/>
    </row>
    <row r="49" spans="1:16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6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6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6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6" x14ac:dyDescent="0.25">
      <c r="A53" s="235"/>
      <c r="B53" s="234"/>
      <c r="C53" s="240"/>
      <c r="D53" s="236"/>
      <c r="E53" s="237"/>
      <c r="F53" s="234"/>
      <c r="G53" s="236"/>
      <c r="H53" s="239"/>
      <c r="I53" s="239"/>
      <c r="J53" s="236"/>
    </row>
    <row r="54" spans="1:16" x14ac:dyDescent="0.25">
      <c r="A54" s="235"/>
      <c r="B54" s="223" t="s">
        <v>11</v>
      </c>
      <c r="C54" s="232">
        <f>SUM(C8:C53)</f>
        <v>893</v>
      </c>
      <c r="D54" s="224"/>
      <c r="E54" s="223" t="s">
        <v>11</v>
      </c>
      <c r="F54" s="223">
        <f>SUM(F8:F53)</f>
        <v>147</v>
      </c>
      <c r="G54" s="224">
        <f>SUM(G8:G53)</f>
        <v>15413128</v>
      </c>
      <c r="H54" s="239"/>
      <c r="I54" s="239"/>
      <c r="J54" s="236"/>
    </row>
    <row r="55" spans="1:16" x14ac:dyDescent="0.25">
      <c r="A55" s="235"/>
      <c r="B55" s="223"/>
      <c r="C55" s="232"/>
      <c r="D55" s="224"/>
      <c r="E55" s="237"/>
      <c r="F55" s="234"/>
      <c r="G55" s="236"/>
      <c r="H55" s="239"/>
      <c r="I55" s="239"/>
      <c r="J55" s="236"/>
    </row>
    <row r="56" spans="1:16" x14ac:dyDescent="0.25">
      <c r="A56" s="225"/>
      <c r="B56" s="226"/>
      <c r="C56" s="240"/>
      <c r="D56" s="236"/>
      <c r="E56" s="223"/>
      <c r="F56" s="234"/>
      <c r="G56" s="410" t="s">
        <v>12</v>
      </c>
      <c r="H56" s="410"/>
      <c r="I56" s="239"/>
      <c r="J56" s="227">
        <f>SUM(D8:D53)</f>
        <v>93178842</v>
      </c>
    </row>
    <row r="57" spans="1:16" x14ac:dyDescent="0.25">
      <c r="A57" s="235"/>
      <c r="B57" s="234"/>
      <c r="C57" s="240"/>
      <c r="D57" s="236"/>
      <c r="E57" s="223"/>
      <c r="F57" s="234"/>
      <c r="G57" s="410" t="s">
        <v>13</v>
      </c>
      <c r="H57" s="410"/>
      <c r="I57" s="239"/>
      <c r="J57" s="227">
        <f>SUM(G8:G53)</f>
        <v>15413128</v>
      </c>
    </row>
    <row r="58" spans="1:16" x14ac:dyDescent="0.25">
      <c r="A58" s="228"/>
      <c r="B58" s="237"/>
      <c r="C58" s="240"/>
      <c r="D58" s="236"/>
      <c r="E58" s="237"/>
      <c r="F58" s="234"/>
      <c r="G58" s="410" t="s">
        <v>14</v>
      </c>
      <c r="H58" s="410"/>
      <c r="I58" s="41"/>
      <c r="J58" s="229">
        <f>J56-J57</f>
        <v>77765714</v>
      </c>
    </row>
    <row r="59" spans="1:16" x14ac:dyDescent="0.25">
      <c r="A59" s="235"/>
      <c r="B59" s="230"/>
      <c r="C59" s="240"/>
      <c r="D59" s="231"/>
      <c r="E59" s="237"/>
      <c r="F59" s="223"/>
      <c r="G59" s="410" t="s">
        <v>15</v>
      </c>
      <c r="H59" s="410"/>
      <c r="I59" s="239"/>
      <c r="J59" s="227">
        <f>SUM(H8:H55)</f>
        <v>0</v>
      </c>
    </row>
    <row r="60" spans="1:16" x14ac:dyDescent="0.25">
      <c r="A60" s="235"/>
      <c r="B60" s="230"/>
      <c r="C60" s="240"/>
      <c r="D60" s="231"/>
      <c r="E60" s="237"/>
      <c r="F60" s="223"/>
      <c r="G60" s="410" t="s">
        <v>16</v>
      </c>
      <c r="H60" s="410"/>
      <c r="I60" s="239"/>
      <c r="J60" s="227">
        <f>J58+J59</f>
        <v>77765714</v>
      </c>
    </row>
    <row r="61" spans="1:16" x14ac:dyDescent="0.25">
      <c r="A61" s="235"/>
      <c r="B61" s="230"/>
      <c r="C61" s="240"/>
      <c r="D61" s="231"/>
      <c r="E61" s="237"/>
      <c r="F61" s="234"/>
      <c r="G61" s="410" t="s">
        <v>5</v>
      </c>
      <c r="H61" s="410"/>
      <c r="I61" s="239"/>
      <c r="J61" s="227">
        <f>SUM(I8:I55)</f>
        <v>71357176</v>
      </c>
    </row>
    <row r="62" spans="1:16" x14ac:dyDescent="0.25">
      <c r="A62" s="235"/>
      <c r="B62" s="230"/>
      <c r="C62" s="240"/>
      <c r="D62" s="231"/>
      <c r="E62" s="237"/>
      <c r="F62" s="234"/>
      <c r="G62" s="410" t="s">
        <v>32</v>
      </c>
      <c r="H62" s="410"/>
      <c r="I62" s="240" t="str">
        <f>IF(J62&gt;0,"SALDO",IF(J62&lt;0,"PIUTANG",IF(J62=0,"LUNAS")))</f>
        <v>PIUTANG</v>
      </c>
      <c r="J62" s="227">
        <f>J61-J60</f>
        <v>-6408538</v>
      </c>
    </row>
    <row r="63" spans="1:16" x14ac:dyDescent="0.25">
      <c r="F63" s="219"/>
      <c r="G63" s="219"/>
      <c r="J63" s="219"/>
    </row>
    <row r="64" spans="1:16" x14ac:dyDescent="0.25">
      <c r="C64" s="219"/>
      <c r="D64" s="219"/>
      <c r="F64" s="219"/>
      <c r="G64" s="219"/>
      <c r="J64" s="219"/>
      <c r="M64" s="233"/>
      <c r="N64" s="233"/>
      <c r="O64" s="233"/>
      <c r="P64" s="233"/>
    </row>
    <row r="65" spans="3:16" x14ac:dyDescent="0.25">
      <c r="C65" s="219"/>
      <c r="D65" s="219"/>
      <c r="F65" s="219"/>
      <c r="G65" s="219"/>
      <c r="J65" s="219"/>
      <c r="L65" s="238"/>
      <c r="M65" s="233"/>
      <c r="N65" s="233"/>
      <c r="O65" s="233"/>
      <c r="P65" s="233"/>
    </row>
    <row r="66" spans="3:16" x14ac:dyDescent="0.25">
      <c r="C66" s="219"/>
      <c r="D66" s="219"/>
      <c r="F66" s="219"/>
      <c r="G66" s="219"/>
      <c r="J66" s="219"/>
      <c r="L66" s="238"/>
      <c r="M66" s="233"/>
      <c r="N66" s="233"/>
      <c r="O66" s="233"/>
      <c r="P66" s="233"/>
    </row>
    <row r="67" spans="3:16" x14ac:dyDescent="0.25">
      <c r="C67" s="219"/>
      <c r="D67" s="219"/>
      <c r="F67" s="219"/>
      <c r="G67" s="219"/>
      <c r="J67" s="219"/>
      <c r="L67" s="233"/>
      <c r="M67" s="233"/>
      <c r="N67" s="233"/>
      <c r="O67" s="233"/>
      <c r="P67" s="233"/>
    </row>
    <row r="68" spans="3:16" x14ac:dyDescent="0.25">
      <c r="C68" s="219"/>
      <c r="D68" s="219"/>
      <c r="L68" s="233"/>
      <c r="M68" s="233"/>
      <c r="N68" s="233"/>
      <c r="O68" s="233"/>
      <c r="P68" s="233"/>
    </row>
  </sheetData>
  <mergeCells count="15">
    <mergeCell ref="G62:H62"/>
    <mergeCell ref="G56:H56"/>
    <mergeCell ref="G57:H57"/>
    <mergeCell ref="G58:H58"/>
    <mergeCell ref="G59:H59"/>
    <mergeCell ref="G60:H60"/>
    <mergeCell ref="G61:H61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9" activePane="bottomLeft" state="frozen"/>
      <selection pane="bottomLeft" activeCell="G24" sqref="G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185</v>
      </c>
      <c r="D1" s="218"/>
      <c r="E1" s="218"/>
      <c r="F1" s="404" t="s">
        <v>22</v>
      </c>
      <c r="G1" s="404"/>
      <c r="H1" s="404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04" t="s">
        <v>21</v>
      </c>
      <c r="G2" s="404"/>
      <c r="H2" s="404"/>
      <c r="I2" s="220">
        <f>J33*-1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3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3" x14ac:dyDescent="0.25">
      <c r="A7" s="44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6"/>
      <c r="I7" s="448"/>
      <c r="J7" s="42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410" t="s">
        <v>12</v>
      </c>
      <c r="H27" s="410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410" t="s">
        <v>13</v>
      </c>
      <c r="H28" s="410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410" t="s">
        <v>14</v>
      </c>
      <c r="H29" s="410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410" t="s">
        <v>15</v>
      </c>
      <c r="H30" s="410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410" t="s">
        <v>16</v>
      </c>
      <c r="H31" s="410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410" t="s">
        <v>5</v>
      </c>
      <c r="H32" s="410"/>
      <c r="I32" s="239"/>
      <c r="J32" s="227">
        <f>SUM(I8:I26)</f>
        <v>32614000</v>
      </c>
    </row>
    <row r="33" spans="1:16" x14ac:dyDescent="0.25">
      <c r="A33" s="235"/>
      <c r="B33" s="230"/>
      <c r="C33" s="240"/>
      <c r="D33" s="231"/>
      <c r="E33" s="237"/>
      <c r="F33" s="234"/>
      <c r="G33" s="410" t="s">
        <v>32</v>
      </c>
      <c r="H33" s="410"/>
      <c r="I33" s="240" t="str">
        <f>IF(J33&gt;0,"SALDO",IF(J33&lt;0,"PIUTANG",IF(J33=0,"LUNAS")))</f>
        <v>SALDO</v>
      </c>
      <c r="J33" s="227">
        <f>J32-J31</f>
        <v>823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404" t="s">
        <v>21</v>
      </c>
      <c r="G2" s="404"/>
      <c r="H2" s="404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178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5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5" x14ac:dyDescent="0.25">
      <c r="A7" s="44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6"/>
      <c r="I7" s="448"/>
      <c r="J7" s="42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170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171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172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0" t="s">
        <v>12</v>
      </c>
      <c r="H46" s="41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0" t="s">
        <v>13</v>
      </c>
      <c r="H47" s="41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0" t="s">
        <v>14</v>
      </c>
      <c r="H48" s="41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0" t="s">
        <v>15</v>
      </c>
      <c r="H49" s="41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0" t="s">
        <v>16</v>
      </c>
      <c r="H50" s="41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0" t="s">
        <v>5</v>
      </c>
      <c r="H51" s="41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0" t="s">
        <v>32</v>
      </c>
      <c r="H52" s="41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04" t="s">
        <v>21</v>
      </c>
      <c r="G2" s="404"/>
      <c r="H2" s="404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6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6" x14ac:dyDescent="0.25">
      <c r="A7" s="44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6"/>
      <c r="I7" s="448"/>
      <c r="J7" s="42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149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0" t="s">
        <v>12</v>
      </c>
      <c r="H69" s="410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0" t="s">
        <v>13</v>
      </c>
      <c r="H70" s="410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0" t="s">
        <v>14</v>
      </c>
      <c r="H71" s="410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0" t="s">
        <v>15</v>
      </c>
      <c r="H72" s="410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0" t="s">
        <v>16</v>
      </c>
      <c r="H73" s="410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0" t="s">
        <v>5</v>
      </c>
      <c r="H74" s="410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0" t="s">
        <v>32</v>
      </c>
      <c r="H75" s="410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49" t="s">
        <v>21</v>
      </c>
      <c r="H1" s="449"/>
      <c r="I1" s="449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49" t="s">
        <v>108</v>
      </c>
      <c r="H2" s="449"/>
      <c r="I2" s="449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49" t="s">
        <v>109</v>
      </c>
      <c r="H3" s="449"/>
      <c r="I3" s="449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3" x14ac:dyDescent="0.25">
      <c r="A7" s="44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6"/>
      <c r="I7" s="448"/>
      <c r="J7" s="42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162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0" t="s">
        <v>12</v>
      </c>
      <c r="H44" s="41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0" t="s">
        <v>13</v>
      </c>
      <c r="H45" s="41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0" t="s">
        <v>14</v>
      </c>
      <c r="H46" s="41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0" t="s">
        <v>15</v>
      </c>
      <c r="H47" s="41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0" t="s">
        <v>16</v>
      </c>
      <c r="H48" s="41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0" t="s">
        <v>5</v>
      </c>
      <c r="H49" s="41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0" t="s">
        <v>32</v>
      </c>
      <c r="H50" s="41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404" t="s">
        <v>21</v>
      </c>
      <c r="G2" s="404"/>
      <c r="H2" s="404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179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0" x14ac:dyDescent="0.25">
      <c r="A7" s="44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6"/>
      <c r="I7" s="448"/>
      <c r="J7" s="42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173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174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0" t="s">
        <v>12</v>
      </c>
      <c r="H49" s="41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0" t="s">
        <v>13</v>
      </c>
      <c r="H50" s="41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0" t="s">
        <v>14</v>
      </c>
      <c r="H51" s="41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0" t="s">
        <v>15</v>
      </c>
      <c r="H52" s="41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0" t="s">
        <v>16</v>
      </c>
      <c r="H53" s="41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0" t="s">
        <v>5</v>
      </c>
      <c r="H54" s="41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0" t="s">
        <v>32</v>
      </c>
      <c r="H55" s="41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24" sqref="E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50" t="s">
        <v>49</v>
      </c>
      <c r="B1" s="450"/>
      <c r="C1" s="450"/>
    </row>
    <row r="2" spans="1:5" ht="15" customHeight="1" x14ac:dyDescent="0.25">
      <c r="A2" s="450"/>
      <c r="B2" s="450"/>
      <c r="C2" s="450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43374</v>
      </c>
      <c r="C5" s="281">
        <f>'Taufik ST'!I2</f>
        <v>4547376</v>
      </c>
      <c r="E5" s="289" t="s">
        <v>151</v>
      </c>
    </row>
    <row r="6" spans="1:5" s="267" customFormat="1" ht="18.75" customHeight="1" x14ac:dyDescent="0.25">
      <c r="A6" s="185" t="s">
        <v>64</v>
      </c>
      <c r="B6" s="184">
        <v>43374</v>
      </c>
      <c r="C6" s="281">
        <f>'Indra Fashion'!I2</f>
        <v>812264</v>
      </c>
      <c r="E6" s="289" t="s">
        <v>152</v>
      </c>
    </row>
    <row r="7" spans="1:5" s="267" customFormat="1" ht="18.75" customHeight="1" x14ac:dyDescent="0.25">
      <c r="A7" s="185" t="s">
        <v>65</v>
      </c>
      <c r="B7" s="184" t="s">
        <v>40</v>
      </c>
      <c r="C7" s="281">
        <v>0</v>
      </c>
      <c r="E7" s="289" t="s">
        <v>150</v>
      </c>
    </row>
    <row r="8" spans="1:5" s="267" customFormat="1" ht="18.75" customHeight="1" x14ac:dyDescent="0.25">
      <c r="A8" s="185" t="s">
        <v>51</v>
      </c>
      <c r="B8" s="184">
        <v>43383</v>
      </c>
      <c r="C8" s="281">
        <f>Bandros!I2</f>
        <v>11394952</v>
      </c>
      <c r="E8" s="289" t="s">
        <v>153</v>
      </c>
    </row>
    <row r="9" spans="1:5" s="267" customFormat="1" ht="18.75" customHeight="1" x14ac:dyDescent="0.25">
      <c r="A9" s="185" t="s">
        <v>183</v>
      </c>
      <c r="B9" s="184">
        <f>Bentang!A46</f>
        <v>43380</v>
      </c>
      <c r="C9" s="281">
        <f>Bentang!I2</f>
        <v>6408538</v>
      </c>
      <c r="E9" s="289" t="s">
        <v>184</v>
      </c>
    </row>
    <row r="10" spans="1:5" s="267" customFormat="1" ht="18.75" customHeight="1" x14ac:dyDescent="0.25">
      <c r="A10" s="185" t="s">
        <v>186</v>
      </c>
      <c r="B10" s="184" t="s">
        <v>40</v>
      </c>
      <c r="C10" s="281">
        <v>0</v>
      </c>
      <c r="E10" s="289" t="s">
        <v>189</v>
      </c>
    </row>
    <row r="11" spans="1:5" s="267" customFormat="1" ht="18.75" customHeight="1" x14ac:dyDescent="0.25">
      <c r="A11" s="185" t="s">
        <v>188</v>
      </c>
      <c r="B11" s="184">
        <v>43379</v>
      </c>
      <c r="C11" s="281">
        <f>ESP!I2</f>
        <v>5981403</v>
      </c>
      <c r="E11" s="289"/>
    </row>
    <row r="12" spans="1:5" s="267" customFormat="1" ht="18.75" customHeight="1" x14ac:dyDescent="0.25">
      <c r="A12" s="185" t="s">
        <v>203</v>
      </c>
      <c r="B12" s="184" t="s">
        <v>40</v>
      </c>
      <c r="C12" s="281">
        <f>Yuan!I2</f>
        <v>0</v>
      </c>
      <c r="E12" s="289" t="s">
        <v>189</v>
      </c>
    </row>
    <row r="13" spans="1:5" s="267" customFormat="1" ht="18.75" customHeight="1" x14ac:dyDescent="0.25">
      <c r="A13" s="185" t="s">
        <v>52</v>
      </c>
      <c r="B13" s="184">
        <f>Yanyan!A68</f>
        <v>43370</v>
      </c>
      <c r="C13" s="281">
        <f>Yanyan!I2</f>
        <v>918226</v>
      </c>
      <c r="E13" s="289" t="s">
        <v>155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156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156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154</v>
      </c>
    </row>
    <row r="17" spans="1:5" s="267" customFormat="1" ht="18.75" customHeight="1" x14ac:dyDescent="0.25">
      <c r="A17" s="185" t="s">
        <v>74</v>
      </c>
      <c r="B17" s="184">
        <f>Bambang!A43</f>
        <v>42876</v>
      </c>
      <c r="C17" s="281">
        <f>Bambang!I2</f>
        <v>258363.5</v>
      </c>
      <c r="E17" s="289" t="s">
        <v>157</v>
      </c>
    </row>
    <row r="18" spans="1:5" s="267" customFormat="1" ht="18.75" customHeight="1" x14ac:dyDescent="0.25">
      <c r="A18" s="185" t="s">
        <v>75</v>
      </c>
      <c r="B18" s="184">
        <v>43384</v>
      </c>
      <c r="C18" s="281">
        <f>Agus!I2</f>
        <v>4002263</v>
      </c>
      <c r="E18" s="289" t="s">
        <v>156</v>
      </c>
    </row>
    <row r="19" spans="1:5" s="267" customFormat="1" ht="18.75" customHeight="1" x14ac:dyDescent="0.25">
      <c r="A19" s="185" t="s">
        <v>87</v>
      </c>
      <c r="B19" s="184" t="s">
        <v>40</v>
      </c>
      <c r="C19" s="281">
        <f>Anip!I2</f>
        <v>0</v>
      </c>
      <c r="E19" s="289" t="s">
        <v>158</v>
      </c>
    </row>
    <row r="20" spans="1:5" s="267" customFormat="1" ht="18.75" customHeight="1" x14ac:dyDescent="0.25">
      <c r="A20" s="185" t="s">
        <v>200</v>
      </c>
      <c r="B20" s="184" t="s">
        <v>40</v>
      </c>
      <c r="C20" s="281">
        <v>0</v>
      </c>
      <c r="E20" s="288"/>
    </row>
    <row r="21" spans="1:5" s="267" customFormat="1" ht="18.75" customHeight="1" x14ac:dyDescent="0.25">
      <c r="A21" s="185" t="s">
        <v>214</v>
      </c>
      <c r="B21" s="184">
        <v>43379</v>
      </c>
      <c r="C21" s="281">
        <f>'Sale ESP'!I2</f>
        <v>247320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53" t="s">
        <v>11</v>
      </c>
      <c r="B23" s="454"/>
      <c r="C23" s="451">
        <f>SUM(C5:C22)</f>
        <v>44186494.5</v>
      </c>
    </row>
    <row r="24" spans="1:5" s="267" customFormat="1" ht="15" customHeight="1" x14ac:dyDescent="0.25">
      <c r="A24" s="455"/>
      <c r="B24" s="456"/>
      <c r="C24" s="452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21" t="s">
        <v>22</v>
      </c>
      <c r="G1" s="421"/>
      <c r="H1" s="421"/>
      <c r="I1" s="326" t="s">
        <v>27</v>
      </c>
      <c r="J1" s="324"/>
      <c r="L1" s="327">
        <f>SUM(D7:D36)</f>
        <v>8780632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1" t="s">
        <v>21</v>
      </c>
      <c r="G2" s="421"/>
      <c r="H2" s="421"/>
      <c r="I2" s="326">
        <f>J653*-1</f>
        <v>8301044</v>
      </c>
      <c r="J2" s="324"/>
      <c r="L2" s="327">
        <f>SUM(G7:G37)</f>
        <v>479588</v>
      </c>
      <c r="O2" s="233" t="s">
        <v>198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22"/>
      <c r="B4" s="423"/>
      <c r="C4" s="423"/>
      <c r="D4" s="423"/>
      <c r="E4" s="423"/>
      <c r="F4" s="423"/>
      <c r="G4" s="423"/>
      <c r="H4" s="423"/>
      <c r="I4" s="423"/>
      <c r="J4" s="424"/>
    </row>
    <row r="5" spans="1:16" x14ac:dyDescent="0.25">
      <c r="A5" s="425" t="s">
        <v>2</v>
      </c>
      <c r="B5" s="427" t="s">
        <v>3</v>
      </c>
      <c r="C5" s="428"/>
      <c r="D5" s="428"/>
      <c r="E5" s="428"/>
      <c r="F5" s="428"/>
      <c r="G5" s="429"/>
      <c r="H5" s="430" t="s">
        <v>4</v>
      </c>
      <c r="I5" s="432" t="s">
        <v>5</v>
      </c>
      <c r="J5" s="434" t="s">
        <v>6</v>
      </c>
    </row>
    <row r="6" spans="1:16" x14ac:dyDescent="0.25">
      <c r="A6" s="42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1"/>
      <c r="I6" s="433"/>
      <c r="J6" s="435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37" t="s">
        <v>12</v>
      </c>
      <c r="H647" s="437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36" t="s">
        <v>13</v>
      </c>
      <c r="H648" s="436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36" t="s">
        <v>14</v>
      </c>
      <c r="H649" s="436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36" t="s">
        <v>15</v>
      </c>
      <c r="H650" s="436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36" t="s">
        <v>16</v>
      </c>
      <c r="H651" s="436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36" t="s">
        <v>5</v>
      </c>
      <c r="H652" s="436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6" t="s">
        <v>32</v>
      </c>
      <c r="H653" s="436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18"/>
  <sheetViews>
    <sheetView workbookViewId="0">
      <pane ySplit="7" topLeftCell="A191" activePane="bottomLeft" state="frozen"/>
      <selection pane="bottomLeft" activeCell="E203" sqref="E20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04" t="s">
        <v>22</v>
      </c>
      <c r="G1" s="404"/>
      <c r="H1" s="404"/>
      <c r="I1" s="42" t="s">
        <v>20</v>
      </c>
      <c r="J1" s="20"/>
      <c r="L1" s="277">
        <f>SUM(D197:D200)</f>
        <v>515025</v>
      </c>
      <c r="M1" s="219">
        <v>0</v>
      </c>
      <c r="N1" s="219">
        <v>132213</v>
      </c>
      <c r="O1" s="219">
        <f>L2+N1</f>
        <v>132213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J218*-1</f>
        <v>812264</v>
      </c>
      <c r="J2" s="20"/>
      <c r="L2" s="277">
        <f>SUM(G197:G200)</f>
        <v>0</v>
      </c>
      <c r="M2" s="219">
        <v>0</v>
      </c>
    </row>
    <row r="3" spans="1:18" s="233" customFormat="1" x14ac:dyDescent="0.25">
      <c r="A3" s="218" t="s">
        <v>115</v>
      </c>
      <c r="B3" s="218"/>
      <c r="C3" s="221" t="s">
        <v>175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515025</v>
      </c>
      <c r="M3" s="219">
        <f>M1-M2</f>
        <v>0</v>
      </c>
      <c r="N3" s="219"/>
      <c r="O3" s="219"/>
      <c r="P3" s="219"/>
      <c r="Q3" s="219"/>
      <c r="R3" s="219"/>
    </row>
    <row r="5" spans="1:18" ht="19.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</row>
    <row r="6" spans="1:18" x14ac:dyDescent="0.25">
      <c r="A6" s="411" t="s">
        <v>2</v>
      </c>
      <c r="B6" s="407" t="s">
        <v>3</v>
      </c>
      <c r="C6" s="407"/>
      <c r="D6" s="407"/>
      <c r="E6" s="407"/>
      <c r="F6" s="407"/>
      <c r="G6" s="407"/>
      <c r="H6" s="412" t="s">
        <v>4</v>
      </c>
      <c r="I6" s="408" t="s">
        <v>5</v>
      </c>
      <c r="J6" s="409" t="s">
        <v>6</v>
      </c>
    </row>
    <row r="7" spans="1:18" x14ac:dyDescent="0.25">
      <c r="A7" s="41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2"/>
      <c r="I7" s="408"/>
      <c r="J7" s="409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180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180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1">
        <v>43360</v>
      </c>
      <c r="B188" s="242">
        <v>180175123</v>
      </c>
      <c r="C188" s="247">
        <v>3</v>
      </c>
      <c r="D188" s="246">
        <v>306250</v>
      </c>
      <c r="E188" s="244"/>
      <c r="F188" s="247"/>
      <c r="G188" s="246"/>
      <c r="H188" s="245"/>
      <c r="I188" s="245"/>
      <c r="J188" s="24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1">
        <v>43361</v>
      </c>
      <c r="B189" s="242"/>
      <c r="C189" s="247"/>
      <c r="D189" s="246"/>
      <c r="E189" s="244">
        <v>180045342</v>
      </c>
      <c r="F189" s="247">
        <v>1</v>
      </c>
      <c r="G189" s="246">
        <v>81113</v>
      </c>
      <c r="H189" s="245"/>
      <c r="I189" s="245"/>
      <c r="J189" s="24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1">
        <v>43362</v>
      </c>
      <c r="B190" s="242">
        <v>180175293</v>
      </c>
      <c r="C190" s="247">
        <v>3</v>
      </c>
      <c r="D190" s="246">
        <v>281750</v>
      </c>
      <c r="E190" s="244"/>
      <c r="F190" s="247"/>
      <c r="G190" s="246"/>
      <c r="H190" s="245"/>
      <c r="I190" s="245"/>
      <c r="J190" s="24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1">
        <v>43362</v>
      </c>
      <c r="B191" s="242">
        <v>180175311</v>
      </c>
      <c r="C191" s="247">
        <v>3</v>
      </c>
      <c r="D191" s="246">
        <v>334600</v>
      </c>
      <c r="E191" s="244"/>
      <c r="F191" s="247"/>
      <c r="G191" s="246"/>
      <c r="H191" s="245"/>
      <c r="I191" s="245"/>
      <c r="J191" s="24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1">
        <v>43363</v>
      </c>
      <c r="B192" s="242">
        <v>180175386</v>
      </c>
      <c r="C192" s="247">
        <v>4</v>
      </c>
      <c r="D192" s="246">
        <v>414050</v>
      </c>
      <c r="E192" s="244"/>
      <c r="F192" s="247"/>
      <c r="G192" s="246"/>
      <c r="H192" s="245"/>
      <c r="I192" s="245"/>
      <c r="J192" s="24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1">
        <v>43364</v>
      </c>
      <c r="B193" s="242">
        <v>180175456</v>
      </c>
      <c r="C193" s="247">
        <v>2</v>
      </c>
      <c r="D193" s="246">
        <v>208163</v>
      </c>
      <c r="E193" s="244">
        <v>180045388</v>
      </c>
      <c r="F193" s="247">
        <v>1</v>
      </c>
      <c r="G193" s="246">
        <v>118388</v>
      </c>
      <c r="H193" s="245"/>
      <c r="I193" s="245">
        <v>1345312</v>
      </c>
      <c r="J193" s="246" t="s">
        <v>17</v>
      </c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1">
        <v>43367</v>
      </c>
      <c r="B194" s="242">
        <v>180175668</v>
      </c>
      <c r="C194" s="247">
        <v>1</v>
      </c>
      <c r="D194" s="246">
        <v>91088</v>
      </c>
      <c r="E194" s="244"/>
      <c r="F194" s="247"/>
      <c r="G194" s="246"/>
      <c r="H194" s="245"/>
      <c r="I194" s="245"/>
      <c r="J194" s="24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1">
        <v>43369</v>
      </c>
      <c r="B195" s="242">
        <v>180175850</v>
      </c>
      <c r="C195" s="247">
        <v>1</v>
      </c>
      <c r="D195" s="246">
        <v>118388</v>
      </c>
      <c r="E195" s="244"/>
      <c r="F195" s="247"/>
      <c r="G195" s="246"/>
      <c r="H195" s="245"/>
      <c r="I195" s="245"/>
      <c r="J195" s="24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1">
        <v>43370</v>
      </c>
      <c r="B196" s="242">
        <v>180175929</v>
      </c>
      <c r="C196" s="247">
        <v>3</v>
      </c>
      <c r="D196" s="246">
        <v>261975</v>
      </c>
      <c r="E196" s="244">
        <v>180045471</v>
      </c>
      <c r="F196" s="247">
        <v>1</v>
      </c>
      <c r="G196" s="246">
        <v>118388</v>
      </c>
      <c r="H196" s="245"/>
      <c r="I196" s="245">
        <v>353063</v>
      </c>
      <c r="J196" s="246" t="s">
        <v>17</v>
      </c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2">
        <v>43374</v>
      </c>
      <c r="B197" s="234">
        <v>180176243</v>
      </c>
      <c r="C197" s="240">
        <v>1</v>
      </c>
      <c r="D197" s="236">
        <v>100625</v>
      </c>
      <c r="E197" s="237"/>
      <c r="F197" s="240"/>
      <c r="G197" s="236"/>
      <c r="H197" s="239"/>
      <c r="I197" s="239"/>
      <c r="J197" s="236"/>
      <c r="K197" s="219"/>
      <c r="L197" s="219"/>
      <c r="M197" s="219"/>
      <c r="N197" s="219"/>
      <c r="O197" s="219"/>
      <c r="P197" s="219"/>
      <c r="Q197" s="219"/>
      <c r="R197" s="219"/>
    </row>
    <row r="198" spans="1:18" s="233" customFormat="1" ht="15.75" customHeight="1" x14ac:dyDescent="0.25">
      <c r="A198" s="162">
        <v>43375</v>
      </c>
      <c r="B198" s="234">
        <v>180176345</v>
      </c>
      <c r="C198" s="240">
        <v>2</v>
      </c>
      <c r="D198" s="236">
        <v>124075</v>
      </c>
      <c r="E198" s="237"/>
      <c r="F198" s="240"/>
      <c r="G198" s="236"/>
      <c r="H198" s="239"/>
      <c r="I198" s="239"/>
      <c r="J198" s="236"/>
      <c r="K198" s="219"/>
      <c r="L198" s="219"/>
      <c r="M198" s="219"/>
      <c r="N198" s="219"/>
      <c r="O198" s="219"/>
      <c r="P198" s="219"/>
      <c r="Q198" s="219"/>
      <c r="R198" s="219"/>
    </row>
    <row r="199" spans="1:18" s="233" customFormat="1" ht="15.75" customHeight="1" x14ac:dyDescent="0.25">
      <c r="A199" s="162">
        <v>43376</v>
      </c>
      <c r="B199" s="234">
        <v>180176419</v>
      </c>
      <c r="C199" s="240">
        <v>1</v>
      </c>
      <c r="D199" s="236">
        <v>112000</v>
      </c>
      <c r="E199" s="237"/>
      <c r="F199" s="240"/>
      <c r="G199" s="236"/>
      <c r="H199" s="239"/>
      <c r="I199" s="239"/>
      <c r="J199" s="236"/>
      <c r="K199" s="219"/>
      <c r="L199" s="219"/>
      <c r="M199" s="219"/>
      <c r="N199" s="219"/>
      <c r="O199" s="219"/>
      <c r="P199" s="219"/>
      <c r="Q199" s="219"/>
      <c r="R199" s="219"/>
    </row>
    <row r="200" spans="1:18" s="233" customFormat="1" ht="15.75" customHeight="1" x14ac:dyDescent="0.25">
      <c r="A200" s="162">
        <v>43377</v>
      </c>
      <c r="B200" s="234">
        <v>180176512</v>
      </c>
      <c r="C200" s="240">
        <v>2</v>
      </c>
      <c r="D200" s="236">
        <v>178325</v>
      </c>
      <c r="E200" s="237"/>
      <c r="F200" s="240"/>
      <c r="G200" s="236"/>
      <c r="H200" s="239"/>
      <c r="I200" s="239"/>
      <c r="J200" s="236"/>
      <c r="K200" s="219"/>
      <c r="L200" s="219"/>
      <c r="M200" s="219"/>
      <c r="N200" s="219"/>
      <c r="O200" s="219"/>
      <c r="P200" s="219"/>
      <c r="Q200" s="219"/>
      <c r="R200" s="219"/>
    </row>
    <row r="201" spans="1:18" s="233" customFormat="1" ht="15.75" customHeight="1" x14ac:dyDescent="0.25">
      <c r="A201" s="162">
        <v>43381</v>
      </c>
      <c r="B201" s="234">
        <v>180176811</v>
      </c>
      <c r="C201" s="240">
        <v>1</v>
      </c>
      <c r="D201" s="236">
        <v>115063</v>
      </c>
      <c r="E201" s="237"/>
      <c r="F201" s="240"/>
      <c r="G201" s="236"/>
      <c r="H201" s="239"/>
      <c r="I201" s="239"/>
      <c r="J201" s="236"/>
      <c r="K201" s="219"/>
      <c r="L201" s="219"/>
      <c r="M201" s="219"/>
      <c r="N201" s="219"/>
      <c r="O201" s="219"/>
      <c r="P201" s="219"/>
      <c r="Q201" s="219"/>
      <c r="R201" s="219"/>
    </row>
    <row r="202" spans="1:18" s="233" customFormat="1" ht="15.75" customHeight="1" x14ac:dyDescent="0.25">
      <c r="A202" s="162">
        <v>43382</v>
      </c>
      <c r="B202" s="234">
        <v>180176914</v>
      </c>
      <c r="C202" s="240">
        <v>1</v>
      </c>
      <c r="D202" s="236">
        <v>131513</v>
      </c>
      <c r="E202" s="237"/>
      <c r="F202" s="240"/>
      <c r="G202" s="236"/>
      <c r="H202" s="239"/>
      <c r="I202" s="239"/>
      <c r="J202" s="236"/>
      <c r="K202" s="219"/>
      <c r="L202" s="219"/>
      <c r="M202" s="219"/>
      <c r="N202" s="219"/>
      <c r="O202" s="219"/>
      <c r="P202" s="219"/>
      <c r="Q202" s="219"/>
      <c r="R202" s="219"/>
    </row>
    <row r="203" spans="1:18" s="233" customFormat="1" ht="15.75" customHeight="1" x14ac:dyDescent="0.25">
      <c r="A203" s="162">
        <v>43384</v>
      </c>
      <c r="B203" s="234">
        <v>180177074</v>
      </c>
      <c r="C203" s="240">
        <v>2</v>
      </c>
      <c r="D203" s="236">
        <v>177888</v>
      </c>
      <c r="E203" s="237">
        <v>180045679</v>
      </c>
      <c r="F203" s="240">
        <v>1</v>
      </c>
      <c r="G203" s="236">
        <v>127225</v>
      </c>
      <c r="H203" s="239"/>
      <c r="I203" s="239"/>
      <c r="J203" s="236"/>
      <c r="K203" s="219"/>
      <c r="L203" s="219"/>
      <c r="M203" s="219"/>
      <c r="N203" s="219"/>
      <c r="O203" s="219"/>
      <c r="P203" s="219"/>
      <c r="Q203" s="219"/>
      <c r="R203" s="219"/>
    </row>
    <row r="204" spans="1:18" s="233" customFormat="1" ht="15.75" customHeight="1" x14ac:dyDescent="0.25">
      <c r="A204" s="162"/>
      <c r="B204" s="234"/>
      <c r="C204" s="240"/>
      <c r="D204" s="236"/>
      <c r="E204" s="237"/>
      <c r="F204" s="240"/>
      <c r="G204" s="236"/>
      <c r="H204" s="239"/>
      <c r="I204" s="239"/>
      <c r="J204" s="236"/>
      <c r="K204" s="219"/>
      <c r="L204" s="219"/>
      <c r="M204" s="219"/>
      <c r="N204" s="219"/>
      <c r="O204" s="219"/>
      <c r="P204" s="219"/>
      <c r="Q204" s="219"/>
      <c r="R204" s="219"/>
    </row>
    <row r="205" spans="1:18" s="233" customFormat="1" ht="15.75" customHeight="1" x14ac:dyDescent="0.25">
      <c r="A205" s="162"/>
      <c r="B205" s="234"/>
      <c r="C205" s="240"/>
      <c r="D205" s="236"/>
      <c r="E205" s="237"/>
      <c r="F205" s="240"/>
      <c r="G205" s="236"/>
      <c r="H205" s="239"/>
      <c r="I205" s="239"/>
      <c r="J205" s="236"/>
      <c r="K205" s="219"/>
      <c r="L205" s="219"/>
      <c r="M205" s="219"/>
      <c r="N205" s="219"/>
      <c r="O205" s="219"/>
      <c r="P205" s="219"/>
      <c r="Q205" s="219"/>
      <c r="R205" s="219"/>
    </row>
    <row r="206" spans="1:18" s="233" customFormat="1" ht="15.75" customHeight="1" x14ac:dyDescent="0.25">
      <c r="A206" s="162"/>
      <c r="B206" s="234"/>
      <c r="C206" s="240"/>
      <c r="D206" s="236"/>
      <c r="E206" s="237"/>
      <c r="F206" s="240"/>
      <c r="G206" s="236"/>
      <c r="H206" s="239"/>
      <c r="I206" s="239"/>
      <c r="J206" s="236"/>
      <c r="K206" s="219"/>
      <c r="L206" s="219"/>
      <c r="M206" s="219"/>
      <c r="N206" s="219"/>
      <c r="O206" s="219"/>
      <c r="P206" s="219"/>
      <c r="Q206" s="219"/>
      <c r="R206" s="219"/>
    </row>
    <row r="207" spans="1:18" s="233" customFormat="1" ht="15.75" customHeight="1" x14ac:dyDescent="0.25">
      <c r="A207" s="162"/>
      <c r="B207" s="234"/>
      <c r="C207" s="240"/>
      <c r="D207" s="236"/>
      <c r="E207" s="237"/>
      <c r="F207" s="240"/>
      <c r="G207" s="236"/>
      <c r="H207" s="239"/>
      <c r="I207" s="239"/>
      <c r="J207" s="236"/>
      <c r="K207" s="219"/>
      <c r="L207" s="219"/>
      <c r="M207" s="219"/>
      <c r="N207" s="219"/>
      <c r="O207" s="219"/>
      <c r="P207" s="219"/>
      <c r="Q207" s="219"/>
      <c r="R207" s="219"/>
    </row>
    <row r="208" spans="1:18" s="233" customFormat="1" ht="15.75" customHeight="1" x14ac:dyDescent="0.25">
      <c r="A208" s="162"/>
      <c r="B208" s="234"/>
      <c r="C208" s="240"/>
      <c r="D208" s="236"/>
      <c r="E208" s="237"/>
      <c r="F208" s="240"/>
      <c r="G208" s="236"/>
      <c r="H208" s="239"/>
      <c r="I208" s="239"/>
      <c r="J208" s="236"/>
      <c r="K208" s="219"/>
      <c r="L208" s="219"/>
      <c r="M208" s="219"/>
      <c r="N208" s="219"/>
      <c r="O208" s="219"/>
      <c r="P208" s="219"/>
      <c r="Q208" s="219"/>
      <c r="R208" s="219"/>
    </row>
    <row r="209" spans="1:10" x14ac:dyDescent="0.25">
      <c r="A209" s="162"/>
      <c r="B209" s="3"/>
      <c r="C209" s="40"/>
      <c r="D209" s="6"/>
      <c r="E209" s="7"/>
      <c r="F209" s="40"/>
      <c r="G209" s="6"/>
      <c r="H209" s="39"/>
      <c r="I209" s="39"/>
      <c r="J209" s="6"/>
    </row>
    <row r="210" spans="1:10" x14ac:dyDescent="0.25">
      <c r="A210" s="162"/>
      <c r="B210" s="8" t="s">
        <v>11</v>
      </c>
      <c r="C210" s="77">
        <f>SUM(C8:C209)</f>
        <v>1040</v>
      </c>
      <c r="D210" s="9">
        <f>SUM(D8:D209)</f>
        <v>112456969</v>
      </c>
      <c r="E210" s="8" t="s">
        <v>11</v>
      </c>
      <c r="F210" s="77">
        <f>SUM(F8:F209)</f>
        <v>91</v>
      </c>
      <c r="G210" s="5">
        <f>SUM(G8:G209)</f>
        <v>19478865</v>
      </c>
      <c r="H210" s="40">
        <f>SUM(H8:H209)</f>
        <v>0</v>
      </c>
      <c r="I210" s="40">
        <f>SUM(I8:I209)</f>
        <v>92165840</v>
      </c>
      <c r="J210" s="5"/>
    </row>
    <row r="211" spans="1:10" x14ac:dyDescent="0.25">
      <c r="A211" s="162"/>
      <c r="B211" s="8"/>
      <c r="C211" s="77"/>
      <c r="D211" s="9"/>
      <c r="E211" s="8"/>
      <c r="F211" s="77"/>
      <c r="G211" s="5"/>
      <c r="H211" s="40"/>
      <c r="I211" s="40"/>
      <c r="J211" s="5"/>
    </row>
    <row r="212" spans="1:10" x14ac:dyDescent="0.25">
      <c r="A212" s="163"/>
      <c r="B212" s="11"/>
      <c r="C212" s="40"/>
      <c r="D212" s="6"/>
      <c r="E212" s="8"/>
      <c r="F212" s="40"/>
      <c r="G212" s="410" t="s">
        <v>12</v>
      </c>
      <c r="H212" s="410"/>
      <c r="I212" s="39"/>
      <c r="J212" s="13">
        <f>SUM(D8:D209)</f>
        <v>112456969</v>
      </c>
    </row>
    <row r="213" spans="1:10" x14ac:dyDescent="0.25">
      <c r="A213" s="162"/>
      <c r="B213" s="3"/>
      <c r="C213" s="40"/>
      <c r="D213" s="6"/>
      <c r="E213" s="7"/>
      <c r="F213" s="40"/>
      <c r="G213" s="410" t="s">
        <v>13</v>
      </c>
      <c r="H213" s="410"/>
      <c r="I213" s="39"/>
      <c r="J213" s="13">
        <f>SUM(G8:G209)</f>
        <v>19478865</v>
      </c>
    </row>
    <row r="214" spans="1:10" x14ac:dyDescent="0.25">
      <c r="A214" s="164"/>
      <c r="B214" s="7"/>
      <c r="C214" s="40"/>
      <c r="D214" s="6"/>
      <c r="E214" s="7"/>
      <c r="F214" s="40"/>
      <c r="G214" s="410" t="s">
        <v>14</v>
      </c>
      <c r="H214" s="410"/>
      <c r="I214" s="41"/>
      <c r="J214" s="15">
        <f>J212-J213</f>
        <v>92978104</v>
      </c>
    </row>
    <row r="215" spans="1:10" x14ac:dyDescent="0.25">
      <c r="A215" s="162"/>
      <c r="B215" s="16"/>
      <c r="C215" s="40"/>
      <c r="D215" s="17"/>
      <c r="E215" s="7"/>
      <c r="F215" s="40"/>
      <c r="G215" s="410" t="s">
        <v>15</v>
      </c>
      <c r="H215" s="410"/>
      <c r="I215" s="39"/>
      <c r="J215" s="13">
        <f>SUM(H8:H209)</f>
        <v>0</v>
      </c>
    </row>
    <row r="216" spans="1:10" x14ac:dyDescent="0.25">
      <c r="A216" s="162"/>
      <c r="B216" s="16"/>
      <c r="C216" s="40"/>
      <c r="D216" s="17"/>
      <c r="E216" s="7"/>
      <c r="F216" s="40"/>
      <c r="G216" s="410" t="s">
        <v>16</v>
      </c>
      <c r="H216" s="410"/>
      <c r="I216" s="39"/>
      <c r="J216" s="13">
        <f>J214+J215</f>
        <v>92978104</v>
      </c>
    </row>
    <row r="217" spans="1:10" x14ac:dyDescent="0.25">
      <c r="A217" s="162"/>
      <c r="B217" s="16"/>
      <c r="C217" s="40"/>
      <c r="D217" s="17"/>
      <c r="E217" s="7"/>
      <c r="F217" s="40"/>
      <c r="G217" s="410" t="s">
        <v>5</v>
      </c>
      <c r="H217" s="410"/>
      <c r="I217" s="39"/>
      <c r="J217" s="13">
        <f>SUM(I8:I209)</f>
        <v>92165840</v>
      </c>
    </row>
    <row r="218" spans="1:10" x14ac:dyDescent="0.25">
      <c r="A218" s="162"/>
      <c r="B218" s="16"/>
      <c r="C218" s="40"/>
      <c r="D218" s="17"/>
      <c r="E218" s="7"/>
      <c r="F218" s="40"/>
      <c r="G218" s="410" t="s">
        <v>32</v>
      </c>
      <c r="H218" s="410"/>
      <c r="I218" s="40" t="str">
        <f>IF(J218&gt;0,"SALDO",IF(J218&lt;0,"PIUTANG",IF(J218=0,"LUNAS")))</f>
        <v>PIUTANG</v>
      </c>
      <c r="J218" s="13">
        <f>J217-J216</f>
        <v>-812264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7:H217"/>
    <mergeCell ref="G218:H218"/>
    <mergeCell ref="G212:H212"/>
    <mergeCell ref="G213:H213"/>
    <mergeCell ref="G214:H214"/>
    <mergeCell ref="G215:H215"/>
    <mergeCell ref="G216:H216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404" t="s">
        <v>22</v>
      </c>
      <c r="G1" s="404"/>
      <c r="H1" s="404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04" t="s">
        <v>21</v>
      </c>
      <c r="G2" s="404"/>
      <c r="H2" s="40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2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2" x14ac:dyDescent="0.25">
      <c r="A7" s="44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6"/>
      <c r="I7" s="448"/>
      <c r="J7" s="42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0" t="s">
        <v>12</v>
      </c>
      <c r="H120" s="41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0" t="s">
        <v>13</v>
      </c>
      <c r="H121" s="41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0" t="s">
        <v>14</v>
      </c>
      <c r="H122" s="41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0" t="s">
        <v>15</v>
      </c>
      <c r="H123" s="41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0" t="s">
        <v>16</v>
      </c>
      <c r="H124" s="41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0" t="s">
        <v>5</v>
      </c>
      <c r="H125" s="41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0" t="s">
        <v>32</v>
      </c>
      <c r="H126" s="41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58" t="s">
        <v>22</v>
      </c>
      <c r="G1" s="458"/>
      <c r="H1" s="458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176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62" t="s">
        <v>4</v>
      </c>
      <c r="I6" s="464" t="s">
        <v>5</v>
      </c>
      <c r="J6" s="465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63"/>
      <c r="I7" s="464"/>
      <c r="J7" s="46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148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57" t="s">
        <v>12</v>
      </c>
      <c r="H89" s="45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57" t="s">
        <v>13</v>
      </c>
      <c r="H90" s="45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57" t="s">
        <v>14</v>
      </c>
      <c r="H91" s="45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57" t="s">
        <v>15</v>
      </c>
      <c r="H92" s="45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57" t="s">
        <v>16</v>
      </c>
      <c r="H93" s="45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57" t="s">
        <v>5</v>
      </c>
      <c r="H94" s="45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57" t="s">
        <v>32</v>
      </c>
      <c r="H95" s="45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163</v>
      </c>
      <c r="D1" s="20"/>
      <c r="E1" s="20"/>
      <c r="F1" s="404" t="s">
        <v>22</v>
      </c>
      <c r="G1" s="404"/>
      <c r="H1" s="40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04" t="s">
        <v>21</v>
      </c>
      <c r="G2" s="404"/>
      <c r="H2" s="40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38"/>
      <c r="B4" s="438"/>
      <c r="C4" s="438"/>
      <c r="D4" s="438"/>
      <c r="E4" s="438"/>
      <c r="F4" s="438"/>
      <c r="G4" s="438"/>
      <c r="H4" s="438"/>
      <c r="I4" s="438"/>
      <c r="J4" s="439"/>
    </row>
    <row r="5" spans="1:15" x14ac:dyDescent="0.25">
      <c r="A5" s="440" t="s">
        <v>2</v>
      </c>
      <c r="B5" s="442" t="s">
        <v>3</v>
      </c>
      <c r="C5" s="443"/>
      <c r="D5" s="443"/>
      <c r="E5" s="443"/>
      <c r="F5" s="443"/>
      <c r="G5" s="444"/>
      <c r="H5" s="445" t="s">
        <v>4</v>
      </c>
      <c r="I5" s="447" t="s">
        <v>5</v>
      </c>
      <c r="J5" s="419" t="s">
        <v>6</v>
      </c>
    </row>
    <row r="6" spans="1:15" x14ac:dyDescent="0.25">
      <c r="A6" s="44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6"/>
      <c r="I6" s="448"/>
      <c r="J6" s="42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164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169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0" t="s">
        <v>12</v>
      </c>
      <c r="H121" s="41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0" t="s">
        <v>13</v>
      </c>
      <c r="H122" s="41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0" t="s">
        <v>14</v>
      </c>
      <c r="H123" s="41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0" t="s">
        <v>15</v>
      </c>
      <c r="H124" s="41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0" t="s">
        <v>16</v>
      </c>
      <c r="H125" s="41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0" t="s">
        <v>5</v>
      </c>
      <c r="H126" s="41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0" t="s">
        <v>32</v>
      </c>
      <c r="H127" s="41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404" t="s">
        <v>22</v>
      </c>
      <c r="G1" s="404"/>
      <c r="H1" s="404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404" t="s">
        <v>21</v>
      </c>
      <c r="G2" s="404"/>
      <c r="H2" s="404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405"/>
      <c r="B4" s="405"/>
      <c r="C4" s="405"/>
      <c r="D4" s="405"/>
      <c r="E4" s="405"/>
      <c r="F4" s="405"/>
      <c r="G4" s="405"/>
      <c r="H4" s="405"/>
      <c r="I4" s="405"/>
      <c r="J4" s="405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406" t="s">
        <v>2</v>
      </c>
      <c r="B5" s="407" t="s">
        <v>3</v>
      </c>
      <c r="C5" s="407"/>
      <c r="D5" s="407"/>
      <c r="E5" s="407"/>
      <c r="F5" s="407"/>
      <c r="G5" s="407"/>
      <c r="H5" s="407" t="s">
        <v>4</v>
      </c>
      <c r="I5" s="466" t="s">
        <v>5</v>
      </c>
      <c r="J5" s="409" t="s">
        <v>6</v>
      </c>
      <c r="L5" s="37"/>
      <c r="M5" s="37"/>
      <c r="N5" s="37"/>
      <c r="O5" s="37"/>
      <c r="P5" s="37"/>
      <c r="Q5" s="37"/>
    </row>
    <row r="6" spans="1:17" x14ac:dyDescent="0.25">
      <c r="A6" s="40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7"/>
      <c r="I6" s="466"/>
      <c r="J6" s="409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410" t="s">
        <v>12</v>
      </c>
      <c r="H31" s="410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410" t="s">
        <v>13</v>
      </c>
      <c r="H32" s="410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410" t="s">
        <v>14</v>
      </c>
      <c r="H33" s="410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410" t="s">
        <v>15</v>
      </c>
      <c r="H34" s="410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410" t="s">
        <v>16</v>
      </c>
      <c r="H35" s="410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410" t="s">
        <v>5</v>
      </c>
      <c r="H36" s="410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410" t="s">
        <v>32</v>
      </c>
      <c r="H37" s="410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404" t="s">
        <v>22</v>
      </c>
      <c r="G1" s="404"/>
      <c r="H1" s="40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04" t="s">
        <v>21</v>
      </c>
      <c r="G2" s="404"/>
      <c r="H2" s="404"/>
      <c r="I2" s="38">
        <f>J59*-1</f>
        <v>-34807202</v>
      </c>
      <c r="J2" s="20"/>
    </row>
    <row r="4" spans="1:10" ht="19.5" x14ac:dyDescent="0.25">
      <c r="A4" s="438"/>
      <c r="B4" s="438"/>
      <c r="C4" s="438"/>
      <c r="D4" s="438"/>
      <c r="E4" s="438"/>
      <c r="F4" s="438"/>
      <c r="G4" s="438"/>
      <c r="H4" s="438"/>
      <c r="I4" s="438"/>
      <c r="J4" s="439"/>
    </row>
    <row r="5" spans="1:10" x14ac:dyDescent="0.25">
      <c r="A5" s="440" t="s">
        <v>2</v>
      </c>
      <c r="B5" s="442" t="s">
        <v>3</v>
      </c>
      <c r="C5" s="443"/>
      <c r="D5" s="443"/>
      <c r="E5" s="443"/>
      <c r="F5" s="443"/>
      <c r="G5" s="444"/>
      <c r="H5" s="445" t="s">
        <v>4</v>
      </c>
      <c r="I5" s="447" t="s">
        <v>5</v>
      </c>
      <c r="J5" s="419" t="s">
        <v>6</v>
      </c>
    </row>
    <row r="6" spans="1:10" x14ac:dyDescent="0.25">
      <c r="A6" s="44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6"/>
      <c r="I6" s="448"/>
      <c r="J6" s="42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67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6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67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6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67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6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67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6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67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6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67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6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67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6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67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6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67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6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67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6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0" t="s">
        <v>12</v>
      </c>
      <c r="H53" s="41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0" t="s">
        <v>13</v>
      </c>
      <c r="H54" s="41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0" t="s">
        <v>14</v>
      </c>
      <c r="H55" s="41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0" t="s">
        <v>15</v>
      </c>
      <c r="H56" s="41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0" t="s">
        <v>16</v>
      </c>
      <c r="H57" s="41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0" t="s">
        <v>5</v>
      </c>
      <c r="H58" s="41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0" t="s">
        <v>32</v>
      </c>
      <c r="H59" s="41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404" t="s">
        <v>21</v>
      </c>
      <c r="G2" s="404"/>
      <c r="H2" s="404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  <c r="L5" s="238"/>
    </row>
    <row r="6" spans="1:12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  <c r="L6" s="238"/>
    </row>
    <row r="7" spans="1:12" x14ac:dyDescent="0.25">
      <c r="A7" s="44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6"/>
      <c r="I7" s="448"/>
      <c r="J7" s="42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0" t="s">
        <v>12</v>
      </c>
      <c r="H53" s="41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0" t="s">
        <v>13</v>
      </c>
      <c r="H54" s="41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0" t="s">
        <v>14</v>
      </c>
      <c r="H55" s="41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0" t="s">
        <v>15</v>
      </c>
      <c r="H56" s="41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0" t="s">
        <v>16</v>
      </c>
      <c r="H57" s="41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0" t="s">
        <v>5</v>
      </c>
      <c r="H58" s="41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0" t="s">
        <v>32</v>
      </c>
      <c r="H59" s="41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159</v>
      </c>
      <c r="D1" s="218"/>
      <c r="E1" s="218"/>
      <c r="F1" s="404" t="s">
        <v>22</v>
      </c>
      <c r="G1" s="404"/>
      <c r="H1" s="40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404" t="s">
        <v>21</v>
      </c>
      <c r="G2" s="404"/>
      <c r="H2" s="40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6" t="s">
        <v>2</v>
      </c>
      <c r="B6" s="407" t="s">
        <v>3</v>
      </c>
      <c r="C6" s="407"/>
      <c r="D6" s="407"/>
      <c r="E6" s="407"/>
      <c r="F6" s="407"/>
      <c r="G6" s="407"/>
      <c r="H6" s="407" t="s">
        <v>4</v>
      </c>
      <c r="I6" s="466" t="s">
        <v>5</v>
      </c>
      <c r="J6" s="409" t="s">
        <v>6</v>
      </c>
      <c r="L6" s="219"/>
      <c r="M6" s="219"/>
      <c r="N6" s="219"/>
      <c r="O6" s="219"/>
      <c r="P6" s="219"/>
      <c r="Q6" s="219"/>
    </row>
    <row r="7" spans="1:17" x14ac:dyDescent="0.25">
      <c r="A7" s="40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07"/>
      <c r="I7" s="466"/>
      <c r="J7" s="40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160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0" t="s">
        <v>12</v>
      </c>
      <c r="H32" s="41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0" t="s">
        <v>13</v>
      </c>
      <c r="H33" s="41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0" t="s">
        <v>14</v>
      </c>
      <c r="H34" s="41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0" t="s">
        <v>15</v>
      </c>
      <c r="H35" s="41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0" t="s">
        <v>16</v>
      </c>
      <c r="H36" s="41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0" t="s">
        <v>5</v>
      </c>
      <c r="H37" s="41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0" t="s">
        <v>32</v>
      </c>
      <c r="H38" s="41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404" t="s">
        <v>22</v>
      </c>
      <c r="G1" s="404"/>
      <c r="H1" s="404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05" t="s">
        <v>62</v>
      </c>
      <c r="B5" s="405"/>
      <c r="C5" s="405"/>
      <c r="D5" s="405"/>
      <c r="E5" s="405"/>
      <c r="F5" s="405"/>
      <c r="G5" s="405"/>
      <c r="H5" s="405"/>
      <c r="I5" s="405"/>
      <c r="J5" s="405"/>
    </row>
    <row r="6" spans="1:19" x14ac:dyDescent="0.25">
      <c r="A6" s="411" t="s">
        <v>2</v>
      </c>
      <c r="B6" s="407" t="s">
        <v>3</v>
      </c>
      <c r="C6" s="407"/>
      <c r="D6" s="407"/>
      <c r="E6" s="407"/>
      <c r="F6" s="407"/>
      <c r="G6" s="407"/>
      <c r="H6" s="407" t="s">
        <v>4</v>
      </c>
      <c r="I6" s="408" t="s">
        <v>5</v>
      </c>
      <c r="J6" s="409" t="s">
        <v>6</v>
      </c>
    </row>
    <row r="7" spans="1:19" x14ac:dyDescent="0.25">
      <c r="A7" s="41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7"/>
      <c r="I7" s="408"/>
      <c r="J7" s="40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0" t="s">
        <v>12</v>
      </c>
      <c r="H32" s="41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0" t="s">
        <v>13</v>
      </c>
      <c r="H33" s="41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0" t="s">
        <v>14</v>
      </c>
      <c r="H34" s="41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0" t="s">
        <v>15</v>
      </c>
      <c r="H35" s="41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0" t="s">
        <v>16</v>
      </c>
      <c r="H36" s="41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0" t="s">
        <v>5</v>
      </c>
      <c r="H37" s="41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0" t="s">
        <v>32</v>
      </c>
      <c r="H38" s="41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404" t="s">
        <v>21</v>
      </c>
      <c r="G2" s="404"/>
      <c r="H2" s="40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3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3" x14ac:dyDescent="0.25">
      <c r="A7" s="44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6"/>
      <c r="I7" s="448"/>
      <c r="J7" s="42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160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160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160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160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160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160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160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160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160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160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160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160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160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166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166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166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167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0" t="s">
        <v>12</v>
      </c>
      <c r="H73" s="41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0" t="s">
        <v>13</v>
      </c>
      <c r="H74" s="41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0" t="s">
        <v>14</v>
      </c>
      <c r="H75" s="41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0" t="s">
        <v>15</v>
      </c>
      <c r="H76" s="41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0" t="s">
        <v>16</v>
      </c>
      <c r="H77" s="41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0" t="s">
        <v>5</v>
      </c>
      <c r="H78" s="41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0" t="s">
        <v>32</v>
      </c>
      <c r="H79" s="41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404" t="s">
        <v>119</v>
      </c>
      <c r="G2" s="404"/>
      <c r="H2" s="404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L5" s="18"/>
      <c r="N5" s="18"/>
      <c r="O5" s="37"/>
    </row>
    <row r="6" spans="1:15" x14ac:dyDescent="0.25">
      <c r="A6" s="406" t="s">
        <v>2</v>
      </c>
      <c r="B6" s="407" t="s">
        <v>3</v>
      </c>
      <c r="C6" s="407"/>
      <c r="D6" s="407"/>
      <c r="E6" s="407"/>
      <c r="F6" s="407"/>
      <c r="G6" s="407"/>
      <c r="H6" s="469" t="s">
        <v>4</v>
      </c>
      <c r="I6" s="471" t="s">
        <v>5</v>
      </c>
      <c r="J6" s="472" t="s">
        <v>6</v>
      </c>
      <c r="L6" s="18"/>
      <c r="N6" s="18"/>
      <c r="O6" s="37"/>
    </row>
    <row r="7" spans="1:15" x14ac:dyDescent="0.25">
      <c r="A7" s="40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70"/>
      <c r="I7" s="471"/>
      <c r="J7" s="47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3" t="s">
        <v>12</v>
      </c>
      <c r="H19" s="47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3" t="s">
        <v>13</v>
      </c>
      <c r="H20" s="47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3" t="s">
        <v>14</v>
      </c>
      <c r="H21" s="47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3" t="s">
        <v>15</v>
      </c>
      <c r="H22" s="47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3" t="s">
        <v>16</v>
      </c>
      <c r="H23" s="47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3" t="s">
        <v>5</v>
      </c>
      <c r="H24" s="47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3" t="s">
        <v>32</v>
      </c>
      <c r="H25" s="47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333"/>
  <sheetViews>
    <sheetView workbookViewId="0">
      <pane ySplit="7" topLeftCell="A1310" activePane="bottomLeft" state="frozen"/>
      <selection pane="bottomLeft" activeCell="B1321" sqref="B132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190</v>
      </c>
      <c r="D1" s="218"/>
      <c r="E1" s="22"/>
      <c r="F1" s="72" t="s">
        <v>191</v>
      </c>
      <c r="G1" s="72"/>
      <c r="H1" s="72" t="s">
        <v>192</v>
      </c>
      <c r="I1" s="42" t="s">
        <v>27</v>
      </c>
      <c r="J1" s="218"/>
      <c r="L1" s="219">
        <f>SUM(D1313:D1317)</f>
        <v>5433139</v>
      </c>
      <c r="M1" s="219">
        <f>SUM(D1291:D1296)</f>
        <v>3719627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193</v>
      </c>
      <c r="G2" s="72"/>
      <c r="H2" s="72" t="s">
        <v>192</v>
      </c>
      <c r="I2" s="220">
        <f>J1333*-1</f>
        <v>11394952</v>
      </c>
      <c r="J2" s="218"/>
      <c r="L2" s="219">
        <f>SUM(G1313:G1317)</f>
        <v>46638</v>
      </c>
      <c r="M2" s="219">
        <f>SUM(G1291:G1296)</f>
        <v>854963</v>
      </c>
    </row>
    <row r="3" spans="1:18" x14ac:dyDescent="0.25">
      <c r="A3" s="218" t="s">
        <v>115</v>
      </c>
      <c r="B3" s="218"/>
      <c r="C3" s="221" t="s">
        <v>194</v>
      </c>
      <c r="D3" s="218"/>
      <c r="E3" s="22"/>
      <c r="F3" s="319" t="s">
        <v>117</v>
      </c>
      <c r="G3" s="319"/>
      <c r="H3" s="319" t="s">
        <v>192</v>
      </c>
      <c r="I3" s="278" t="s">
        <v>195</v>
      </c>
      <c r="J3" s="218"/>
      <c r="L3" s="219">
        <f>L1-L2</f>
        <v>5386501</v>
      </c>
      <c r="M3" s="219">
        <f>M1-M2</f>
        <v>2864664</v>
      </c>
      <c r="N3" s="219">
        <f>L3+M3</f>
        <v>8251165</v>
      </c>
    </row>
    <row r="4" spans="1:18" x14ac:dyDescent="0.25">
      <c r="L4" s="233"/>
    </row>
    <row r="5" spans="1:18" ht="19.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</row>
    <row r="6" spans="1:18" x14ac:dyDescent="0.25">
      <c r="A6" s="406" t="s">
        <v>2</v>
      </c>
      <c r="B6" s="407" t="s">
        <v>3</v>
      </c>
      <c r="C6" s="407"/>
      <c r="D6" s="407"/>
      <c r="E6" s="407"/>
      <c r="F6" s="407"/>
      <c r="G6" s="407"/>
      <c r="H6" s="415" t="s">
        <v>4</v>
      </c>
      <c r="I6" s="417" t="s">
        <v>5</v>
      </c>
      <c r="J6" s="419" t="s">
        <v>6</v>
      </c>
    </row>
    <row r="7" spans="1:18" x14ac:dyDescent="0.25">
      <c r="A7" s="406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6"/>
      <c r="I7" s="418"/>
      <c r="J7" s="420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 t="s">
        <v>223</v>
      </c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 t="s">
        <v>224</v>
      </c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241">
        <v>43365</v>
      </c>
      <c r="B1214" s="242">
        <v>180175471</v>
      </c>
      <c r="C1214" s="247">
        <v>16</v>
      </c>
      <c r="D1214" s="246">
        <v>1851413</v>
      </c>
      <c r="E1214" s="242">
        <v>180045394</v>
      </c>
      <c r="F1214" s="247">
        <v>4</v>
      </c>
      <c r="G1214" s="246">
        <v>401713</v>
      </c>
      <c r="H1214" s="245"/>
      <c r="I1214" s="245"/>
      <c r="J1214" s="246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241">
        <v>43365</v>
      </c>
      <c r="B1215" s="242">
        <v>180175483</v>
      </c>
      <c r="C1215" s="247">
        <v>8</v>
      </c>
      <c r="D1215" s="246">
        <v>880775</v>
      </c>
      <c r="E1215" s="242"/>
      <c r="F1215" s="247"/>
      <c r="G1215" s="246"/>
      <c r="H1215" s="245"/>
      <c r="I1215" s="245"/>
      <c r="J1215" s="246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241">
        <v>43365</v>
      </c>
      <c r="B1216" s="242">
        <v>180175485</v>
      </c>
      <c r="C1216" s="247">
        <v>2</v>
      </c>
      <c r="D1216" s="246">
        <v>280963</v>
      </c>
      <c r="E1216" s="242"/>
      <c r="F1216" s="247"/>
      <c r="G1216" s="246"/>
      <c r="H1216" s="245"/>
      <c r="I1216" s="245"/>
      <c r="J1216" s="246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241">
        <v>43365</v>
      </c>
      <c r="B1217" s="242">
        <v>180175512</v>
      </c>
      <c r="C1217" s="247">
        <v>7</v>
      </c>
      <c r="D1217" s="246">
        <v>846650</v>
      </c>
      <c r="E1217" s="242"/>
      <c r="F1217" s="247"/>
      <c r="G1217" s="246"/>
      <c r="H1217" s="245"/>
      <c r="I1217" s="245"/>
      <c r="J1217" s="246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241">
        <v>43365</v>
      </c>
      <c r="B1218" s="242">
        <v>180175522</v>
      </c>
      <c r="C1218" s="247">
        <v>1</v>
      </c>
      <c r="D1218" s="246">
        <v>141838</v>
      </c>
      <c r="E1218" s="242"/>
      <c r="F1218" s="247"/>
      <c r="G1218" s="246"/>
      <c r="H1218" s="245"/>
      <c r="I1218" s="245">
        <v>3599926</v>
      </c>
      <c r="J1218" s="246" t="s">
        <v>17</v>
      </c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241">
        <v>43367</v>
      </c>
      <c r="B1219" s="242">
        <v>180175617</v>
      </c>
      <c r="C1219" s="247">
        <v>35</v>
      </c>
      <c r="D1219" s="246">
        <v>3883425</v>
      </c>
      <c r="E1219" s="242"/>
      <c r="F1219" s="247"/>
      <c r="G1219" s="246"/>
      <c r="H1219" s="245"/>
      <c r="I1219" s="245"/>
      <c r="J1219" s="246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241">
        <v>43367</v>
      </c>
      <c r="B1220" s="242">
        <v>180175629</v>
      </c>
      <c r="C1220" s="247">
        <v>22</v>
      </c>
      <c r="D1220" s="246">
        <v>1985900</v>
      </c>
      <c r="E1220" s="242"/>
      <c r="F1220" s="247"/>
      <c r="G1220" s="246"/>
      <c r="H1220" s="245"/>
      <c r="I1220" s="245"/>
      <c r="J1220" s="246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241">
        <v>43367</v>
      </c>
      <c r="B1221" s="242">
        <v>180175633</v>
      </c>
      <c r="C1221" s="247">
        <v>2</v>
      </c>
      <c r="D1221" s="246">
        <v>204400</v>
      </c>
      <c r="E1221" s="242"/>
      <c r="F1221" s="247"/>
      <c r="G1221" s="246"/>
      <c r="H1221" s="245"/>
      <c r="I1221" s="245"/>
      <c r="J1221" s="246"/>
      <c r="K1221" s="138"/>
      <c r="L1221" s="138"/>
      <c r="M1221" s="138"/>
      <c r="N1221" s="138"/>
      <c r="O1221" s="138"/>
      <c r="P1221" s="138"/>
      <c r="Q1221" s="138"/>
      <c r="R1221" s="138"/>
    </row>
    <row r="1222" spans="1:18" s="134" customFormat="1" x14ac:dyDescent="0.25">
      <c r="A1222" s="241">
        <v>43367</v>
      </c>
      <c r="B1222" s="242">
        <v>180175657</v>
      </c>
      <c r="C1222" s="247">
        <v>15</v>
      </c>
      <c r="D1222" s="246">
        <v>1484175</v>
      </c>
      <c r="E1222" s="242"/>
      <c r="F1222" s="247"/>
      <c r="G1222" s="246"/>
      <c r="H1222" s="245"/>
      <c r="I1222" s="245"/>
      <c r="J1222" s="246"/>
      <c r="K1222" s="138"/>
      <c r="L1222" s="138"/>
      <c r="M1222" s="138"/>
      <c r="N1222" s="138"/>
      <c r="O1222" s="138"/>
      <c r="P1222" s="138"/>
      <c r="Q1222" s="138"/>
      <c r="R1222" s="138"/>
    </row>
    <row r="1223" spans="1:18" s="134" customFormat="1" x14ac:dyDescent="0.25">
      <c r="A1223" s="241">
        <v>43367</v>
      </c>
      <c r="B1223" s="242">
        <v>180175667</v>
      </c>
      <c r="C1223" s="247">
        <v>14</v>
      </c>
      <c r="D1223" s="246">
        <v>807363</v>
      </c>
      <c r="E1223" s="242"/>
      <c r="F1223" s="247"/>
      <c r="G1223" s="246"/>
      <c r="H1223" s="245"/>
      <c r="I1223" s="245"/>
      <c r="J1223" s="246"/>
      <c r="K1223" s="138"/>
      <c r="L1223" s="138"/>
      <c r="M1223" s="138"/>
      <c r="N1223" s="138"/>
      <c r="O1223" s="138"/>
      <c r="P1223" s="138"/>
      <c r="Q1223" s="138"/>
      <c r="R1223" s="138"/>
    </row>
    <row r="1224" spans="1:18" s="134" customFormat="1" x14ac:dyDescent="0.25">
      <c r="A1224" s="241">
        <v>43367</v>
      </c>
      <c r="B1224" s="242">
        <v>180175677</v>
      </c>
      <c r="C1224" s="247">
        <v>3</v>
      </c>
      <c r="D1224" s="246">
        <v>200725</v>
      </c>
      <c r="E1224" s="242"/>
      <c r="F1224" s="247"/>
      <c r="G1224" s="246"/>
      <c r="H1224" s="245"/>
      <c r="I1224" s="245">
        <v>8565988</v>
      </c>
      <c r="J1224" s="246" t="s">
        <v>17</v>
      </c>
      <c r="K1224" s="138"/>
      <c r="L1224" s="138"/>
      <c r="M1224" s="138"/>
      <c r="N1224" s="138"/>
      <c r="O1224" s="138"/>
      <c r="P1224" s="138"/>
      <c r="Q1224" s="138"/>
      <c r="R1224" s="138"/>
    </row>
    <row r="1225" spans="1:18" s="134" customFormat="1" x14ac:dyDescent="0.25">
      <c r="A1225" s="241">
        <v>43368</v>
      </c>
      <c r="B1225" s="242">
        <v>180175697</v>
      </c>
      <c r="C1225" s="247">
        <v>28</v>
      </c>
      <c r="D1225" s="246">
        <v>3214663</v>
      </c>
      <c r="E1225" s="242">
        <v>180045436</v>
      </c>
      <c r="F1225" s="247">
        <v>4</v>
      </c>
      <c r="G1225" s="246">
        <v>402850</v>
      </c>
      <c r="H1225" s="245"/>
      <c r="I1225" s="245"/>
      <c r="J1225" s="246"/>
      <c r="K1225" s="138"/>
      <c r="L1225" s="138"/>
      <c r="M1225" s="138"/>
      <c r="N1225" s="138"/>
      <c r="O1225" s="138"/>
      <c r="P1225" s="138"/>
      <c r="Q1225" s="138"/>
      <c r="R1225" s="138"/>
    </row>
    <row r="1226" spans="1:18" s="134" customFormat="1" x14ac:dyDescent="0.25">
      <c r="A1226" s="241">
        <v>43368</v>
      </c>
      <c r="B1226" s="242">
        <v>180175706</v>
      </c>
      <c r="C1226" s="247">
        <v>4</v>
      </c>
      <c r="D1226" s="246">
        <v>559475</v>
      </c>
      <c r="E1226" s="242"/>
      <c r="F1226" s="247"/>
      <c r="G1226" s="246"/>
      <c r="H1226" s="245"/>
      <c r="I1226" s="245"/>
      <c r="J1226" s="246"/>
      <c r="K1226" s="138"/>
      <c r="L1226" s="138"/>
      <c r="M1226" s="138"/>
      <c r="N1226" s="138"/>
      <c r="O1226" s="138"/>
      <c r="P1226" s="138"/>
      <c r="Q1226" s="138"/>
      <c r="R1226" s="138"/>
    </row>
    <row r="1227" spans="1:18" s="134" customFormat="1" x14ac:dyDescent="0.25">
      <c r="A1227" s="241">
        <v>43368</v>
      </c>
      <c r="B1227" s="242">
        <v>180175718</v>
      </c>
      <c r="C1227" s="247">
        <v>1</v>
      </c>
      <c r="D1227" s="246">
        <v>107188</v>
      </c>
      <c r="E1227" s="242"/>
      <c r="F1227" s="247"/>
      <c r="G1227" s="246"/>
      <c r="H1227" s="245"/>
      <c r="I1227" s="245"/>
      <c r="J1227" s="246"/>
      <c r="K1227" s="138"/>
      <c r="L1227" s="138"/>
      <c r="M1227" s="138"/>
      <c r="N1227" s="138"/>
      <c r="O1227" s="138"/>
      <c r="P1227" s="138"/>
      <c r="Q1227" s="138"/>
      <c r="R1227" s="138"/>
    </row>
    <row r="1228" spans="1:18" s="134" customFormat="1" x14ac:dyDescent="0.25">
      <c r="A1228" s="241">
        <v>43368</v>
      </c>
      <c r="B1228" s="242">
        <v>180175736</v>
      </c>
      <c r="C1228" s="247">
        <v>10</v>
      </c>
      <c r="D1228" s="246">
        <v>1123500</v>
      </c>
      <c r="E1228" s="242"/>
      <c r="F1228" s="247"/>
      <c r="G1228" s="246"/>
      <c r="H1228" s="245"/>
      <c r="I1228" s="245"/>
      <c r="J1228" s="246"/>
      <c r="K1228" s="138"/>
      <c r="L1228" s="138"/>
      <c r="M1228" s="138"/>
      <c r="N1228" s="138"/>
      <c r="O1228" s="138"/>
      <c r="P1228" s="138"/>
      <c r="Q1228" s="138"/>
      <c r="R1228" s="138"/>
    </row>
    <row r="1229" spans="1:18" s="134" customFormat="1" x14ac:dyDescent="0.25">
      <c r="A1229" s="241">
        <v>43368</v>
      </c>
      <c r="B1229" s="242">
        <v>180175739</v>
      </c>
      <c r="C1229" s="247">
        <v>7</v>
      </c>
      <c r="D1229" s="246">
        <v>722838</v>
      </c>
      <c r="E1229" s="242"/>
      <c r="F1229" s="247"/>
      <c r="G1229" s="246"/>
      <c r="H1229" s="245"/>
      <c r="I1229" s="245"/>
      <c r="J1229" s="246"/>
      <c r="K1229" s="138"/>
      <c r="L1229" s="138"/>
      <c r="M1229" s="138"/>
      <c r="N1229" s="138"/>
      <c r="O1229" s="138"/>
      <c r="P1229" s="138"/>
      <c r="Q1229" s="138"/>
      <c r="R1229" s="138"/>
    </row>
    <row r="1230" spans="1:18" s="134" customFormat="1" x14ac:dyDescent="0.25">
      <c r="A1230" s="241">
        <v>43368</v>
      </c>
      <c r="B1230" s="242">
        <v>180175759</v>
      </c>
      <c r="C1230" s="247">
        <v>2</v>
      </c>
      <c r="D1230" s="246">
        <v>140088</v>
      </c>
      <c r="E1230" s="242"/>
      <c r="F1230" s="247"/>
      <c r="G1230" s="246"/>
      <c r="H1230" s="245"/>
      <c r="I1230" s="245"/>
      <c r="J1230" s="246"/>
      <c r="K1230" s="138"/>
      <c r="L1230" s="138"/>
      <c r="M1230" s="138"/>
      <c r="N1230" s="138"/>
      <c r="O1230" s="138"/>
      <c r="P1230" s="138"/>
      <c r="Q1230" s="138"/>
      <c r="R1230" s="138"/>
    </row>
    <row r="1231" spans="1:18" s="134" customFormat="1" x14ac:dyDescent="0.25">
      <c r="A1231" s="241">
        <v>43368</v>
      </c>
      <c r="B1231" s="242">
        <v>180175766</v>
      </c>
      <c r="C1231" s="247">
        <v>2</v>
      </c>
      <c r="D1231" s="246">
        <v>147525</v>
      </c>
      <c r="E1231" s="242"/>
      <c r="F1231" s="247"/>
      <c r="G1231" s="246"/>
      <c r="H1231" s="245"/>
      <c r="I1231" s="245">
        <v>5612427</v>
      </c>
      <c r="J1231" s="246" t="s">
        <v>17</v>
      </c>
      <c r="K1231" s="138"/>
      <c r="L1231" s="138"/>
      <c r="M1231" s="138"/>
      <c r="N1231" s="138"/>
      <c r="O1231" s="138"/>
      <c r="P1231" s="138"/>
      <c r="Q1231" s="138"/>
      <c r="R1231" s="138"/>
    </row>
    <row r="1232" spans="1:18" s="134" customFormat="1" x14ac:dyDescent="0.25">
      <c r="A1232" s="241">
        <v>43369</v>
      </c>
      <c r="B1232" s="242">
        <v>180175788</v>
      </c>
      <c r="C1232" s="247">
        <v>20</v>
      </c>
      <c r="D1232" s="246">
        <v>2213313</v>
      </c>
      <c r="E1232" s="242">
        <v>180045453</v>
      </c>
      <c r="F1232" s="247">
        <v>10</v>
      </c>
      <c r="G1232" s="246">
        <v>1076163</v>
      </c>
      <c r="H1232" s="245"/>
      <c r="I1232" s="245"/>
      <c r="J1232" s="246"/>
      <c r="K1232" s="138"/>
      <c r="L1232" s="138"/>
      <c r="M1232" s="138"/>
      <c r="N1232" s="138"/>
      <c r="O1232" s="138"/>
      <c r="P1232" s="138"/>
      <c r="Q1232" s="138"/>
      <c r="R1232" s="138"/>
    </row>
    <row r="1233" spans="1:18" s="134" customFormat="1" x14ac:dyDescent="0.25">
      <c r="A1233" s="241">
        <v>43369</v>
      </c>
      <c r="B1233" s="242">
        <v>180175793</v>
      </c>
      <c r="C1233" s="247">
        <v>4</v>
      </c>
      <c r="D1233" s="246">
        <v>368025</v>
      </c>
      <c r="E1233" s="242"/>
      <c r="F1233" s="247"/>
      <c r="G1233" s="246"/>
      <c r="H1233" s="245"/>
      <c r="I1233" s="245"/>
      <c r="J1233" s="246"/>
      <c r="K1233" s="138"/>
      <c r="L1233" s="138"/>
      <c r="M1233" s="138"/>
      <c r="N1233" s="138"/>
      <c r="O1233" s="138"/>
      <c r="P1233" s="138"/>
      <c r="Q1233" s="138"/>
      <c r="R1233" s="138"/>
    </row>
    <row r="1234" spans="1:18" s="134" customFormat="1" x14ac:dyDescent="0.25">
      <c r="A1234" s="241">
        <v>43369</v>
      </c>
      <c r="B1234" s="242">
        <v>180175802</v>
      </c>
      <c r="C1234" s="247">
        <v>3</v>
      </c>
      <c r="D1234" s="246">
        <v>211050</v>
      </c>
      <c r="E1234" s="242"/>
      <c r="F1234" s="247"/>
      <c r="G1234" s="246"/>
      <c r="H1234" s="245"/>
      <c r="I1234" s="245"/>
      <c r="J1234" s="246"/>
      <c r="K1234" s="138"/>
      <c r="L1234" s="138"/>
      <c r="M1234" s="138"/>
      <c r="N1234" s="138"/>
      <c r="O1234" s="138"/>
      <c r="P1234" s="138"/>
      <c r="Q1234" s="138"/>
      <c r="R1234" s="138"/>
    </row>
    <row r="1235" spans="1:18" s="134" customFormat="1" x14ac:dyDescent="0.25">
      <c r="A1235" s="241">
        <v>43369</v>
      </c>
      <c r="B1235" s="242">
        <v>180175822</v>
      </c>
      <c r="C1235" s="247">
        <v>8</v>
      </c>
      <c r="D1235" s="246">
        <v>1058488</v>
      </c>
      <c r="E1235" s="242"/>
      <c r="F1235" s="247"/>
      <c r="G1235" s="246"/>
      <c r="H1235" s="245"/>
      <c r="I1235" s="245"/>
      <c r="J1235" s="246"/>
      <c r="K1235" s="138"/>
      <c r="L1235" s="138"/>
      <c r="M1235" s="138"/>
      <c r="N1235" s="138"/>
      <c r="O1235" s="138"/>
      <c r="P1235" s="138"/>
      <c r="Q1235" s="138"/>
      <c r="R1235" s="138"/>
    </row>
    <row r="1236" spans="1:18" s="134" customFormat="1" x14ac:dyDescent="0.25">
      <c r="A1236" s="241">
        <v>43369</v>
      </c>
      <c r="B1236" s="242">
        <v>180175839</v>
      </c>
      <c r="C1236" s="247">
        <v>1</v>
      </c>
      <c r="D1236" s="246">
        <v>148575</v>
      </c>
      <c r="E1236" s="242"/>
      <c r="F1236" s="247"/>
      <c r="G1236" s="246"/>
      <c r="H1236" s="245"/>
      <c r="I1236" s="245"/>
      <c r="J1236" s="246"/>
      <c r="K1236" s="138"/>
      <c r="L1236" s="138"/>
      <c r="M1236" s="138"/>
      <c r="N1236" s="138"/>
      <c r="O1236" s="138"/>
      <c r="P1236" s="138"/>
      <c r="Q1236" s="138"/>
      <c r="R1236" s="138"/>
    </row>
    <row r="1237" spans="1:18" s="134" customFormat="1" x14ac:dyDescent="0.25">
      <c r="A1237" s="241">
        <v>43369</v>
      </c>
      <c r="B1237" s="242">
        <v>180175845</v>
      </c>
      <c r="C1237" s="247">
        <v>5</v>
      </c>
      <c r="D1237" s="246">
        <v>410725</v>
      </c>
      <c r="E1237" s="242"/>
      <c r="F1237" s="247"/>
      <c r="G1237" s="246"/>
      <c r="H1237" s="245"/>
      <c r="I1237" s="245"/>
      <c r="J1237" s="246"/>
      <c r="K1237" s="138"/>
      <c r="L1237" s="138"/>
      <c r="M1237" s="138"/>
      <c r="N1237" s="138"/>
      <c r="O1237" s="138"/>
      <c r="P1237" s="138"/>
      <c r="Q1237" s="138"/>
      <c r="R1237" s="138"/>
    </row>
    <row r="1238" spans="1:18" s="134" customFormat="1" x14ac:dyDescent="0.25">
      <c r="A1238" s="241">
        <v>43369</v>
      </c>
      <c r="B1238" s="242">
        <v>180175846</v>
      </c>
      <c r="C1238" s="247">
        <v>2</v>
      </c>
      <c r="D1238" s="246">
        <v>199588</v>
      </c>
      <c r="E1238" s="242"/>
      <c r="F1238" s="247"/>
      <c r="G1238" s="246"/>
      <c r="H1238" s="245"/>
      <c r="I1238" s="245">
        <v>3533601</v>
      </c>
      <c r="J1238" s="246" t="s">
        <v>17</v>
      </c>
      <c r="K1238" s="138"/>
      <c r="L1238" s="138"/>
      <c r="M1238" s="138"/>
      <c r="N1238" s="138"/>
      <c r="O1238" s="138"/>
      <c r="P1238" s="138"/>
      <c r="Q1238" s="138"/>
      <c r="R1238" s="138"/>
    </row>
    <row r="1239" spans="1:18" s="134" customFormat="1" x14ac:dyDescent="0.25">
      <c r="A1239" s="241">
        <v>43370</v>
      </c>
      <c r="B1239" s="242">
        <v>180175865</v>
      </c>
      <c r="C1239" s="247">
        <v>24</v>
      </c>
      <c r="D1239" s="246">
        <v>2438100</v>
      </c>
      <c r="E1239" s="242">
        <v>180045466</v>
      </c>
      <c r="F1239" s="247">
        <v>2</v>
      </c>
      <c r="G1239" s="246">
        <v>210613</v>
      </c>
      <c r="H1239" s="245"/>
      <c r="I1239" s="245"/>
      <c r="J1239" s="246"/>
      <c r="K1239" s="138"/>
      <c r="L1239" s="138"/>
      <c r="M1239" s="138"/>
      <c r="N1239" s="138"/>
      <c r="O1239" s="138"/>
      <c r="P1239" s="138"/>
      <c r="Q1239" s="138"/>
      <c r="R1239" s="138"/>
    </row>
    <row r="1240" spans="1:18" s="134" customFormat="1" x14ac:dyDescent="0.25">
      <c r="A1240" s="241">
        <v>43370</v>
      </c>
      <c r="B1240" s="242">
        <v>180175873</v>
      </c>
      <c r="C1240" s="247">
        <v>6</v>
      </c>
      <c r="D1240" s="246">
        <v>711550</v>
      </c>
      <c r="E1240" s="242"/>
      <c r="F1240" s="247"/>
      <c r="G1240" s="246"/>
      <c r="H1240" s="245"/>
      <c r="I1240" s="245"/>
      <c r="J1240" s="246"/>
      <c r="K1240" s="138"/>
      <c r="L1240" s="138"/>
      <c r="M1240" s="138"/>
      <c r="N1240" s="138"/>
      <c r="O1240" s="138"/>
      <c r="P1240" s="138"/>
      <c r="Q1240" s="138"/>
      <c r="R1240" s="138"/>
    </row>
    <row r="1241" spans="1:18" s="134" customFormat="1" x14ac:dyDescent="0.25">
      <c r="A1241" s="241">
        <v>43370</v>
      </c>
      <c r="B1241" s="242">
        <v>180175877</v>
      </c>
      <c r="C1241" s="247">
        <v>9</v>
      </c>
      <c r="D1241" s="246">
        <v>781288</v>
      </c>
      <c r="E1241" s="242"/>
      <c r="F1241" s="247"/>
      <c r="G1241" s="246"/>
      <c r="H1241" s="245"/>
      <c r="I1241" s="245"/>
      <c r="J1241" s="246"/>
      <c r="K1241" s="138"/>
      <c r="L1241" s="138"/>
      <c r="M1241" s="138"/>
      <c r="N1241" s="138"/>
      <c r="O1241" s="138"/>
      <c r="P1241" s="138"/>
      <c r="Q1241" s="138"/>
      <c r="R1241" s="138"/>
    </row>
    <row r="1242" spans="1:18" s="134" customFormat="1" x14ac:dyDescent="0.25">
      <c r="A1242" s="241">
        <v>43370</v>
      </c>
      <c r="B1242" s="242">
        <v>180175890</v>
      </c>
      <c r="C1242" s="247">
        <v>5</v>
      </c>
      <c r="D1242" s="246">
        <v>476613</v>
      </c>
      <c r="E1242" s="242"/>
      <c r="F1242" s="247"/>
      <c r="G1242" s="246"/>
      <c r="H1242" s="245"/>
      <c r="I1242" s="245"/>
      <c r="J1242" s="246"/>
      <c r="K1242" s="138"/>
      <c r="L1242" s="138"/>
      <c r="M1242" s="138"/>
      <c r="N1242" s="138"/>
      <c r="O1242" s="138"/>
      <c r="P1242" s="138"/>
      <c r="Q1242" s="138"/>
      <c r="R1242" s="138"/>
    </row>
    <row r="1243" spans="1:18" s="134" customFormat="1" x14ac:dyDescent="0.25">
      <c r="A1243" s="241">
        <v>43370</v>
      </c>
      <c r="B1243" s="242">
        <v>180175914</v>
      </c>
      <c r="C1243" s="247">
        <v>9</v>
      </c>
      <c r="D1243" s="246">
        <v>1088588</v>
      </c>
      <c r="E1243" s="242"/>
      <c r="F1243" s="247"/>
      <c r="G1243" s="246"/>
      <c r="H1243" s="245"/>
      <c r="I1243" s="245"/>
      <c r="J1243" s="246"/>
      <c r="K1243" s="138"/>
      <c r="L1243" s="138"/>
      <c r="M1243" s="138"/>
      <c r="N1243" s="138"/>
      <c r="O1243" s="138"/>
      <c r="P1243" s="138"/>
      <c r="Q1243" s="138"/>
      <c r="R1243" s="138"/>
    </row>
    <row r="1244" spans="1:18" s="134" customFormat="1" x14ac:dyDescent="0.25">
      <c r="A1244" s="241">
        <v>43370</v>
      </c>
      <c r="B1244" s="242">
        <v>180175916</v>
      </c>
      <c r="C1244" s="247">
        <v>3</v>
      </c>
      <c r="D1244" s="246">
        <v>352625</v>
      </c>
      <c r="E1244" s="242"/>
      <c r="F1244" s="247"/>
      <c r="G1244" s="246"/>
      <c r="H1244" s="245"/>
      <c r="I1244" s="245"/>
      <c r="J1244" s="246"/>
      <c r="K1244" s="138"/>
      <c r="L1244" s="138"/>
      <c r="M1244" s="138"/>
      <c r="N1244" s="138"/>
      <c r="O1244" s="138"/>
      <c r="P1244" s="138"/>
      <c r="Q1244" s="138"/>
      <c r="R1244" s="138"/>
    </row>
    <row r="1245" spans="1:18" s="134" customFormat="1" x14ac:dyDescent="0.25">
      <c r="A1245" s="241">
        <v>43370</v>
      </c>
      <c r="B1245" s="242">
        <v>180175927</v>
      </c>
      <c r="C1245" s="247">
        <v>1</v>
      </c>
      <c r="D1245" s="246">
        <v>101500</v>
      </c>
      <c r="E1245" s="242"/>
      <c r="F1245" s="247"/>
      <c r="G1245" s="246"/>
      <c r="H1245" s="245"/>
      <c r="I1245" s="245">
        <v>5739651</v>
      </c>
      <c r="J1245" s="246" t="s">
        <v>17</v>
      </c>
      <c r="K1245" s="138"/>
      <c r="L1245" s="138"/>
      <c r="M1245" s="138"/>
      <c r="N1245" s="138"/>
      <c r="O1245" s="138"/>
      <c r="P1245" s="138"/>
      <c r="Q1245" s="138"/>
      <c r="R1245" s="138"/>
    </row>
    <row r="1246" spans="1:18" s="134" customFormat="1" x14ac:dyDescent="0.25">
      <c r="A1246" s="241">
        <v>43371</v>
      </c>
      <c r="B1246" s="242">
        <v>180175944</v>
      </c>
      <c r="C1246" s="247">
        <v>20</v>
      </c>
      <c r="D1246" s="246">
        <v>2139463</v>
      </c>
      <c r="E1246" s="242">
        <v>180045479</v>
      </c>
      <c r="F1246" s="247">
        <v>2</v>
      </c>
      <c r="G1246" s="246">
        <v>230650</v>
      </c>
      <c r="H1246" s="245"/>
      <c r="I1246" s="245"/>
      <c r="J1246" s="246"/>
      <c r="K1246" s="138"/>
      <c r="L1246" s="138"/>
      <c r="M1246" s="138"/>
      <c r="N1246" s="138"/>
      <c r="O1246" s="138"/>
      <c r="P1246" s="138"/>
      <c r="Q1246" s="138"/>
      <c r="R1246" s="138"/>
    </row>
    <row r="1247" spans="1:18" s="134" customFormat="1" x14ac:dyDescent="0.25">
      <c r="A1247" s="241">
        <v>43371</v>
      </c>
      <c r="B1247" s="242">
        <v>180175946</v>
      </c>
      <c r="C1247" s="247">
        <v>6</v>
      </c>
      <c r="D1247" s="246">
        <v>711550</v>
      </c>
      <c r="E1247" s="242"/>
      <c r="F1247" s="247"/>
      <c r="G1247" s="246"/>
      <c r="H1247" s="245"/>
      <c r="I1247" s="245"/>
      <c r="J1247" s="246"/>
      <c r="K1247" s="138"/>
      <c r="L1247" s="138"/>
      <c r="M1247" s="138"/>
      <c r="N1247" s="138"/>
      <c r="O1247" s="138"/>
      <c r="P1247" s="138"/>
      <c r="Q1247" s="138"/>
      <c r="R1247" s="138"/>
    </row>
    <row r="1248" spans="1:18" s="134" customFormat="1" x14ac:dyDescent="0.25">
      <c r="A1248" s="241">
        <v>43371</v>
      </c>
      <c r="B1248" s="242">
        <v>180175953</v>
      </c>
      <c r="C1248" s="247">
        <v>9</v>
      </c>
      <c r="D1248" s="246">
        <v>897488</v>
      </c>
      <c r="E1248" s="242"/>
      <c r="F1248" s="247"/>
      <c r="G1248" s="246"/>
      <c r="H1248" s="245"/>
      <c r="I1248" s="245"/>
      <c r="J1248" s="246"/>
      <c r="K1248" s="138"/>
      <c r="L1248" s="138"/>
      <c r="M1248" s="138"/>
      <c r="N1248" s="138"/>
      <c r="O1248" s="138"/>
      <c r="P1248" s="138"/>
      <c r="Q1248" s="138"/>
      <c r="R1248" s="138"/>
    </row>
    <row r="1249" spans="1:18" s="134" customFormat="1" x14ac:dyDescent="0.25">
      <c r="A1249" s="241">
        <v>43371</v>
      </c>
      <c r="B1249" s="242">
        <v>180175969</v>
      </c>
      <c r="C1249" s="247">
        <v>10</v>
      </c>
      <c r="D1249" s="246">
        <v>1034775</v>
      </c>
      <c r="E1249" s="242"/>
      <c r="F1249" s="247"/>
      <c r="G1249" s="246"/>
      <c r="H1249" s="245"/>
      <c r="I1249" s="245"/>
      <c r="J1249" s="246"/>
      <c r="K1249" s="138"/>
      <c r="L1249" s="138"/>
      <c r="M1249" s="138"/>
      <c r="N1249" s="138"/>
      <c r="O1249" s="138"/>
      <c r="P1249" s="138"/>
      <c r="Q1249" s="138"/>
      <c r="R1249" s="138"/>
    </row>
    <row r="1250" spans="1:18" s="134" customFormat="1" x14ac:dyDescent="0.25">
      <c r="A1250" s="241">
        <v>43371</v>
      </c>
      <c r="B1250" s="242">
        <v>180175975</v>
      </c>
      <c r="C1250" s="247">
        <v>11</v>
      </c>
      <c r="D1250" s="246">
        <v>1171013</v>
      </c>
      <c r="E1250" s="242"/>
      <c r="F1250" s="247"/>
      <c r="G1250" s="246"/>
      <c r="H1250" s="245"/>
      <c r="I1250" s="245"/>
      <c r="J1250" s="246"/>
      <c r="K1250" s="138"/>
      <c r="L1250" s="138"/>
      <c r="M1250" s="138"/>
      <c r="N1250" s="138"/>
      <c r="O1250" s="138"/>
      <c r="P1250" s="138"/>
      <c r="Q1250" s="138"/>
      <c r="R1250" s="138"/>
    </row>
    <row r="1251" spans="1:18" s="134" customFormat="1" x14ac:dyDescent="0.25">
      <c r="A1251" s="241">
        <v>43371</v>
      </c>
      <c r="B1251" s="242">
        <v>180175988</v>
      </c>
      <c r="C1251" s="247">
        <v>4</v>
      </c>
      <c r="D1251" s="246">
        <v>397775</v>
      </c>
      <c r="E1251" s="242"/>
      <c r="F1251" s="247"/>
      <c r="G1251" s="246"/>
      <c r="H1251" s="245"/>
      <c r="I1251" s="245"/>
      <c r="J1251" s="246"/>
      <c r="K1251" s="138"/>
      <c r="L1251" s="138"/>
      <c r="M1251" s="138"/>
      <c r="N1251" s="138"/>
      <c r="O1251" s="138"/>
      <c r="P1251" s="138"/>
      <c r="Q1251" s="138"/>
      <c r="R1251" s="138"/>
    </row>
    <row r="1252" spans="1:18" s="134" customFormat="1" x14ac:dyDescent="0.25">
      <c r="A1252" s="241">
        <v>43371</v>
      </c>
      <c r="B1252" s="242">
        <v>180175999</v>
      </c>
      <c r="C1252" s="247">
        <v>6</v>
      </c>
      <c r="D1252" s="246">
        <v>616963</v>
      </c>
      <c r="E1252" s="242"/>
      <c r="F1252" s="247"/>
      <c r="G1252" s="246"/>
      <c r="H1252" s="245"/>
      <c r="I1252" s="245">
        <v>6738377</v>
      </c>
      <c r="J1252" s="246" t="s">
        <v>17</v>
      </c>
      <c r="K1252" s="138"/>
      <c r="L1252" s="138"/>
      <c r="M1252" s="138"/>
      <c r="N1252" s="138"/>
      <c r="O1252" s="138"/>
      <c r="P1252" s="138"/>
      <c r="Q1252" s="138"/>
      <c r="R1252" s="138"/>
    </row>
    <row r="1253" spans="1:18" s="134" customFormat="1" x14ac:dyDescent="0.25">
      <c r="A1253" s="241">
        <v>43372</v>
      </c>
      <c r="B1253" s="242">
        <v>180176029</v>
      </c>
      <c r="C1253" s="247">
        <v>25</v>
      </c>
      <c r="D1253" s="246">
        <v>2557888</v>
      </c>
      <c r="E1253" s="99">
        <v>180045489</v>
      </c>
      <c r="F1253" s="100">
        <v>8</v>
      </c>
      <c r="G1253" s="34">
        <v>842538</v>
      </c>
      <c r="H1253" s="245"/>
      <c r="I1253" s="245"/>
      <c r="J1253" s="246"/>
      <c r="K1253" s="138"/>
      <c r="L1253" s="138"/>
      <c r="M1253" s="138"/>
      <c r="N1253" s="138"/>
      <c r="O1253" s="138"/>
      <c r="P1253" s="138"/>
      <c r="Q1253" s="138"/>
      <c r="R1253" s="138"/>
    </row>
    <row r="1254" spans="1:18" s="134" customFormat="1" x14ac:dyDescent="0.25">
      <c r="A1254" s="241">
        <v>43372</v>
      </c>
      <c r="B1254" s="242">
        <v>180176037</v>
      </c>
      <c r="C1254" s="247">
        <v>5</v>
      </c>
      <c r="D1254" s="246">
        <v>573300</v>
      </c>
      <c r="E1254" s="242"/>
      <c r="F1254" s="247"/>
      <c r="G1254" s="246"/>
      <c r="H1254" s="245"/>
      <c r="I1254" s="245"/>
      <c r="J1254" s="246"/>
      <c r="K1254" s="138"/>
      <c r="L1254" s="138"/>
      <c r="M1254" s="138"/>
      <c r="N1254" s="138"/>
      <c r="O1254" s="138"/>
      <c r="P1254" s="138"/>
      <c r="Q1254" s="138"/>
      <c r="R1254" s="138"/>
    </row>
    <row r="1255" spans="1:18" s="134" customFormat="1" x14ac:dyDescent="0.25">
      <c r="A1255" s="241">
        <v>43372</v>
      </c>
      <c r="B1255" s="242">
        <v>180176041</v>
      </c>
      <c r="C1255" s="247">
        <v>1</v>
      </c>
      <c r="D1255" s="246">
        <v>108500</v>
      </c>
      <c r="E1255" s="242"/>
      <c r="F1255" s="247"/>
      <c r="G1255" s="246"/>
      <c r="H1255" s="245"/>
      <c r="I1255" s="245"/>
      <c r="J1255" s="246"/>
      <c r="K1255" s="138"/>
      <c r="L1255" s="138"/>
      <c r="M1255" s="138"/>
      <c r="N1255" s="138"/>
      <c r="O1255" s="138"/>
      <c r="P1255" s="138"/>
      <c r="Q1255" s="138"/>
      <c r="R1255" s="138"/>
    </row>
    <row r="1256" spans="1:18" s="134" customFormat="1" x14ac:dyDescent="0.25">
      <c r="A1256" s="241">
        <v>43372</v>
      </c>
      <c r="B1256" s="242">
        <v>180176051</v>
      </c>
      <c r="C1256" s="247">
        <v>6</v>
      </c>
      <c r="D1256" s="246">
        <v>620113</v>
      </c>
      <c r="E1256" s="242"/>
      <c r="F1256" s="247"/>
      <c r="G1256" s="246"/>
      <c r="H1256" s="245"/>
      <c r="I1256" s="245"/>
      <c r="J1256" s="246"/>
      <c r="K1256" s="138"/>
      <c r="L1256" s="138"/>
      <c r="M1256" s="138"/>
      <c r="N1256" s="138"/>
      <c r="O1256" s="138"/>
      <c r="P1256" s="138"/>
      <c r="Q1256" s="138"/>
      <c r="R1256" s="138"/>
    </row>
    <row r="1257" spans="1:18" s="134" customFormat="1" x14ac:dyDescent="0.25">
      <c r="A1257" s="241">
        <v>43372</v>
      </c>
      <c r="B1257" s="242">
        <v>180176066</v>
      </c>
      <c r="C1257" s="247">
        <v>6</v>
      </c>
      <c r="D1257" s="246">
        <v>611800</v>
      </c>
      <c r="E1257" s="242"/>
      <c r="F1257" s="247"/>
      <c r="G1257" s="246"/>
      <c r="H1257" s="245"/>
      <c r="I1257" s="245"/>
      <c r="J1257" s="246"/>
      <c r="K1257" s="138"/>
      <c r="L1257" s="138"/>
      <c r="M1257" s="138"/>
      <c r="N1257" s="138"/>
      <c r="O1257" s="138"/>
      <c r="P1257" s="138"/>
      <c r="Q1257" s="138"/>
      <c r="R1257" s="138"/>
    </row>
    <row r="1258" spans="1:18" s="134" customFormat="1" x14ac:dyDescent="0.25">
      <c r="A1258" s="241">
        <v>43372</v>
      </c>
      <c r="B1258" s="242">
        <v>180176072</v>
      </c>
      <c r="C1258" s="247">
        <v>2</v>
      </c>
      <c r="D1258" s="246">
        <v>230125</v>
      </c>
      <c r="E1258" s="242"/>
      <c r="F1258" s="247"/>
      <c r="G1258" s="246"/>
      <c r="H1258" s="245"/>
      <c r="I1258" s="245"/>
      <c r="J1258" s="246"/>
      <c r="K1258" s="138"/>
      <c r="L1258" s="138"/>
      <c r="M1258" s="138"/>
      <c r="N1258" s="138"/>
      <c r="O1258" s="138"/>
      <c r="P1258" s="138"/>
      <c r="Q1258" s="138"/>
      <c r="R1258" s="138"/>
    </row>
    <row r="1259" spans="1:18" s="134" customFormat="1" x14ac:dyDescent="0.25">
      <c r="A1259" s="241">
        <v>43372</v>
      </c>
      <c r="B1259" s="242">
        <v>180176080</v>
      </c>
      <c r="C1259" s="247">
        <v>5</v>
      </c>
      <c r="D1259" s="246">
        <v>313688</v>
      </c>
      <c r="E1259" s="242"/>
      <c r="F1259" s="247"/>
      <c r="G1259" s="246"/>
      <c r="H1259" s="245"/>
      <c r="I1259" s="245"/>
      <c r="J1259" s="246"/>
      <c r="K1259" s="138"/>
      <c r="L1259" s="138"/>
      <c r="M1259" s="138"/>
      <c r="N1259" s="138"/>
      <c r="O1259" s="138"/>
      <c r="P1259" s="138"/>
      <c r="Q1259" s="138"/>
      <c r="R1259" s="138"/>
    </row>
    <row r="1260" spans="1:18" s="134" customFormat="1" x14ac:dyDescent="0.25">
      <c r="A1260" s="241">
        <v>43372</v>
      </c>
      <c r="B1260" s="242">
        <v>180176100</v>
      </c>
      <c r="C1260" s="247">
        <v>7</v>
      </c>
      <c r="D1260" s="246">
        <v>713650</v>
      </c>
      <c r="E1260" s="242"/>
      <c r="F1260" s="247"/>
      <c r="G1260" s="246"/>
      <c r="H1260" s="245"/>
      <c r="I1260" s="245">
        <v>5729064</v>
      </c>
      <c r="J1260" s="246" t="s">
        <v>17</v>
      </c>
      <c r="K1260" s="138"/>
      <c r="L1260" s="138"/>
      <c r="M1260" s="138"/>
      <c r="N1260" s="138"/>
      <c r="O1260" s="138"/>
      <c r="P1260" s="138"/>
      <c r="Q1260" s="138"/>
      <c r="R1260" s="138"/>
    </row>
    <row r="1261" spans="1:18" s="134" customFormat="1" x14ac:dyDescent="0.25">
      <c r="A1261" s="241">
        <v>43374</v>
      </c>
      <c r="B1261" s="242">
        <v>180176177</v>
      </c>
      <c r="C1261" s="247">
        <v>36</v>
      </c>
      <c r="D1261" s="246">
        <v>3809225</v>
      </c>
      <c r="E1261" s="242"/>
      <c r="F1261" s="247"/>
      <c r="G1261" s="246"/>
      <c r="H1261" s="245"/>
      <c r="I1261" s="245"/>
      <c r="J1261" s="246"/>
      <c r="K1261" s="138"/>
      <c r="L1261" s="138"/>
      <c r="M1261" s="138"/>
      <c r="N1261" s="138"/>
      <c r="O1261" s="138"/>
      <c r="P1261" s="138"/>
      <c r="Q1261" s="138"/>
      <c r="R1261" s="138"/>
    </row>
    <row r="1262" spans="1:18" s="134" customFormat="1" x14ac:dyDescent="0.25">
      <c r="A1262" s="241">
        <v>43374</v>
      </c>
      <c r="B1262" s="242">
        <v>180176192</v>
      </c>
      <c r="C1262" s="247">
        <v>24</v>
      </c>
      <c r="D1262" s="246">
        <v>2822313</v>
      </c>
      <c r="E1262" s="242"/>
      <c r="F1262" s="247"/>
      <c r="G1262" s="246"/>
      <c r="H1262" s="245"/>
      <c r="I1262" s="245"/>
      <c r="J1262" s="246"/>
      <c r="K1262" s="138"/>
      <c r="L1262" s="138"/>
      <c r="M1262" s="138"/>
      <c r="N1262" s="138"/>
      <c r="O1262" s="138"/>
      <c r="P1262" s="138"/>
      <c r="Q1262" s="138"/>
      <c r="R1262" s="138"/>
    </row>
    <row r="1263" spans="1:18" s="134" customFormat="1" x14ac:dyDescent="0.25">
      <c r="A1263" s="241">
        <v>43374</v>
      </c>
      <c r="B1263" s="242">
        <v>180176218</v>
      </c>
      <c r="C1263" s="247">
        <v>9</v>
      </c>
      <c r="D1263" s="246">
        <v>1106263</v>
      </c>
      <c r="E1263" s="242"/>
      <c r="F1263" s="247"/>
      <c r="G1263" s="246"/>
      <c r="H1263" s="245"/>
      <c r="I1263" s="245"/>
      <c r="J1263" s="246"/>
      <c r="K1263" s="138"/>
      <c r="L1263" s="138"/>
      <c r="M1263" s="138"/>
      <c r="N1263" s="138"/>
      <c r="O1263" s="138"/>
      <c r="P1263" s="138"/>
      <c r="Q1263" s="138"/>
      <c r="R1263" s="138"/>
    </row>
    <row r="1264" spans="1:18" s="134" customFormat="1" x14ac:dyDescent="0.25">
      <c r="A1264" s="241">
        <v>43374</v>
      </c>
      <c r="B1264" s="242">
        <v>180176224</v>
      </c>
      <c r="C1264" s="247">
        <v>8</v>
      </c>
      <c r="D1264" s="246">
        <v>862750</v>
      </c>
      <c r="E1264" s="242"/>
      <c r="F1264" s="247"/>
      <c r="G1264" s="246"/>
      <c r="H1264" s="245"/>
      <c r="I1264" s="245"/>
      <c r="J1264" s="246"/>
      <c r="K1264" s="138"/>
      <c r="L1264" s="138"/>
      <c r="M1264" s="138"/>
      <c r="N1264" s="138"/>
      <c r="O1264" s="138"/>
      <c r="P1264" s="138"/>
      <c r="Q1264" s="138"/>
      <c r="R1264" s="138"/>
    </row>
    <row r="1265" spans="1:18" s="134" customFormat="1" x14ac:dyDescent="0.25">
      <c r="A1265" s="241">
        <v>43374</v>
      </c>
      <c r="B1265" s="242">
        <v>180176242</v>
      </c>
      <c r="C1265" s="247">
        <v>4</v>
      </c>
      <c r="D1265" s="246">
        <v>445463</v>
      </c>
      <c r="E1265" s="242"/>
      <c r="F1265" s="247"/>
      <c r="G1265" s="246"/>
      <c r="H1265" s="245"/>
      <c r="I1265" s="245"/>
      <c r="J1265" s="246"/>
      <c r="K1265" s="138"/>
      <c r="L1265" s="138"/>
      <c r="M1265" s="138"/>
      <c r="N1265" s="138"/>
      <c r="O1265" s="138"/>
      <c r="P1265" s="138"/>
      <c r="Q1265" s="138"/>
      <c r="R1265" s="138"/>
    </row>
    <row r="1266" spans="1:18" s="134" customFormat="1" x14ac:dyDescent="0.25">
      <c r="A1266" s="241">
        <v>43374</v>
      </c>
      <c r="B1266" s="242">
        <v>180176257</v>
      </c>
      <c r="C1266" s="247">
        <v>2</v>
      </c>
      <c r="D1266" s="246">
        <v>274663</v>
      </c>
      <c r="E1266" s="242"/>
      <c r="F1266" s="247"/>
      <c r="G1266" s="246"/>
      <c r="H1266" s="245"/>
      <c r="I1266" s="245">
        <v>9320677</v>
      </c>
      <c r="J1266" s="246" t="s">
        <v>17</v>
      </c>
      <c r="K1266" s="138"/>
      <c r="L1266" s="138"/>
      <c r="M1266" s="138"/>
      <c r="N1266" s="138"/>
      <c r="O1266" s="138"/>
      <c r="P1266" s="138"/>
      <c r="Q1266" s="138"/>
      <c r="R1266" s="138"/>
    </row>
    <row r="1267" spans="1:18" s="134" customFormat="1" x14ac:dyDescent="0.25">
      <c r="A1267" s="241">
        <v>43375</v>
      </c>
      <c r="B1267" s="242">
        <v>180176291</v>
      </c>
      <c r="C1267" s="247">
        <v>19</v>
      </c>
      <c r="D1267" s="246">
        <v>2316563</v>
      </c>
      <c r="E1267" s="242">
        <v>180045540</v>
      </c>
      <c r="F1267" s="247">
        <v>7</v>
      </c>
      <c r="G1267" s="246">
        <v>812875</v>
      </c>
      <c r="H1267" s="245"/>
      <c r="I1267" s="245"/>
      <c r="J1267" s="246"/>
      <c r="K1267" s="138"/>
      <c r="L1267" s="138"/>
      <c r="M1267" s="138"/>
      <c r="N1267" s="138"/>
      <c r="O1267" s="138"/>
      <c r="P1267" s="138"/>
      <c r="Q1267" s="138"/>
      <c r="R1267" s="138"/>
    </row>
    <row r="1268" spans="1:18" s="134" customFormat="1" x14ac:dyDescent="0.25">
      <c r="A1268" s="241">
        <v>43375</v>
      </c>
      <c r="B1268" s="242">
        <v>180176303</v>
      </c>
      <c r="C1268" s="247">
        <v>2</v>
      </c>
      <c r="D1268" s="246">
        <v>146475</v>
      </c>
      <c r="E1268" s="242"/>
      <c r="F1268" s="247"/>
      <c r="G1268" s="246"/>
      <c r="H1268" s="245"/>
      <c r="I1268" s="245"/>
      <c r="J1268" s="246"/>
      <c r="K1268" s="138"/>
      <c r="L1268" s="138"/>
      <c r="M1268" s="138"/>
      <c r="N1268" s="138"/>
      <c r="O1268" s="138"/>
      <c r="P1268" s="138"/>
      <c r="Q1268" s="138"/>
      <c r="R1268" s="138"/>
    </row>
    <row r="1269" spans="1:18" s="134" customFormat="1" x14ac:dyDescent="0.25">
      <c r="A1269" s="241">
        <v>43375</v>
      </c>
      <c r="B1269" s="242">
        <v>180176304</v>
      </c>
      <c r="C1269" s="247">
        <v>23</v>
      </c>
      <c r="D1269" s="246">
        <v>2102713</v>
      </c>
      <c r="E1269" s="242"/>
      <c r="F1269" s="247"/>
      <c r="G1269" s="246"/>
      <c r="H1269" s="245"/>
      <c r="I1269" s="245"/>
      <c r="J1269" s="246"/>
      <c r="K1269" s="138"/>
      <c r="L1269" s="138"/>
      <c r="M1269" s="138"/>
      <c r="N1269" s="138"/>
      <c r="O1269" s="138"/>
      <c r="P1269" s="138"/>
      <c r="Q1269" s="138"/>
      <c r="R1269" s="138"/>
    </row>
    <row r="1270" spans="1:18" s="134" customFormat="1" x14ac:dyDescent="0.25">
      <c r="A1270" s="241">
        <v>43375</v>
      </c>
      <c r="B1270" s="242">
        <v>180176323</v>
      </c>
      <c r="C1270" s="247">
        <v>4</v>
      </c>
      <c r="D1270" s="246">
        <v>358313</v>
      </c>
      <c r="E1270" s="242"/>
      <c r="F1270" s="247"/>
      <c r="G1270" s="246"/>
      <c r="H1270" s="245"/>
      <c r="I1270" s="245"/>
      <c r="J1270" s="246"/>
      <c r="K1270" s="138"/>
      <c r="L1270" s="138"/>
      <c r="M1270" s="138"/>
      <c r="N1270" s="138"/>
      <c r="O1270" s="138"/>
      <c r="P1270" s="138"/>
      <c r="Q1270" s="138"/>
      <c r="R1270" s="138"/>
    </row>
    <row r="1271" spans="1:18" s="134" customFormat="1" x14ac:dyDescent="0.25">
      <c r="A1271" s="241">
        <v>43375</v>
      </c>
      <c r="B1271" s="242">
        <v>180176330</v>
      </c>
      <c r="C1271" s="247">
        <v>9</v>
      </c>
      <c r="D1271" s="246">
        <v>1089988</v>
      </c>
      <c r="E1271" s="242"/>
      <c r="F1271" s="247"/>
      <c r="G1271" s="246"/>
      <c r="H1271" s="245"/>
      <c r="I1271" s="245"/>
      <c r="J1271" s="246"/>
      <c r="K1271" s="138"/>
      <c r="L1271" s="138"/>
      <c r="M1271" s="138"/>
      <c r="N1271" s="138"/>
      <c r="O1271" s="138"/>
      <c r="P1271" s="138"/>
      <c r="Q1271" s="138"/>
      <c r="R1271" s="138"/>
    </row>
    <row r="1272" spans="1:18" s="134" customFormat="1" x14ac:dyDescent="0.25">
      <c r="A1272" s="241">
        <v>43375</v>
      </c>
      <c r="B1272" s="242">
        <v>180176350</v>
      </c>
      <c r="C1272" s="247">
        <v>5</v>
      </c>
      <c r="D1272" s="246">
        <v>689588</v>
      </c>
      <c r="E1272" s="242"/>
      <c r="F1272" s="247"/>
      <c r="G1272" s="246"/>
      <c r="H1272" s="245"/>
      <c r="I1272" s="245">
        <v>5048227</v>
      </c>
      <c r="J1272" s="246" t="s">
        <v>17</v>
      </c>
      <c r="K1272" s="138"/>
      <c r="L1272" s="138"/>
      <c r="M1272" s="138"/>
      <c r="N1272" s="138"/>
      <c r="O1272" s="138"/>
      <c r="P1272" s="138"/>
      <c r="Q1272" s="138"/>
      <c r="R1272" s="138"/>
    </row>
    <row r="1273" spans="1:18" s="134" customFormat="1" x14ac:dyDescent="0.25">
      <c r="A1273" s="241">
        <v>43376</v>
      </c>
      <c r="B1273" s="242">
        <v>180176379</v>
      </c>
      <c r="C1273" s="247">
        <v>31</v>
      </c>
      <c r="D1273" s="246">
        <v>3251675</v>
      </c>
      <c r="E1273" s="242">
        <v>180045551</v>
      </c>
      <c r="F1273" s="247">
        <v>3</v>
      </c>
      <c r="G1273" s="246">
        <v>221900</v>
      </c>
      <c r="H1273" s="245"/>
      <c r="I1273" s="245"/>
      <c r="J1273" s="246"/>
      <c r="K1273" s="138"/>
      <c r="L1273" s="138"/>
      <c r="M1273" s="138"/>
      <c r="N1273" s="138"/>
      <c r="O1273" s="138"/>
      <c r="P1273" s="138"/>
      <c r="Q1273" s="138"/>
      <c r="R1273" s="138"/>
    </row>
    <row r="1274" spans="1:18" s="134" customFormat="1" x14ac:dyDescent="0.25">
      <c r="A1274" s="241">
        <v>43376</v>
      </c>
      <c r="B1274" s="242">
        <v>180176380</v>
      </c>
      <c r="C1274" s="247">
        <v>5</v>
      </c>
      <c r="D1274" s="246">
        <v>501550</v>
      </c>
      <c r="E1274" s="242"/>
      <c r="F1274" s="247"/>
      <c r="G1274" s="246"/>
      <c r="H1274" s="245"/>
      <c r="I1274" s="245"/>
      <c r="J1274" s="246"/>
      <c r="K1274" s="138"/>
      <c r="L1274" s="138"/>
      <c r="M1274" s="138"/>
      <c r="N1274" s="138"/>
      <c r="O1274" s="138"/>
      <c r="P1274" s="138"/>
      <c r="Q1274" s="138"/>
      <c r="R1274" s="138"/>
    </row>
    <row r="1275" spans="1:18" s="134" customFormat="1" x14ac:dyDescent="0.25">
      <c r="A1275" s="241">
        <v>43376</v>
      </c>
      <c r="B1275" s="242">
        <v>180176390</v>
      </c>
      <c r="C1275" s="247">
        <v>15</v>
      </c>
      <c r="D1275" s="246">
        <v>1513313</v>
      </c>
      <c r="E1275" s="242"/>
      <c r="F1275" s="247"/>
      <c r="G1275" s="246"/>
      <c r="H1275" s="245"/>
      <c r="I1275" s="245"/>
      <c r="J1275" s="246"/>
      <c r="K1275" s="138"/>
      <c r="L1275" s="138"/>
      <c r="M1275" s="138"/>
      <c r="N1275" s="138"/>
      <c r="O1275" s="138"/>
      <c r="P1275" s="138"/>
      <c r="Q1275" s="138"/>
      <c r="R1275" s="138"/>
    </row>
    <row r="1276" spans="1:18" s="134" customFormat="1" x14ac:dyDescent="0.25">
      <c r="A1276" s="241">
        <v>43376</v>
      </c>
      <c r="B1276" s="242">
        <v>180176393</v>
      </c>
      <c r="C1276" s="247">
        <v>5</v>
      </c>
      <c r="D1276" s="246">
        <v>331625</v>
      </c>
      <c r="E1276" s="242"/>
      <c r="F1276" s="247"/>
      <c r="G1276" s="246"/>
      <c r="H1276" s="245"/>
      <c r="I1276" s="245"/>
      <c r="J1276" s="246"/>
      <c r="K1276" s="138"/>
      <c r="L1276" s="138"/>
      <c r="M1276" s="138"/>
      <c r="N1276" s="138"/>
      <c r="O1276" s="138"/>
      <c r="P1276" s="138"/>
      <c r="Q1276" s="138"/>
      <c r="R1276" s="138"/>
    </row>
    <row r="1277" spans="1:18" s="134" customFormat="1" x14ac:dyDescent="0.25">
      <c r="A1277" s="241">
        <v>43376</v>
      </c>
      <c r="B1277" s="242">
        <v>180176410</v>
      </c>
      <c r="C1277" s="247">
        <v>15</v>
      </c>
      <c r="D1277" s="246">
        <v>1538513</v>
      </c>
      <c r="E1277" s="242"/>
      <c r="F1277" s="247"/>
      <c r="G1277" s="246"/>
      <c r="H1277" s="245"/>
      <c r="I1277" s="245"/>
      <c r="J1277" s="246"/>
      <c r="K1277" s="138"/>
      <c r="L1277" s="138"/>
      <c r="M1277" s="138"/>
      <c r="N1277" s="138"/>
      <c r="O1277" s="138"/>
      <c r="P1277" s="138"/>
      <c r="Q1277" s="138"/>
      <c r="R1277" s="138"/>
    </row>
    <row r="1278" spans="1:18" s="134" customFormat="1" x14ac:dyDescent="0.25">
      <c r="A1278" s="241">
        <v>43376</v>
      </c>
      <c r="B1278" s="242">
        <v>180176415</v>
      </c>
      <c r="C1278" s="247">
        <v>2</v>
      </c>
      <c r="D1278" s="246">
        <v>217875</v>
      </c>
      <c r="E1278" s="242"/>
      <c r="F1278" s="247"/>
      <c r="G1278" s="246"/>
      <c r="H1278" s="245"/>
      <c r="I1278" s="245">
        <v>7132651</v>
      </c>
      <c r="J1278" s="246" t="s">
        <v>17</v>
      </c>
      <c r="K1278" s="138"/>
      <c r="L1278" s="138"/>
      <c r="M1278" s="138"/>
      <c r="N1278" s="138"/>
      <c r="O1278" s="138"/>
      <c r="P1278" s="138"/>
      <c r="Q1278" s="138"/>
      <c r="R1278" s="138"/>
    </row>
    <row r="1279" spans="1:18" s="134" customFormat="1" x14ac:dyDescent="0.25">
      <c r="A1279" s="241">
        <v>43377</v>
      </c>
      <c r="B1279" s="242">
        <v>180176444</v>
      </c>
      <c r="C1279" s="247">
        <v>25</v>
      </c>
      <c r="D1279" s="246">
        <v>2699200</v>
      </c>
      <c r="E1279" s="242">
        <v>180045560</v>
      </c>
      <c r="F1279" s="247">
        <v>2</v>
      </c>
      <c r="G1279" s="246">
        <v>216475</v>
      </c>
      <c r="H1279" s="245"/>
      <c r="I1279" s="245"/>
      <c r="J1279" s="246"/>
      <c r="K1279" s="138"/>
      <c r="L1279" s="138"/>
      <c r="M1279" s="138"/>
      <c r="N1279" s="138"/>
      <c r="O1279" s="138"/>
      <c r="P1279" s="138"/>
      <c r="Q1279" s="138"/>
      <c r="R1279" s="138"/>
    </row>
    <row r="1280" spans="1:18" s="134" customFormat="1" x14ac:dyDescent="0.25">
      <c r="A1280" s="241">
        <v>43377</v>
      </c>
      <c r="B1280" s="242">
        <v>180176459</v>
      </c>
      <c r="C1280" s="247">
        <v>10</v>
      </c>
      <c r="D1280" s="246">
        <v>1069688</v>
      </c>
      <c r="E1280" s="242"/>
      <c r="F1280" s="247"/>
      <c r="G1280" s="246"/>
      <c r="H1280" s="245"/>
      <c r="I1280" s="245"/>
      <c r="J1280" s="246"/>
      <c r="K1280" s="138"/>
      <c r="L1280" s="138"/>
      <c r="M1280" s="138"/>
      <c r="N1280" s="138"/>
      <c r="O1280" s="138"/>
      <c r="P1280" s="138"/>
      <c r="Q1280" s="138"/>
      <c r="R1280" s="138"/>
    </row>
    <row r="1281" spans="1:18" s="134" customFormat="1" x14ac:dyDescent="0.25">
      <c r="A1281" s="241">
        <v>43377</v>
      </c>
      <c r="B1281" s="242">
        <v>180176470</v>
      </c>
      <c r="C1281" s="247">
        <v>3</v>
      </c>
      <c r="D1281" s="246">
        <v>215163</v>
      </c>
      <c r="E1281" s="242"/>
      <c r="F1281" s="247"/>
      <c r="G1281" s="246"/>
      <c r="H1281" s="245"/>
      <c r="I1281" s="245"/>
      <c r="J1281" s="246"/>
      <c r="K1281" s="138"/>
      <c r="L1281" s="138"/>
      <c r="M1281" s="138"/>
      <c r="N1281" s="138"/>
      <c r="O1281" s="138"/>
      <c r="P1281" s="138"/>
      <c r="Q1281" s="138"/>
      <c r="R1281" s="138"/>
    </row>
    <row r="1282" spans="1:18" s="134" customFormat="1" x14ac:dyDescent="0.25">
      <c r="A1282" s="241">
        <v>43377</v>
      </c>
      <c r="B1282" s="242">
        <v>180176481</v>
      </c>
      <c r="C1282" s="247">
        <v>6</v>
      </c>
      <c r="D1282" s="246">
        <v>740688</v>
      </c>
      <c r="E1282" s="242"/>
      <c r="F1282" s="247"/>
      <c r="G1282" s="246"/>
      <c r="H1282" s="245"/>
      <c r="I1282" s="245"/>
      <c r="J1282" s="246"/>
      <c r="K1282" s="138"/>
      <c r="L1282" s="138"/>
      <c r="M1282" s="138"/>
      <c r="N1282" s="138"/>
      <c r="O1282" s="138"/>
      <c r="P1282" s="138"/>
      <c r="Q1282" s="138"/>
      <c r="R1282" s="138"/>
    </row>
    <row r="1283" spans="1:18" s="134" customFormat="1" x14ac:dyDescent="0.25">
      <c r="A1283" s="241">
        <v>43377</v>
      </c>
      <c r="B1283" s="242">
        <v>180176493</v>
      </c>
      <c r="C1283" s="247">
        <v>6</v>
      </c>
      <c r="D1283" s="246">
        <v>710325</v>
      </c>
      <c r="E1283" s="242"/>
      <c r="F1283" s="247"/>
      <c r="G1283" s="246"/>
      <c r="H1283" s="245"/>
      <c r="I1283" s="245"/>
      <c r="J1283" s="246"/>
      <c r="K1283" s="138"/>
      <c r="L1283" s="138"/>
      <c r="M1283" s="138"/>
      <c r="N1283" s="138"/>
      <c r="O1283" s="138"/>
      <c r="P1283" s="138"/>
      <c r="Q1283" s="138"/>
      <c r="R1283" s="138"/>
    </row>
    <row r="1284" spans="1:18" s="134" customFormat="1" x14ac:dyDescent="0.25">
      <c r="A1284" s="241">
        <v>43377</v>
      </c>
      <c r="B1284" s="242">
        <v>180176519</v>
      </c>
      <c r="C1284" s="247">
        <v>6</v>
      </c>
      <c r="D1284" s="246">
        <v>469175</v>
      </c>
      <c r="E1284" s="242"/>
      <c r="F1284" s="247"/>
      <c r="G1284" s="246"/>
      <c r="H1284" s="245"/>
      <c r="I1284" s="245">
        <v>5687764</v>
      </c>
      <c r="J1284" s="246" t="s">
        <v>17</v>
      </c>
      <c r="K1284" s="138"/>
      <c r="L1284" s="138"/>
      <c r="M1284" s="138"/>
      <c r="N1284" s="138"/>
      <c r="O1284" s="138"/>
      <c r="P1284" s="138"/>
      <c r="Q1284" s="138"/>
      <c r="R1284" s="138"/>
    </row>
    <row r="1285" spans="1:18" s="134" customFormat="1" x14ac:dyDescent="0.25">
      <c r="A1285" s="241">
        <v>43378</v>
      </c>
      <c r="B1285" s="242">
        <v>180176537</v>
      </c>
      <c r="C1285" s="247">
        <v>21</v>
      </c>
      <c r="D1285" s="246">
        <v>2446850</v>
      </c>
      <c r="E1285" s="242">
        <v>180045576</v>
      </c>
      <c r="F1285" s="247">
        <v>2</v>
      </c>
      <c r="G1285" s="246">
        <v>207638</v>
      </c>
      <c r="H1285" s="245"/>
      <c r="I1285" s="245"/>
      <c r="J1285" s="246"/>
      <c r="K1285" s="138"/>
      <c r="L1285" s="138"/>
      <c r="M1285" s="138"/>
      <c r="N1285" s="138"/>
      <c r="O1285" s="138"/>
      <c r="P1285" s="138"/>
      <c r="Q1285" s="138"/>
      <c r="R1285" s="138"/>
    </row>
    <row r="1286" spans="1:18" s="134" customFormat="1" x14ac:dyDescent="0.25">
      <c r="A1286" s="241">
        <v>43378</v>
      </c>
      <c r="B1286" s="242">
        <v>180176538</v>
      </c>
      <c r="C1286" s="247">
        <v>6</v>
      </c>
      <c r="D1286" s="246">
        <v>740600</v>
      </c>
      <c r="E1286" s="242"/>
      <c r="F1286" s="247"/>
      <c r="G1286" s="246"/>
      <c r="H1286" s="245"/>
      <c r="I1286" s="245"/>
      <c r="J1286" s="246"/>
      <c r="K1286" s="138"/>
      <c r="L1286" s="138"/>
      <c r="M1286" s="138"/>
      <c r="N1286" s="138"/>
      <c r="O1286" s="138"/>
      <c r="P1286" s="138"/>
      <c r="Q1286" s="138"/>
      <c r="R1286" s="138"/>
    </row>
    <row r="1287" spans="1:18" s="134" customFormat="1" x14ac:dyDescent="0.25">
      <c r="A1287" s="241">
        <v>43378</v>
      </c>
      <c r="B1287" s="242">
        <v>180176550</v>
      </c>
      <c r="C1287" s="247">
        <v>1</v>
      </c>
      <c r="D1287" s="246">
        <v>96513</v>
      </c>
      <c r="E1287" s="242"/>
      <c r="F1287" s="247"/>
      <c r="G1287" s="246"/>
      <c r="H1287" s="245"/>
      <c r="I1287" s="245"/>
      <c r="J1287" s="246"/>
      <c r="K1287" s="138"/>
      <c r="L1287" s="138"/>
      <c r="M1287" s="138"/>
      <c r="N1287" s="138"/>
      <c r="O1287" s="138"/>
      <c r="P1287" s="138"/>
      <c r="Q1287" s="138"/>
      <c r="R1287" s="138"/>
    </row>
    <row r="1288" spans="1:18" s="134" customFormat="1" x14ac:dyDescent="0.25">
      <c r="A1288" s="241">
        <v>43378</v>
      </c>
      <c r="B1288" s="242">
        <v>180176563</v>
      </c>
      <c r="C1288" s="247">
        <v>11</v>
      </c>
      <c r="D1288" s="246">
        <v>1159900</v>
      </c>
      <c r="E1288" s="242"/>
      <c r="F1288" s="247"/>
      <c r="G1288" s="246"/>
      <c r="H1288" s="245"/>
      <c r="I1288" s="245"/>
      <c r="J1288" s="246"/>
      <c r="K1288" s="138"/>
      <c r="L1288" s="138"/>
      <c r="M1288" s="138"/>
      <c r="N1288" s="138"/>
      <c r="O1288" s="138"/>
      <c r="P1288" s="138"/>
      <c r="Q1288" s="138"/>
      <c r="R1288" s="138"/>
    </row>
    <row r="1289" spans="1:18" s="134" customFormat="1" x14ac:dyDescent="0.25">
      <c r="A1289" s="241">
        <v>43378</v>
      </c>
      <c r="B1289" s="242">
        <v>180176578</v>
      </c>
      <c r="C1289" s="247">
        <v>2</v>
      </c>
      <c r="D1289" s="246">
        <v>248325</v>
      </c>
      <c r="E1289" s="242"/>
      <c r="F1289" s="247"/>
      <c r="G1289" s="246"/>
      <c r="H1289" s="245"/>
      <c r="I1289" s="245"/>
      <c r="J1289" s="246"/>
      <c r="K1289" s="138"/>
      <c r="L1289" s="138"/>
      <c r="M1289" s="138"/>
      <c r="N1289" s="138"/>
      <c r="O1289" s="138"/>
      <c r="P1289" s="138"/>
      <c r="Q1289" s="138"/>
      <c r="R1289" s="138"/>
    </row>
    <row r="1290" spans="1:18" s="134" customFormat="1" x14ac:dyDescent="0.25">
      <c r="A1290" s="241">
        <v>43378</v>
      </c>
      <c r="B1290" s="242">
        <v>180176596</v>
      </c>
      <c r="C1290" s="247">
        <v>7</v>
      </c>
      <c r="D1290" s="246">
        <v>625188</v>
      </c>
      <c r="E1290" s="242"/>
      <c r="F1290" s="247"/>
      <c r="G1290" s="246"/>
      <c r="H1290" s="245"/>
      <c r="I1290" s="245">
        <v>5109738</v>
      </c>
      <c r="J1290" s="246" t="s">
        <v>17</v>
      </c>
      <c r="K1290" s="138"/>
      <c r="L1290" s="138"/>
      <c r="M1290" s="138"/>
      <c r="N1290" s="138"/>
      <c r="O1290" s="138"/>
      <c r="P1290" s="138"/>
      <c r="Q1290" s="138"/>
      <c r="R1290" s="138"/>
    </row>
    <row r="1291" spans="1:18" s="134" customFormat="1" x14ac:dyDescent="0.25">
      <c r="A1291" s="241">
        <v>43379</v>
      </c>
      <c r="B1291" s="242">
        <v>180176612</v>
      </c>
      <c r="C1291" s="247">
        <v>5</v>
      </c>
      <c r="D1291" s="246">
        <v>601913</v>
      </c>
      <c r="E1291" s="242">
        <v>180045591</v>
      </c>
      <c r="F1291" s="247">
        <v>9</v>
      </c>
      <c r="G1291" s="246">
        <v>854963</v>
      </c>
      <c r="H1291" s="245"/>
      <c r="I1291" s="245"/>
      <c r="J1291" s="246"/>
      <c r="K1291" s="138"/>
      <c r="L1291" s="138"/>
      <c r="M1291" s="138"/>
      <c r="N1291" s="138"/>
      <c r="O1291" s="138"/>
      <c r="P1291" s="138"/>
      <c r="Q1291" s="138"/>
      <c r="R1291" s="138"/>
    </row>
    <row r="1292" spans="1:18" s="134" customFormat="1" x14ac:dyDescent="0.25">
      <c r="A1292" s="241">
        <v>43379</v>
      </c>
      <c r="B1292" s="242">
        <v>180176617</v>
      </c>
      <c r="C1292" s="247">
        <v>14</v>
      </c>
      <c r="D1292" s="246">
        <v>1267088</v>
      </c>
      <c r="E1292" s="242"/>
      <c r="F1292" s="247"/>
      <c r="G1292" s="246"/>
      <c r="H1292" s="245"/>
      <c r="I1292" s="245"/>
      <c r="J1292" s="246"/>
      <c r="K1292" s="138"/>
      <c r="L1292" s="138"/>
      <c r="M1292" s="138"/>
      <c r="N1292" s="138"/>
      <c r="O1292" s="138"/>
      <c r="P1292" s="138"/>
      <c r="Q1292" s="138"/>
      <c r="R1292" s="138"/>
    </row>
    <row r="1293" spans="1:18" s="134" customFormat="1" x14ac:dyDescent="0.25">
      <c r="A1293" s="241">
        <v>43379</v>
      </c>
      <c r="B1293" s="242">
        <v>180176632</v>
      </c>
      <c r="C1293" s="247">
        <v>5</v>
      </c>
      <c r="D1293" s="246">
        <v>542063</v>
      </c>
      <c r="E1293" s="242"/>
      <c r="F1293" s="247"/>
      <c r="G1293" s="246"/>
      <c r="H1293" s="245"/>
      <c r="I1293" s="245"/>
      <c r="J1293" s="246"/>
      <c r="K1293" s="138"/>
      <c r="L1293" s="138"/>
      <c r="M1293" s="138"/>
      <c r="N1293" s="138"/>
      <c r="O1293" s="138"/>
      <c r="P1293" s="138"/>
      <c r="Q1293" s="138"/>
      <c r="R1293" s="138"/>
    </row>
    <row r="1294" spans="1:18" s="134" customFormat="1" x14ac:dyDescent="0.25">
      <c r="A1294" s="241">
        <v>43379</v>
      </c>
      <c r="B1294" s="242">
        <v>180176637</v>
      </c>
      <c r="C1294" s="247">
        <v>3</v>
      </c>
      <c r="D1294" s="246">
        <v>228638</v>
      </c>
      <c r="E1294" s="242"/>
      <c r="F1294" s="247"/>
      <c r="G1294" s="246"/>
      <c r="H1294" s="245"/>
      <c r="I1294" s="245"/>
      <c r="J1294" s="246"/>
      <c r="K1294" s="138"/>
      <c r="L1294" s="138"/>
      <c r="M1294" s="138"/>
      <c r="N1294" s="138"/>
      <c r="O1294" s="138"/>
      <c r="P1294" s="138"/>
      <c r="Q1294" s="138"/>
      <c r="R1294" s="138"/>
    </row>
    <row r="1295" spans="1:18" s="134" customFormat="1" x14ac:dyDescent="0.25">
      <c r="A1295" s="241">
        <v>43379</v>
      </c>
      <c r="B1295" s="242">
        <v>180176655</v>
      </c>
      <c r="C1295" s="247">
        <v>8</v>
      </c>
      <c r="D1295" s="246">
        <v>793275</v>
      </c>
      <c r="E1295" s="242"/>
      <c r="F1295" s="247"/>
      <c r="G1295" s="246"/>
      <c r="H1295" s="245"/>
      <c r="I1295" s="245"/>
      <c r="J1295" s="246"/>
      <c r="K1295" s="138"/>
      <c r="L1295" s="138"/>
      <c r="M1295" s="138"/>
      <c r="N1295" s="138"/>
      <c r="O1295" s="138"/>
      <c r="P1295" s="138"/>
      <c r="Q1295" s="138"/>
      <c r="R1295" s="138"/>
    </row>
    <row r="1296" spans="1:18" s="134" customFormat="1" x14ac:dyDescent="0.25">
      <c r="A1296" s="241">
        <v>43379</v>
      </c>
      <c r="B1296" s="242">
        <v>180176660</v>
      </c>
      <c r="C1296" s="247">
        <v>3</v>
      </c>
      <c r="D1296" s="246">
        <v>286650</v>
      </c>
      <c r="E1296" s="242"/>
      <c r="F1296" s="247"/>
      <c r="G1296" s="246"/>
      <c r="H1296" s="245"/>
      <c r="I1296" s="245">
        <v>2864664</v>
      </c>
      <c r="J1296" s="246" t="s">
        <v>17</v>
      </c>
      <c r="K1296" s="138"/>
      <c r="L1296" s="138"/>
      <c r="M1296" s="138"/>
      <c r="N1296" s="138"/>
      <c r="O1296" s="138"/>
      <c r="P1296" s="138"/>
      <c r="Q1296" s="138"/>
      <c r="R1296" s="138"/>
    </row>
    <row r="1297" spans="1:18" s="134" customFormat="1" x14ac:dyDescent="0.25">
      <c r="A1297" s="241">
        <v>43381</v>
      </c>
      <c r="B1297" s="242">
        <v>180176763</v>
      </c>
      <c r="C1297" s="247">
        <v>6</v>
      </c>
      <c r="D1297" s="246">
        <v>567438</v>
      </c>
      <c r="E1297" s="242"/>
      <c r="F1297" s="247"/>
      <c r="G1297" s="246"/>
      <c r="H1297" s="245"/>
      <c r="I1297" s="245"/>
      <c r="J1297" s="246"/>
      <c r="K1297" s="138"/>
      <c r="L1297" s="138"/>
      <c r="M1297" s="138"/>
      <c r="N1297" s="138"/>
      <c r="O1297" s="138"/>
      <c r="P1297" s="138"/>
      <c r="Q1297" s="138"/>
      <c r="R1297" s="138"/>
    </row>
    <row r="1298" spans="1:18" s="134" customFormat="1" x14ac:dyDescent="0.25">
      <c r="A1298" s="241">
        <v>43381</v>
      </c>
      <c r="B1298" s="242">
        <v>180176769</v>
      </c>
      <c r="C1298" s="247">
        <v>52</v>
      </c>
      <c r="D1298" s="246">
        <v>5453088</v>
      </c>
      <c r="E1298" s="242"/>
      <c r="F1298" s="247"/>
      <c r="G1298" s="246"/>
      <c r="H1298" s="245"/>
      <c r="I1298" s="245"/>
      <c r="J1298" s="246"/>
      <c r="K1298" s="138"/>
      <c r="L1298" s="138"/>
      <c r="M1298" s="138"/>
      <c r="N1298" s="138"/>
      <c r="O1298" s="138"/>
      <c r="P1298" s="138"/>
      <c r="Q1298" s="138"/>
      <c r="R1298" s="138"/>
    </row>
    <row r="1299" spans="1:18" s="134" customFormat="1" x14ac:dyDescent="0.25">
      <c r="A1299" s="241">
        <v>43381</v>
      </c>
      <c r="B1299" s="242">
        <v>180176795</v>
      </c>
      <c r="C1299" s="247">
        <v>20</v>
      </c>
      <c r="D1299" s="246">
        <v>2170613</v>
      </c>
      <c r="E1299" s="242"/>
      <c r="F1299" s="247"/>
      <c r="G1299" s="246"/>
      <c r="H1299" s="245"/>
      <c r="I1299" s="245"/>
      <c r="J1299" s="246"/>
      <c r="K1299" s="138"/>
      <c r="L1299" s="138"/>
      <c r="M1299" s="138"/>
      <c r="N1299" s="138"/>
      <c r="O1299" s="138"/>
      <c r="P1299" s="138"/>
      <c r="Q1299" s="138"/>
      <c r="R1299" s="138"/>
    </row>
    <row r="1300" spans="1:18" s="134" customFormat="1" x14ac:dyDescent="0.25">
      <c r="A1300" s="241">
        <v>43381</v>
      </c>
      <c r="B1300" s="242">
        <v>180176802</v>
      </c>
      <c r="C1300" s="247">
        <v>18</v>
      </c>
      <c r="D1300" s="246">
        <v>1952650</v>
      </c>
      <c r="E1300" s="242"/>
      <c r="F1300" s="247"/>
      <c r="G1300" s="246"/>
      <c r="H1300" s="245"/>
      <c r="I1300" s="245"/>
      <c r="J1300" s="246"/>
      <c r="K1300" s="138"/>
      <c r="L1300" s="138"/>
      <c r="M1300" s="138"/>
      <c r="N1300" s="138"/>
      <c r="O1300" s="138"/>
      <c r="P1300" s="138"/>
      <c r="Q1300" s="138"/>
      <c r="R1300" s="138"/>
    </row>
    <row r="1301" spans="1:18" s="134" customFormat="1" x14ac:dyDescent="0.25">
      <c r="A1301" s="241">
        <v>43381</v>
      </c>
      <c r="B1301" s="242">
        <v>180176817</v>
      </c>
      <c r="C1301" s="247">
        <v>2</v>
      </c>
      <c r="D1301" s="246">
        <v>263025</v>
      </c>
      <c r="E1301" s="242"/>
      <c r="F1301" s="247"/>
      <c r="G1301" s="246"/>
      <c r="H1301" s="245"/>
      <c r="I1301" s="245"/>
      <c r="J1301" s="246"/>
      <c r="K1301" s="138"/>
      <c r="L1301" s="138"/>
      <c r="M1301" s="138"/>
      <c r="N1301" s="138"/>
      <c r="O1301" s="138"/>
      <c r="P1301" s="138"/>
      <c r="Q1301" s="138"/>
      <c r="R1301" s="138"/>
    </row>
    <row r="1302" spans="1:18" s="134" customFormat="1" x14ac:dyDescent="0.25">
      <c r="A1302" s="241">
        <v>43381</v>
      </c>
      <c r="B1302" s="242">
        <v>180176819</v>
      </c>
      <c r="C1302" s="247">
        <v>5</v>
      </c>
      <c r="D1302" s="246">
        <v>660975</v>
      </c>
      <c r="E1302" s="242"/>
      <c r="F1302" s="247"/>
      <c r="G1302" s="246"/>
      <c r="H1302" s="245"/>
      <c r="I1302" s="245"/>
      <c r="J1302" s="246"/>
      <c r="K1302" s="138"/>
      <c r="L1302" s="138"/>
      <c r="M1302" s="138"/>
      <c r="N1302" s="138"/>
      <c r="O1302" s="138"/>
      <c r="P1302" s="138"/>
      <c r="Q1302" s="138"/>
      <c r="R1302" s="138"/>
    </row>
    <row r="1303" spans="1:18" s="134" customFormat="1" x14ac:dyDescent="0.25">
      <c r="A1303" s="241">
        <v>43381</v>
      </c>
      <c r="B1303" s="242">
        <v>180176824</v>
      </c>
      <c r="C1303" s="247">
        <v>2</v>
      </c>
      <c r="D1303" s="246">
        <v>142538</v>
      </c>
      <c r="E1303" s="242"/>
      <c r="F1303" s="247"/>
      <c r="G1303" s="246"/>
      <c r="H1303" s="245"/>
      <c r="I1303" s="245">
        <v>11210327</v>
      </c>
      <c r="J1303" s="246" t="s">
        <v>17</v>
      </c>
      <c r="K1303" s="138"/>
      <c r="L1303" s="138"/>
      <c r="M1303" s="138"/>
      <c r="N1303" s="138"/>
      <c r="O1303" s="138"/>
      <c r="P1303" s="138"/>
      <c r="Q1303" s="138"/>
      <c r="R1303" s="138"/>
    </row>
    <row r="1304" spans="1:18" s="134" customFormat="1" x14ac:dyDescent="0.25">
      <c r="A1304" s="241">
        <v>43382</v>
      </c>
      <c r="B1304" s="242">
        <v>180176843</v>
      </c>
      <c r="C1304" s="247">
        <v>17</v>
      </c>
      <c r="D1304" s="246">
        <v>1732325</v>
      </c>
      <c r="E1304" s="242">
        <v>180045641</v>
      </c>
      <c r="F1304" s="247">
        <v>3</v>
      </c>
      <c r="G1304" s="246">
        <v>366100</v>
      </c>
      <c r="H1304" s="245"/>
      <c r="I1304" s="245"/>
      <c r="J1304" s="246"/>
      <c r="K1304" s="138"/>
      <c r="L1304" s="138"/>
      <c r="M1304" s="138"/>
      <c r="N1304" s="138"/>
      <c r="O1304" s="138"/>
      <c r="P1304" s="138"/>
      <c r="Q1304" s="138"/>
      <c r="R1304" s="138"/>
    </row>
    <row r="1305" spans="1:18" s="134" customFormat="1" x14ac:dyDescent="0.25">
      <c r="A1305" s="241">
        <v>43382</v>
      </c>
      <c r="B1305" s="242">
        <v>180176855</v>
      </c>
      <c r="C1305" s="247">
        <v>2</v>
      </c>
      <c r="D1305" s="246">
        <v>249113</v>
      </c>
      <c r="E1305" s="242">
        <v>180045644</v>
      </c>
      <c r="F1305" s="247">
        <v>1</v>
      </c>
      <c r="G1305" s="246">
        <v>42875</v>
      </c>
      <c r="H1305" s="245"/>
      <c r="I1305" s="245"/>
      <c r="J1305" s="246"/>
      <c r="K1305" s="138"/>
      <c r="L1305" s="138"/>
      <c r="M1305" s="138"/>
      <c r="N1305" s="138"/>
      <c r="O1305" s="138"/>
      <c r="P1305" s="138"/>
      <c r="Q1305" s="138"/>
      <c r="R1305" s="138"/>
    </row>
    <row r="1306" spans="1:18" s="134" customFormat="1" x14ac:dyDescent="0.25">
      <c r="A1306" s="241">
        <v>43382</v>
      </c>
      <c r="B1306" s="242">
        <v>180176858</v>
      </c>
      <c r="C1306" s="247">
        <v>1</v>
      </c>
      <c r="D1306" s="246">
        <v>144288</v>
      </c>
      <c r="E1306" s="242">
        <v>180045646</v>
      </c>
      <c r="F1306" s="247">
        <v>1</v>
      </c>
      <c r="G1306" s="246">
        <v>89600</v>
      </c>
      <c r="H1306" s="245"/>
      <c r="I1306" s="245"/>
      <c r="J1306" s="246"/>
      <c r="K1306" s="138"/>
      <c r="L1306" s="138"/>
      <c r="M1306" s="138"/>
      <c r="N1306" s="138"/>
      <c r="O1306" s="138"/>
      <c r="P1306" s="138"/>
      <c r="Q1306" s="138"/>
      <c r="R1306" s="138"/>
    </row>
    <row r="1307" spans="1:18" s="134" customFormat="1" x14ac:dyDescent="0.25">
      <c r="A1307" s="241">
        <v>43382</v>
      </c>
      <c r="B1307" s="242">
        <v>180176861</v>
      </c>
      <c r="C1307" s="247">
        <v>1</v>
      </c>
      <c r="D1307" s="246">
        <v>87150</v>
      </c>
      <c r="E1307" s="242"/>
      <c r="F1307" s="247"/>
      <c r="G1307" s="246"/>
      <c r="H1307" s="245"/>
      <c r="I1307" s="245"/>
      <c r="J1307" s="246"/>
      <c r="K1307" s="138"/>
      <c r="L1307" s="138"/>
      <c r="M1307" s="138"/>
      <c r="N1307" s="138"/>
      <c r="O1307" s="138"/>
      <c r="P1307" s="138"/>
      <c r="Q1307" s="138"/>
      <c r="R1307" s="138"/>
    </row>
    <row r="1308" spans="1:18" s="134" customFormat="1" x14ac:dyDescent="0.25">
      <c r="A1308" s="241">
        <v>43382</v>
      </c>
      <c r="B1308" s="242">
        <v>180176876</v>
      </c>
      <c r="C1308" s="247">
        <v>4</v>
      </c>
      <c r="D1308" s="246">
        <v>430238</v>
      </c>
      <c r="E1308" s="242"/>
      <c r="F1308" s="247"/>
      <c r="G1308" s="246"/>
      <c r="H1308" s="245"/>
      <c r="I1308" s="245"/>
      <c r="J1308" s="246"/>
      <c r="K1308" s="138"/>
      <c r="L1308" s="138"/>
      <c r="M1308" s="138"/>
      <c r="N1308" s="138"/>
      <c r="O1308" s="138"/>
      <c r="P1308" s="138"/>
      <c r="Q1308" s="138"/>
      <c r="R1308" s="138"/>
    </row>
    <row r="1309" spans="1:18" s="134" customFormat="1" x14ac:dyDescent="0.25">
      <c r="A1309" s="241">
        <v>43382</v>
      </c>
      <c r="B1309" s="242">
        <v>180176899</v>
      </c>
      <c r="C1309" s="247">
        <v>3</v>
      </c>
      <c r="D1309" s="246">
        <v>367850</v>
      </c>
      <c r="E1309" s="242"/>
      <c r="F1309" s="247"/>
      <c r="G1309" s="246"/>
      <c r="H1309" s="245"/>
      <c r="I1309" s="245"/>
      <c r="J1309" s="246"/>
      <c r="K1309" s="138"/>
      <c r="L1309" s="138"/>
      <c r="M1309" s="138"/>
      <c r="N1309" s="138"/>
      <c r="O1309" s="138"/>
      <c r="P1309" s="138"/>
      <c r="Q1309" s="138"/>
      <c r="R1309" s="138"/>
    </row>
    <row r="1310" spans="1:18" s="134" customFormat="1" x14ac:dyDescent="0.25">
      <c r="A1310" s="241">
        <v>43382</v>
      </c>
      <c r="B1310" s="242">
        <v>180176903</v>
      </c>
      <c r="C1310" s="247">
        <v>5</v>
      </c>
      <c r="D1310" s="246">
        <v>589138</v>
      </c>
      <c r="E1310" s="242"/>
      <c r="F1310" s="247"/>
      <c r="G1310" s="246"/>
      <c r="H1310" s="245"/>
      <c r="I1310" s="245"/>
      <c r="J1310" s="246"/>
      <c r="K1310" s="138"/>
      <c r="L1310" s="138"/>
      <c r="M1310" s="138"/>
      <c r="N1310" s="138"/>
      <c r="O1310" s="138"/>
      <c r="P1310" s="138"/>
      <c r="Q1310" s="138"/>
      <c r="R1310" s="138"/>
    </row>
    <row r="1311" spans="1:18" s="134" customFormat="1" x14ac:dyDescent="0.25">
      <c r="A1311" s="241">
        <v>43382</v>
      </c>
      <c r="B1311" s="242">
        <v>180176910</v>
      </c>
      <c r="C1311" s="247">
        <v>5</v>
      </c>
      <c r="D1311" s="246">
        <v>438725</v>
      </c>
      <c r="E1311" s="242"/>
      <c r="F1311" s="247"/>
      <c r="G1311" s="246"/>
      <c r="H1311" s="245"/>
      <c r="I1311" s="245"/>
      <c r="J1311" s="246"/>
      <c r="K1311" s="138"/>
      <c r="L1311" s="138"/>
      <c r="M1311" s="138"/>
      <c r="N1311" s="138"/>
      <c r="O1311" s="138"/>
      <c r="P1311" s="138"/>
      <c r="Q1311" s="138"/>
      <c r="R1311" s="138"/>
    </row>
    <row r="1312" spans="1:18" s="134" customFormat="1" x14ac:dyDescent="0.25">
      <c r="A1312" s="241">
        <v>43382</v>
      </c>
      <c r="B1312" s="242">
        <v>180176925</v>
      </c>
      <c r="C1312" s="247">
        <v>4</v>
      </c>
      <c r="D1312" s="246">
        <v>396550</v>
      </c>
      <c r="E1312" s="242"/>
      <c r="F1312" s="247"/>
      <c r="G1312" s="246"/>
      <c r="H1312" s="245"/>
      <c r="I1312" s="245">
        <v>3936802</v>
      </c>
      <c r="J1312" s="246" t="s">
        <v>17</v>
      </c>
      <c r="K1312" s="138"/>
      <c r="L1312" s="138"/>
      <c r="M1312" s="138"/>
      <c r="N1312" s="138"/>
      <c r="O1312" s="138"/>
      <c r="P1312" s="138"/>
      <c r="Q1312" s="138"/>
      <c r="R1312" s="138"/>
    </row>
    <row r="1313" spans="1:18" s="134" customFormat="1" x14ac:dyDescent="0.25">
      <c r="A1313" s="98">
        <v>43383</v>
      </c>
      <c r="B1313" s="99">
        <v>180176943</v>
      </c>
      <c r="C1313" s="100">
        <v>23</v>
      </c>
      <c r="D1313" s="34">
        <v>2420775</v>
      </c>
      <c r="E1313" s="99">
        <v>180045661</v>
      </c>
      <c r="F1313" s="100">
        <v>1</v>
      </c>
      <c r="G1313" s="34">
        <v>46638</v>
      </c>
      <c r="H1313" s="102"/>
      <c r="I1313" s="102"/>
      <c r="J1313" s="34"/>
      <c r="K1313" s="138"/>
      <c r="L1313" s="138"/>
      <c r="M1313" s="138"/>
      <c r="N1313" s="138"/>
      <c r="O1313" s="138"/>
      <c r="P1313" s="138"/>
      <c r="Q1313" s="138"/>
      <c r="R1313" s="138"/>
    </row>
    <row r="1314" spans="1:18" s="134" customFormat="1" x14ac:dyDescent="0.25">
      <c r="A1314" s="98">
        <v>43383</v>
      </c>
      <c r="B1314" s="99">
        <v>180176976</v>
      </c>
      <c r="C1314" s="100">
        <v>2</v>
      </c>
      <c r="D1314" s="34">
        <v>258213</v>
      </c>
      <c r="E1314" s="99"/>
      <c r="F1314" s="100"/>
      <c r="G1314" s="34"/>
      <c r="H1314" s="102"/>
      <c r="I1314" s="102"/>
      <c r="J1314" s="34"/>
      <c r="K1314" s="138"/>
      <c r="L1314" s="138"/>
      <c r="M1314" s="138"/>
      <c r="N1314" s="138"/>
      <c r="O1314" s="138"/>
      <c r="P1314" s="138"/>
      <c r="Q1314" s="138"/>
      <c r="R1314" s="138"/>
    </row>
    <row r="1315" spans="1:18" s="134" customFormat="1" x14ac:dyDescent="0.25">
      <c r="A1315" s="98">
        <v>43383</v>
      </c>
      <c r="B1315" s="99">
        <v>180176969</v>
      </c>
      <c r="C1315" s="100">
        <v>14</v>
      </c>
      <c r="D1315" s="34">
        <v>1521713</v>
      </c>
      <c r="E1315" s="99"/>
      <c r="F1315" s="100"/>
      <c r="G1315" s="34"/>
      <c r="H1315" s="102"/>
      <c r="I1315" s="102"/>
      <c r="J1315" s="34"/>
      <c r="K1315" s="138"/>
      <c r="L1315" s="138"/>
      <c r="M1315" s="138"/>
      <c r="N1315" s="138"/>
      <c r="O1315" s="138"/>
      <c r="P1315" s="138"/>
      <c r="Q1315" s="138"/>
      <c r="R1315" s="138"/>
    </row>
    <row r="1316" spans="1:18" s="134" customFormat="1" x14ac:dyDescent="0.25">
      <c r="A1316" s="98">
        <v>43383</v>
      </c>
      <c r="B1316" s="99">
        <v>180176976</v>
      </c>
      <c r="C1316" s="100">
        <v>9</v>
      </c>
      <c r="D1316" s="34">
        <v>1075550</v>
      </c>
      <c r="E1316" s="99"/>
      <c r="F1316" s="100"/>
      <c r="G1316" s="34"/>
      <c r="H1316" s="102"/>
      <c r="I1316" s="102"/>
      <c r="J1316" s="34"/>
      <c r="K1316" s="138"/>
      <c r="L1316" s="138"/>
      <c r="M1316" s="138"/>
      <c r="N1316" s="138"/>
      <c r="O1316" s="138"/>
      <c r="P1316" s="138"/>
      <c r="Q1316" s="138"/>
      <c r="R1316" s="138"/>
    </row>
    <row r="1317" spans="1:18" s="134" customFormat="1" x14ac:dyDescent="0.25">
      <c r="A1317" s="98">
        <v>43383</v>
      </c>
      <c r="B1317" s="99">
        <v>180177006</v>
      </c>
      <c r="C1317" s="100">
        <v>2</v>
      </c>
      <c r="D1317" s="34">
        <v>156888</v>
      </c>
      <c r="E1317" s="99"/>
      <c r="F1317" s="100"/>
      <c r="G1317" s="34"/>
      <c r="H1317" s="102"/>
      <c r="I1317" s="102"/>
      <c r="J1317" s="34"/>
      <c r="K1317" s="138"/>
      <c r="L1317" s="138"/>
      <c r="M1317" s="138"/>
      <c r="N1317" s="138"/>
      <c r="O1317" s="138"/>
      <c r="P1317" s="138"/>
      <c r="Q1317" s="138"/>
      <c r="R1317" s="138"/>
    </row>
    <row r="1318" spans="1:18" s="134" customFormat="1" x14ac:dyDescent="0.25">
      <c r="A1318" s="98">
        <v>43384</v>
      </c>
      <c r="B1318" s="99">
        <v>180177030</v>
      </c>
      <c r="C1318" s="100">
        <v>26</v>
      </c>
      <c r="D1318" s="34">
        <v>3070463</v>
      </c>
      <c r="E1318" s="99"/>
      <c r="F1318" s="100"/>
      <c r="G1318" s="34"/>
      <c r="H1318" s="102"/>
      <c r="I1318" s="102"/>
      <c r="J1318" s="34"/>
      <c r="K1318" s="138"/>
      <c r="L1318" s="138"/>
      <c r="M1318" s="138"/>
      <c r="N1318" s="138"/>
      <c r="O1318" s="138"/>
      <c r="P1318" s="138"/>
      <c r="Q1318" s="138"/>
      <c r="R1318" s="138"/>
    </row>
    <row r="1319" spans="1:18" s="134" customFormat="1" x14ac:dyDescent="0.25">
      <c r="A1319" s="98">
        <v>43384</v>
      </c>
      <c r="B1319" s="99">
        <v>180177031</v>
      </c>
      <c r="C1319" s="100">
        <v>2</v>
      </c>
      <c r="D1319" s="34">
        <v>224875</v>
      </c>
      <c r="E1319" s="99"/>
      <c r="F1319" s="100"/>
      <c r="G1319" s="34"/>
      <c r="H1319" s="102"/>
      <c r="I1319" s="102"/>
      <c r="J1319" s="34"/>
      <c r="K1319" s="138"/>
      <c r="L1319" s="138"/>
      <c r="M1319" s="138"/>
      <c r="N1319" s="138"/>
      <c r="O1319" s="138"/>
      <c r="P1319" s="138"/>
      <c r="Q1319" s="138"/>
      <c r="R1319" s="138"/>
    </row>
    <row r="1320" spans="1:18" s="134" customFormat="1" x14ac:dyDescent="0.25">
      <c r="A1320" s="98">
        <v>43384</v>
      </c>
      <c r="B1320" s="99">
        <v>180177038</v>
      </c>
      <c r="C1320" s="100">
        <v>5</v>
      </c>
      <c r="D1320" s="34">
        <v>492713</v>
      </c>
      <c r="E1320" s="99"/>
      <c r="F1320" s="100"/>
      <c r="G1320" s="34"/>
      <c r="H1320" s="102"/>
      <c r="I1320" s="102"/>
      <c r="J1320" s="34"/>
      <c r="K1320" s="138"/>
      <c r="L1320" s="138"/>
      <c r="M1320" s="138"/>
      <c r="N1320" s="138"/>
      <c r="O1320" s="138"/>
      <c r="P1320" s="138"/>
      <c r="Q1320" s="138"/>
      <c r="R1320" s="138"/>
    </row>
    <row r="1321" spans="1:18" s="134" customFormat="1" x14ac:dyDescent="0.25">
      <c r="A1321" s="98">
        <v>43384</v>
      </c>
      <c r="B1321" s="99">
        <v>180177062</v>
      </c>
      <c r="C1321" s="100">
        <v>21</v>
      </c>
      <c r="D1321" s="34">
        <v>2220400</v>
      </c>
      <c r="E1321" s="99"/>
      <c r="F1321" s="100"/>
      <c r="G1321" s="34"/>
      <c r="H1321" s="102"/>
      <c r="I1321" s="102"/>
      <c r="J1321" s="34"/>
      <c r="K1321" s="138"/>
      <c r="L1321" s="138"/>
      <c r="M1321" s="138"/>
      <c r="N1321" s="138"/>
      <c r="O1321" s="138"/>
      <c r="P1321" s="138"/>
      <c r="Q1321" s="138"/>
      <c r="R1321" s="138"/>
    </row>
    <row r="1322" spans="1:18" s="134" customFormat="1" x14ac:dyDescent="0.25">
      <c r="A1322" s="98"/>
      <c r="B1322" s="99"/>
      <c r="C1322" s="100"/>
      <c r="D1322" s="34"/>
      <c r="E1322" s="99"/>
      <c r="F1322" s="100"/>
      <c r="G1322" s="34"/>
      <c r="H1322" s="102"/>
      <c r="I1322" s="102"/>
      <c r="J1322" s="34"/>
      <c r="K1322" s="138"/>
      <c r="L1322" s="138"/>
      <c r="M1322" s="138"/>
      <c r="N1322" s="138"/>
      <c r="O1322" s="138"/>
      <c r="P1322" s="138"/>
      <c r="Q1322" s="138"/>
      <c r="R1322" s="138"/>
    </row>
    <row r="1323" spans="1:18" s="134" customFormat="1" x14ac:dyDescent="0.25">
      <c r="A1323" s="98"/>
      <c r="B1323" s="99"/>
      <c r="C1323" s="100"/>
      <c r="D1323" s="34"/>
      <c r="E1323" s="99"/>
      <c r="F1323" s="100"/>
      <c r="G1323" s="34"/>
      <c r="H1323" s="102"/>
      <c r="I1323" s="102"/>
      <c r="J1323" s="34"/>
      <c r="K1323" s="138"/>
      <c r="L1323" s="138"/>
      <c r="M1323" s="138"/>
      <c r="N1323" s="138"/>
      <c r="O1323" s="138"/>
      <c r="P1323" s="138"/>
      <c r="Q1323" s="138"/>
      <c r="R1323" s="138"/>
    </row>
    <row r="1324" spans="1:18" x14ac:dyDescent="0.25">
      <c r="A1324" s="235"/>
      <c r="B1324" s="234"/>
      <c r="C1324" s="240"/>
      <c r="D1324" s="236"/>
      <c r="E1324" s="234"/>
      <c r="F1324" s="240"/>
      <c r="G1324" s="236"/>
      <c r="H1324" s="239"/>
      <c r="I1324" s="239"/>
      <c r="J1324" s="236"/>
    </row>
    <row r="1325" spans="1:18" s="218" customFormat="1" x14ac:dyDescent="0.25">
      <c r="A1325" s="226"/>
      <c r="B1325" s="223" t="s">
        <v>11</v>
      </c>
      <c r="C1325" s="232">
        <f>SUM(C8:C1324)</f>
        <v>13552</v>
      </c>
      <c r="D1325" s="224">
        <f>SUM(D8:D1324)</f>
        <v>1465717039</v>
      </c>
      <c r="E1325" s="223" t="s">
        <v>11</v>
      </c>
      <c r="F1325" s="232">
        <f>SUM(F8:F1324)</f>
        <v>1270</v>
      </c>
      <c r="G1325" s="224">
        <f>SUM(G8:G1324)</f>
        <v>138236842</v>
      </c>
      <c r="H1325" s="232">
        <f>SUM(H8:H1324)</f>
        <v>0</v>
      </c>
      <c r="I1325" s="232">
        <f>SUM(I8:I1324)</f>
        <v>1316085245</v>
      </c>
      <c r="J1325" s="224"/>
      <c r="K1325" s="220"/>
      <c r="L1325" s="220"/>
      <c r="M1325" s="220"/>
      <c r="N1325" s="220"/>
      <c r="O1325" s="220"/>
      <c r="P1325" s="220"/>
      <c r="Q1325" s="220"/>
      <c r="R1325" s="220"/>
    </row>
    <row r="1326" spans="1:18" s="218" customFormat="1" x14ac:dyDescent="0.25">
      <c r="A1326" s="226"/>
      <c r="B1326" s="223"/>
      <c r="C1326" s="232"/>
      <c r="D1326" s="224"/>
      <c r="E1326" s="223"/>
      <c r="F1326" s="232"/>
      <c r="G1326" s="224"/>
      <c r="H1326" s="232"/>
      <c r="I1326" s="232"/>
      <c r="J1326" s="224"/>
      <c r="K1326" s="220"/>
      <c r="M1326" s="220"/>
      <c r="N1326" s="220"/>
      <c r="O1326" s="220"/>
      <c r="P1326" s="220"/>
      <c r="Q1326" s="220"/>
      <c r="R1326" s="220"/>
    </row>
    <row r="1327" spans="1:18" x14ac:dyDescent="0.25">
      <c r="A1327" s="225"/>
      <c r="B1327" s="226"/>
      <c r="C1327" s="240"/>
      <c r="D1327" s="236"/>
      <c r="E1327" s="223"/>
      <c r="F1327" s="240"/>
      <c r="G1327" s="413" t="s">
        <v>12</v>
      </c>
      <c r="H1327" s="414"/>
      <c r="I1327" s="236"/>
      <c r="J1327" s="227">
        <f>SUM(D8:D1324)</f>
        <v>1465717039</v>
      </c>
      <c r="P1327" s="220"/>
      <c r="Q1327" s="220"/>
      <c r="R1327" s="233"/>
    </row>
    <row r="1328" spans="1:18" x14ac:dyDescent="0.25">
      <c r="A1328" s="235"/>
      <c r="B1328" s="234"/>
      <c r="C1328" s="240"/>
      <c r="D1328" s="236"/>
      <c r="E1328" s="234"/>
      <c r="F1328" s="240"/>
      <c r="G1328" s="413" t="s">
        <v>13</v>
      </c>
      <c r="H1328" s="414"/>
      <c r="I1328" s="237"/>
      <c r="J1328" s="227">
        <f>SUM(G8:G1324)</f>
        <v>138236842</v>
      </c>
      <c r="R1328" s="233"/>
    </row>
    <row r="1329" spans="1:18" x14ac:dyDescent="0.25">
      <c r="A1329" s="228"/>
      <c r="B1329" s="237"/>
      <c r="C1329" s="240"/>
      <c r="D1329" s="236"/>
      <c r="E1329" s="234"/>
      <c r="F1329" s="240"/>
      <c r="G1329" s="413" t="s">
        <v>14</v>
      </c>
      <c r="H1329" s="414"/>
      <c r="I1329" s="229"/>
      <c r="J1329" s="229">
        <f>J1327-J1328</f>
        <v>1327480197</v>
      </c>
      <c r="L1329" s="220"/>
      <c r="R1329" s="233"/>
    </row>
    <row r="1330" spans="1:18" x14ac:dyDescent="0.25">
      <c r="A1330" s="235"/>
      <c r="B1330" s="230"/>
      <c r="C1330" s="240"/>
      <c r="D1330" s="231"/>
      <c r="E1330" s="234"/>
      <c r="F1330" s="240"/>
      <c r="G1330" s="413" t="s">
        <v>15</v>
      </c>
      <c r="H1330" s="414"/>
      <c r="I1330" s="237"/>
      <c r="J1330" s="227">
        <f>SUM(H8:H1324)</f>
        <v>0</v>
      </c>
      <c r="R1330" s="233"/>
    </row>
    <row r="1331" spans="1:18" x14ac:dyDescent="0.25">
      <c r="A1331" s="235"/>
      <c r="B1331" s="230"/>
      <c r="C1331" s="240"/>
      <c r="D1331" s="231"/>
      <c r="E1331" s="234"/>
      <c r="F1331" s="240"/>
      <c r="G1331" s="413" t="s">
        <v>16</v>
      </c>
      <c r="H1331" s="414"/>
      <c r="I1331" s="237"/>
      <c r="J1331" s="227">
        <f>J1329+J1330</f>
        <v>1327480197</v>
      </c>
      <c r="R1331" s="233"/>
    </row>
    <row r="1332" spans="1:18" x14ac:dyDescent="0.25">
      <c r="A1332" s="235"/>
      <c r="B1332" s="230"/>
      <c r="C1332" s="240"/>
      <c r="D1332" s="231"/>
      <c r="E1332" s="234"/>
      <c r="F1332" s="240"/>
      <c r="G1332" s="413" t="s">
        <v>5</v>
      </c>
      <c r="H1332" s="414"/>
      <c r="I1332" s="237"/>
      <c r="J1332" s="227">
        <f>SUM(I8:I1324)</f>
        <v>1316085245</v>
      </c>
      <c r="R1332" s="233"/>
    </row>
    <row r="1333" spans="1:18" x14ac:dyDescent="0.25">
      <c r="A1333" s="235"/>
      <c r="B1333" s="230"/>
      <c r="C1333" s="240"/>
      <c r="D1333" s="231"/>
      <c r="E1333" s="234"/>
      <c r="F1333" s="240"/>
      <c r="G1333" s="413" t="s">
        <v>32</v>
      </c>
      <c r="H1333" s="414"/>
      <c r="I1333" s="234" t="str">
        <f>IF(J1333&gt;0,"SALDO",IF(J1333&lt;0,"PIUTANG",IF(J1333=0,"LUNAS")))</f>
        <v>PIUTANG</v>
      </c>
      <c r="J1333" s="227">
        <f>J1332-J1331</f>
        <v>-11394952</v>
      </c>
      <c r="R1333" s="233"/>
    </row>
  </sheetData>
  <mergeCells count="13">
    <mergeCell ref="A5:J5"/>
    <mergeCell ref="A6:A7"/>
    <mergeCell ref="B6:G6"/>
    <mergeCell ref="H6:H7"/>
    <mergeCell ref="I6:I7"/>
    <mergeCell ref="J6:J7"/>
    <mergeCell ref="G1333:H1333"/>
    <mergeCell ref="G1327:H1327"/>
    <mergeCell ref="G1328:H1328"/>
    <mergeCell ref="G1329:H1329"/>
    <mergeCell ref="G1330:H1330"/>
    <mergeCell ref="G1331:H1331"/>
    <mergeCell ref="G1332:H1332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404" t="s">
        <v>22</v>
      </c>
      <c r="G1" s="404"/>
      <c r="H1" s="404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04" t="s">
        <v>21</v>
      </c>
      <c r="G2" s="404"/>
      <c r="H2" s="404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5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5" x14ac:dyDescent="0.25">
      <c r="A7" s="44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6"/>
      <c r="I7" s="448"/>
      <c r="J7" s="42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161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0" t="s">
        <v>12</v>
      </c>
      <c r="H53" s="41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0" t="s">
        <v>13</v>
      </c>
      <c r="H54" s="41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0" t="s">
        <v>14</v>
      </c>
      <c r="H55" s="41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0" t="s">
        <v>15</v>
      </c>
      <c r="H56" s="41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0" t="s">
        <v>16</v>
      </c>
      <c r="H57" s="41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0" t="s">
        <v>5</v>
      </c>
      <c r="H58" s="41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0" t="s">
        <v>32</v>
      </c>
      <c r="H59" s="41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404" t="s">
        <v>22</v>
      </c>
      <c r="G1" s="404"/>
      <c r="H1" s="40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0" x14ac:dyDescent="0.25">
      <c r="A7" s="44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6"/>
      <c r="I7" s="448"/>
      <c r="J7" s="42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0" t="s">
        <v>12</v>
      </c>
      <c r="H35" s="41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0" t="s">
        <v>13</v>
      </c>
      <c r="H36" s="41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0" t="s">
        <v>14</v>
      </c>
      <c r="H37" s="41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0" t="s">
        <v>15</v>
      </c>
      <c r="H38" s="41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0" t="s">
        <v>16</v>
      </c>
      <c r="H39" s="41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0" t="s">
        <v>5</v>
      </c>
      <c r="H40" s="41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0" t="s">
        <v>32</v>
      </c>
      <c r="H41" s="41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404" t="s">
        <v>22</v>
      </c>
      <c r="G1" s="404"/>
      <c r="H1" s="404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404" t="s">
        <v>21</v>
      </c>
      <c r="G2" s="404"/>
      <c r="H2" s="404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0" x14ac:dyDescent="0.25">
      <c r="A7" s="44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6"/>
      <c r="I7" s="448"/>
      <c r="J7" s="42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0" t="s">
        <v>12</v>
      </c>
      <c r="H35" s="41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0" t="s">
        <v>13</v>
      </c>
      <c r="H36" s="41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0" t="s">
        <v>14</v>
      </c>
      <c r="H37" s="41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0" t="s">
        <v>15</v>
      </c>
      <c r="H38" s="41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0" t="s">
        <v>16</v>
      </c>
      <c r="H39" s="41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0" t="s">
        <v>5</v>
      </c>
      <c r="H40" s="41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0" t="s">
        <v>32</v>
      </c>
      <c r="H41" s="41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404" t="s">
        <v>22</v>
      </c>
      <c r="G1" s="404"/>
      <c r="H1" s="404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404" t="s">
        <v>21</v>
      </c>
      <c r="G2" s="404"/>
      <c r="H2" s="404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7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7" x14ac:dyDescent="0.25">
      <c r="A7" s="44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6"/>
      <c r="I7" s="448"/>
      <c r="J7" s="42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0" t="s">
        <v>12</v>
      </c>
      <c r="H35" s="41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0" t="s">
        <v>13</v>
      </c>
      <c r="H36" s="41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0" t="s">
        <v>14</v>
      </c>
      <c r="H37" s="41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0" t="s">
        <v>15</v>
      </c>
      <c r="H38" s="41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0" t="s">
        <v>16</v>
      </c>
      <c r="H39" s="41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0" t="s">
        <v>5</v>
      </c>
      <c r="H40" s="41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0" t="s">
        <v>32</v>
      </c>
      <c r="H41" s="41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404" t="s">
        <v>22</v>
      </c>
      <c r="G1" s="404"/>
      <c r="H1" s="404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404" t="s">
        <v>21</v>
      </c>
      <c r="G2" s="404"/>
      <c r="H2" s="404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0" x14ac:dyDescent="0.25">
      <c r="A7" s="44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6"/>
      <c r="I7" s="448"/>
      <c r="J7" s="42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0" t="s">
        <v>12</v>
      </c>
      <c r="H35" s="41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0" t="s">
        <v>13</v>
      </c>
      <c r="H36" s="41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0" t="s">
        <v>14</v>
      </c>
      <c r="H37" s="41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0" t="s">
        <v>15</v>
      </c>
      <c r="H38" s="41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0" t="s">
        <v>16</v>
      </c>
      <c r="H39" s="41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0" t="s">
        <v>5</v>
      </c>
      <c r="H40" s="41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0" t="s">
        <v>32</v>
      </c>
      <c r="H41" s="41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404" t="s">
        <v>22</v>
      </c>
      <c r="G1" s="404"/>
      <c r="H1" s="404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404" t="s">
        <v>21</v>
      </c>
      <c r="G2" s="404"/>
      <c r="H2" s="404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0" x14ac:dyDescent="0.25">
      <c r="A7" s="44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6"/>
      <c r="I7" s="448"/>
      <c r="J7" s="42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0" t="s">
        <v>12</v>
      </c>
      <c r="H35" s="41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0" t="s">
        <v>13</v>
      </c>
      <c r="H36" s="41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0" t="s">
        <v>14</v>
      </c>
      <c r="H37" s="41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0" t="s">
        <v>15</v>
      </c>
      <c r="H38" s="41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0" t="s">
        <v>16</v>
      </c>
      <c r="H39" s="41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0" t="s">
        <v>5</v>
      </c>
      <c r="H40" s="41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0" t="s">
        <v>32</v>
      </c>
      <c r="H41" s="41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404" t="s">
        <v>22</v>
      </c>
      <c r="G1" s="404"/>
      <c r="H1" s="404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6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6" x14ac:dyDescent="0.25">
      <c r="A7" s="44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6"/>
      <c r="I7" s="448"/>
      <c r="J7" s="42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148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0" t="s">
        <v>12</v>
      </c>
      <c r="H158" s="41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0" t="s">
        <v>13</v>
      </c>
      <c r="H159" s="41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0" t="s">
        <v>14</v>
      </c>
      <c r="H160" s="41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0" t="s">
        <v>15</v>
      </c>
      <c r="H161" s="41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0" t="s">
        <v>16</v>
      </c>
      <c r="H162" s="41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0" t="s">
        <v>5</v>
      </c>
      <c r="H163" s="41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0" t="s">
        <v>32</v>
      </c>
      <c r="H164" s="41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404" t="s">
        <v>22</v>
      </c>
      <c r="G1" s="404"/>
      <c r="H1" s="404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04" t="s">
        <v>21</v>
      </c>
      <c r="G2" s="404"/>
      <c r="H2" s="40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6" t="s">
        <v>2</v>
      </c>
      <c r="B6" s="407" t="s">
        <v>3</v>
      </c>
      <c r="C6" s="407"/>
      <c r="D6" s="407"/>
      <c r="E6" s="407"/>
      <c r="F6" s="407"/>
      <c r="G6" s="407"/>
      <c r="H6" s="407" t="s">
        <v>4</v>
      </c>
      <c r="I6" s="466" t="s">
        <v>5</v>
      </c>
      <c r="J6" s="409" t="s">
        <v>6</v>
      </c>
      <c r="L6" s="219"/>
      <c r="M6" s="219"/>
      <c r="N6" s="219"/>
      <c r="O6" s="219"/>
      <c r="P6" s="219"/>
      <c r="Q6" s="219"/>
    </row>
    <row r="7" spans="1:17" x14ac:dyDescent="0.25">
      <c r="A7" s="40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7"/>
      <c r="I7" s="466"/>
      <c r="J7" s="40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146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0" t="s">
        <v>12</v>
      </c>
      <c r="H32" s="41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0" t="s">
        <v>13</v>
      </c>
      <c r="H33" s="41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0" t="s">
        <v>14</v>
      </c>
      <c r="H34" s="41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0" t="s">
        <v>15</v>
      </c>
      <c r="H35" s="41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0" t="s">
        <v>16</v>
      </c>
      <c r="H36" s="41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0" t="s">
        <v>5</v>
      </c>
      <c r="H37" s="41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0" t="s">
        <v>32</v>
      </c>
      <c r="H38" s="41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404" t="s">
        <v>22</v>
      </c>
      <c r="G1" s="404"/>
      <c r="H1" s="404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  <c r="L5" s="174"/>
      <c r="M5" s="18"/>
      <c r="O5" s="18"/>
    </row>
    <row r="6" spans="1:15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  <c r="L6" s="174"/>
    </row>
    <row r="7" spans="1:15" x14ac:dyDescent="0.25">
      <c r="A7" s="44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48"/>
      <c r="J7" s="42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0" t="s">
        <v>12</v>
      </c>
      <c r="H57" s="41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0" t="s">
        <v>13</v>
      </c>
      <c r="H58" s="41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0" t="s">
        <v>14</v>
      </c>
      <c r="H59" s="41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0" t="s">
        <v>15</v>
      </c>
      <c r="H60" s="41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0" t="s">
        <v>16</v>
      </c>
      <c r="H61" s="41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0" t="s">
        <v>5</v>
      </c>
      <c r="H62" s="41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0" t="s">
        <v>32</v>
      </c>
      <c r="H63" s="41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404" t="s">
        <v>22</v>
      </c>
      <c r="G1" s="404"/>
      <c r="H1" s="404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404" t="s">
        <v>21</v>
      </c>
      <c r="G2" s="404"/>
      <c r="H2" s="404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1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1" x14ac:dyDescent="0.25">
      <c r="A7" s="44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6"/>
      <c r="I7" s="448"/>
      <c r="J7" s="42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0" t="s">
        <v>12</v>
      </c>
      <c r="H116" s="41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0" t="s">
        <v>13</v>
      </c>
      <c r="H117" s="41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0" t="s">
        <v>14</v>
      </c>
      <c r="H118" s="41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0" t="s">
        <v>15</v>
      </c>
      <c r="H119" s="41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0" t="s">
        <v>16</v>
      </c>
      <c r="H120" s="41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0" t="s">
        <v>5</v>
      </c>
      <c r="H121" s="41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0" t="s">
        <v>32</v>
      </c>
      <c r="H122" s="41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49"/>
  <sheetViews>
    <sheetView zoomScaleNormal="100" workbookViewId="0">
      <pane ySplit="6" topLeftCell="A726" activePane="bottomLeft" state="frozen"/>
      <selection pane="bottomLeft" activeCell="E732" sqref="E732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196</v>
      </c>
      <c r="D1" s="324"/>
      <c r="E1" s="324"/>
      <c r="F1" s="421" t="s">
        <v>22</v>
      </c>
      <c r="G1" s="421"/>
      <c r="H1" s="421"/>
      <c r="I1" s="326" t="s">
        <v>27</v>
      </c>
      <c r="J1" s="324"/>
      <c r="L1" s="327">
        <f>SUM(D619:D619)</f>
        <v>1155875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1" t="s">
        <v>21</v>
      </c>
      <c r="G2" s="421"/>
      <c r="H2" s="421"/>
      <c r="I2" s="326">
        <f>J748*-1</f>
        <v>-956247</v>
      </c>
      <c r="J2" s="324"/>
      <c r="L2" s="327">
        <f>SUM(G619:G619)</f>
        <v>118038</v>
      </c>
      <c r="O2" s="233" t="s">
        <v>198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22"/>
      <c r="B4" s="423"/>
      <c r="C4" s="423"/>
      <c r="D4" s="423"/>
      <c r="E4" s="423"/>
      <c r="F4" s="423"/>
      <c r="G4" s="423"/>
      <c r="H4" s="423"/>
      <c r="I4" s="423"/>
      <c r="J4" s="424"/>
      <c r="O4" s="219">
        <v>1924738</v>
      </c>
    </row>
    <row r="5" spans="1:16" x14ac:dyDescent="0.25">
      <c r="A5" s="425" t="s">
        <v>2</v>
      </c>
      <c r="B5" s="427" t="s">
        <v>3</v>
      </c>
      <c r="C5" s="428"/>
      <c r="D5" s="428"/>
      <c r="E5" s="428"/>
      <c r="F5" s="428"/>
      <c r="G5" s="429"/>
      <c r="H5" s="430" t="s">
        <v>4</v>
      </c>
      <c r="I5" s="432" t="s">
        <v>5</v>
      </c>
      <c r="J5" s="434" t="s">
        <v>6</v>
      </c>
    </row>
    <row r="6" spans="1:16" x14ac:dyDescent="0.25">
      <c r="A6" s="42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1"/>
      <c r="I6" s="433"/>
      <c r="J6" s="435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3">
        <v>43362</v>
      </c>
      <c r="B694" s="334">
        <v>180175258</v>
      </c>
      <c r="C694" s="335">
        <v>6</v>
      </c>
      <c r="D694" s="336">
        <v>583100</v>
      </c>
      <c r="E694" s="337">
        <v>180045345</v>
      </c>
      <c r="F694" s="335">
        <v>8</v>
      </c>
      <c r="G694" s="336">
        <v>795550</v>
      </c>
      <c r="H694" s="337"/>
      <c r="I694" s="338"/>
      <c r="J694" s="363"/>
      <c r="K694" s="328"/>
      <c r="L694" s="328"/>
      <c r="M694" s="328"/>
      <c r="N694" s="328"/>
      <c r="O694" s="366"/>
      <c r="P694" s="366"/>
    </row>
    <row r="695" spans="1:16" x14ac:dyDescent="0.25">
      <c r="A695" s="333">
        <v>43362</v>
      </c>
      <c r="B695" s="334">
        <v>180175297</v>
      </c>
      <c r="C695" s="335">
        <v>4</v>
      </c>
      <c r="D695" s="336">
        <v>455700</v>
      </c>
      <c r="E695" s="337"/>
      <c r="F695" s="335"/>
      <c r="G695" s="336"/>
      <c r="H695" s="337"/>
      <c r="I695" s="338"/>
      <c r="J695" s="363"/>
      <c r="K695" s="328"/>
      <c r="L695" s="328"/>
      <c r="M695" s="328"/>
      <c r="N695" s="328"/>
      <c r="O695" s="366"/>
      <c r="P695" s="366"/>
    </row>
    <row r="696" spans="1:16" x14ac:dyDescent="0.25">
      <c r="A696" s="333">
        <v>43362</v>
      </c>
      <c r="B696" s="334">
        <v>180175312</v>
      </c>
      <c r="C696" s="335">
        <v>1</v>
      </c>
      <c r="D696" s="336">
        <v>48038</v>
      </c>
      <c r="E696" s="337"/>
      <c r="F696" s="335"/>
      <c r="G696" s="336"/>
      <c r="H696" s="337"/>
      <c r="I696" s="338">
        <v>291288</v>
      </c>
      <c r="J696" s="363" t="s">
        <v>17</v>
      </c>
      <c r="K696" s="328"/>
      <c r="L696" s="328"/>
      <c r="M696" s="328"/>
      <c r="N696" s="328"/>
      <c r="O696" s="366"/>
      <c r="P696" s="366"/>
    </row>
    <row r="697" spans="1:16" x14ac:dyDescent="0.25">
      <c r="A697" s="333">
        <v>43363</v>
      </c>
      <c r="B697" s="334">
        <v>180175335</v>
      </c>
      <c r="C697" s="335">
        <v>6</v>
      </c>
      <c r="D697" s="336">
        <v>452375</v>
      </c>
      <c r="E697" s="337">
        <v>180045367</v>
      </c>
      <c r="F697" s="335">
        <v>7</v>
      </c>
      <c r="G697" s="336">
        <v>497438</v>
      </c>
      <c r="H697" s="337"/>
      <c r="I697" s="338"/>
      <c r="J697" s="363"/>
      <c r="K697" s="328"/>
      <c r="L697" s="328"/>
      <c r="M697" s="328"/>
      <c r="N697" s="328"/>
      <c r="O697" s="366"/>
      <c r="P697" s="366"/>
    </row>
    <row r="698" spans="1:16" x14ac:dyDescent="0.25">
      <c r="A698" s="333">
        <v>43363</v>
      </c>
      <c r="B698" s="334">
        <v>180175351</v>
      </c>
      <c r="C698" s="335">
        <v>5</v>
      </c>
      <c r="D698" s="336">
        <v>528063</v>
      </c>
      <c r="E698" s="337"/>
      <c r="F698" s="335"/>
      <c r="G698" s="336"/>
      <c r="H698" s="337"/>
      <c r="I698" s="338"/>
      <c r="J698" s="363"/>
      <c r="K698" s="328"/>
      <c r="L698" s="328"/>
      <c r="M698" s="328"/>
      <c r="N698" s="328"/>
      <c r="O698" s="366"/>
      <c r="P698" s="366"/>
    </row>
    <row r="699" spans="1:16" x14ac:dyDescent="0.25">
      <c r="A699" s="333">
        <v>43363</v>
      </c>
      <c r="B699" s="334">
        <v>180175391</v>
      </c>
      <c r="C699" s="335">
        <v>8</v>
      </c>
      <c r="D699" s="336">
        <v>807538</v>
      </c>
      <c r="E699" s="337"/>
      <c r="F699" s="335"/>
      <c r="G699" s="336"/>
      <c r="H699" s="337"/>
      <c r="I699" s="338">
        <v>1290538</v>
      </c>
      <c r="J699" s="363" t="s">
        <v>17</v>
      </c>
      <c r="K699" s="328"/>
      <c r="L699" s="328"/>
      <c r="M699" s="328"/>
      <c r="N699" s="328"/>
      <c r="O699" s="366"/>
      <c r="P699" s="366"/>
    </row>
    <row r="700" spans="1:16" x14ac:dyDescent="0.25">
      <c r="A700" s="333">
        <v>43364</v>
      </c>
      <c r="B700" s="334">
        <v>180175407</v>
      </c>
      <c r="C700" s="335">
        <v>1</v>
      </c>
      <c r="D700" s="336">
        <v>44363</v>
      </c>
      <c r="E700" s="337">
        <v>180045377</v>
      </c>
      <c r="F700" s="335">
        <v>6</v>
      </c>
      <c r="G700" s="336">
        <v>638488</v>
      </c>
      <c r="H700" s="337"/>
      <c r="I700" s="338"/>
      <c r="J700" s="363"/>
      <c r="K700" s="328"/>
      <c r="L700" s="328"/>
      <c r="M700" s="328"/>
      <c r="N700" s="328"/>
      <c r="O700" s="366"/>
      <c r="P700" s="366"/>
    </row>
    <row r="701" spans="1:16" x14ac:dyDescent="0.25">
      <c r="A701" s="333">
        <v>43364</v>
      </c>
      <c r="B701" s="334">
        <v>180175417</v>
      </c>
      <c r="C701" s="335">
        <v>3</v>
      </c>
      <c r="D701" s="336">
        <v>374238</v>
      </c>
      <c r="E701" s="337"/>
      <c r="F701" s="335"/>
      <c r="G701" s="336"/>
      <c r="H701" s="337"/>
      <c r="I701" s="338"/>
      <c r="J701" s="363"/>
      <c r="K701" s="328"/>
      <c r="L701" s="328"/>
      <c r="M701" s="328"/>
      <c r="N701" s="328"/>
      <c r="O701" s="366"/>
      <c r="P701" s="366"/>
    </row>
    <row r="702" spans="1:16" x14ac:dyDescent="0.25">
      <c r="A702" s="333">
        <v>43364</v>
      </c>
      <c r="B702" s="334">
        <v>180175443</v>
      </c>
      <c r="C702" s="335">
        <v>2</v>
      </c>
      <c r="D702" s="336">
        <v>155575</v>
      </c>
      <c r="E702" s="337"/>
      <c r="F702" s="335"/>
      <c r="G702" s="336"/>
      <c r="H702" s="337"/>
      <c r="I702" s="338"/>
      <c r="J702" s="363"/>
      <c r="K702" s="328"/>
      <c r="L702" s="328"/>
      <c r="M702" s="328"/>
      <c r="N702" s="328"/>
      <c r="O702" s="366"/>
      <c r="P702" s="366"/>
    </row>
    <row r="703" spans="1:16" x14ac:dyDescent="0.25">
      <c r="A703" s="333">
        <v>43364</v>
      </c>
      <c r="B703" s="334">
        <v>180175447</v>
      </c>
      <c r="C703" s="335">
        <v>1</v>
      </c>
      <c r="D703" s="336">
        <v>132038</v>
      </c>
      <c r="E703" s="337"/>
      <c r="F703" s="335"/>
      <c r="G703" s="336"/>
      <c r="H703" s="337"/>
      <c r="I703" s="338">
        <v>67726</v>
      </c>
      <c r="J703" s="363" t="s">
        <v>17</v>
      </c>
      <c r="K703" s="328"/>
      <c r="L703" s="328"/>
      <c r="M703" s="328"/>
      <c r="N703" s="328"/>
      <c r="O703" s="366"/>
      <c r="P703" s="366"/>
    </row>
    <row r="704" spans="1:16" x14ac:dyDescent="0.25">
      <c r="A704" s="333">
        <v>43365</v>
      </c>
      <c r="B704" s="334">
        <v>180175480</v>
      </c>
      <c r="C704" s="335">
        <v>2</v>
      </c>
      <c r="D704" s="336">
        <v>193025</v>
      </c>
      <c r="E704" s="337">
        <v>180045393</v>
      </c>
      <c r="F704" s="335">
        <v>3</v>
      </c>
      <c r="G704" s="336">
        <v>285163</v>
      </c>
      <c r="H704" s="337"/>
      <c r="I704" s="338"/>
      <c r="J704" s="363"/>
      <c r="K704" s="328"/>
      <c r="L704" s="328"/>
      <c r="M704" s="328"/>
      <c r="N704" s="328"/>
      <c r="O704" s="366"/>
      <c r="P704" s="366"/>
    </row>
    <row r="705" spans="1:16" x14ac:dyDescent="0.25">
      <c r="A705" s="333">
        <v>43365</v>
      </c>
      <c r="B705" s="334">
        <v>180175520</v>
      </c>
      <c r="C705" s="335">
        <v>2</v>
      </c>
      <c r="D705" s="336">
        <v>233188</v>
      </c>
      <c r="E705" s="337"/>
      <c r="F705" s="335"/>
      <c r="G705" s="336"/>
      <c r="H705" s="337"/>
      <c r="I705" s="338"/>
      <c r="J705" s="363"/>
      <c r="K705" s="328"/>
      <c r="L705" s="328"/>
      <c r="M705" s="328"/>
      <c r="N705" s="328"/>
      <c r="O705" s="366"/>
      <c r="P705" s="366"/>
    </row>
    <row r="706" spans="1:16" x14ac:dyDescent="0.25">
      <c r="A706" s="333">
        <v>43365</v>
      </c>
      <c r="B706" s="334">
        <v>180175521</v>
      </c>
      <c r="C706" s="335">
        <v>5</v>
      </c>
      <c r="D706" s="336">
        <v>431025</v>
      </c>
      <c r="E706" s="337"/>
      <c r="F706" s="335"/>
      <c r="G706" s="336"/>
      <c r="H706" s="337"/>
      <c r="I706" s="338">
        <v>572075</v>
      </c>
      <c r="J706" s="363" t="s">
        <v>17</v>
      </c>
      <c r="K706" s="328"/>
      <c r="L706" s="328"/>
      <c r="M706" s="328"/>
      <c r="N706" s="328"/>
      <c r="O706" s="366"/>
      <c r="P706" s="366"/>
    </row>
    <row r="707" spans="1:16" x14ac:dyDescent="0.25">
      <c r="A707" s="333">
        <v>43367</v>
      </c>
      <c r="B707" s="334">
        <v>180175638</v>
      </c>
      <c r="C707" s="335">
        <v>5</v>
      </c>
      <c r="D707" s="336">
        <v>436188</v>
      </c>
      <c r="E707" s="337">
        <v>180045427</v>
      </c>
      <c r="F707" s="335">
        <v>6</v>
      </c>
      <c r="G707" s="336">
        <v>626675</v>
      </c>
      <c r="H707" s="337"/>
      <c r="I707" s="338"/>
      <c r="J707" s="363"/>
      <c r="K707" s="328"/>
      <c r="L707" s="328"/>
      <c r="M707" s="328"/>
      <c r="N707" s="328"/>
      <c r="O707" s="366"/>
      <c r="P707" s="366"/>
    </row>
    <row r="708" spans="1:16" x14ac:dyDescent="0.25">
      <c r="A708" s="333">
        <v>43367</v>
      </c>
      <c r="B708" s="334">
        <v>180175669</v>
      </c>
      <c r="C708" s="335">
        <v>17</v>
      </c>
      <c r="D708" s="336">
        <v>1689800</v>
      </c>
      <c r="E708" s="337"/>
      <c r="F708" s="335"/>
      <c r="G708" s="336"/>
      <c r="H708" s="337"/>
      <c r="I708" s="338">
        <v>1499313</v>
      </c>
      <c r="J708" s="363" t="s">
        <v>17</v>
      </c>
      <c r="K708" s="328"/>
      <c r="L708" s="328"/>
      <c r="M708" s="328"/>
      <c r="N708" s="328"/>
      <c r="O708" s="366"/>
      <c r="P708" s="366"/>
    </row>
    <row r="709" spans="1:16" x14ac:dyDescent="0.25">
      <c r="A709" s="333">
        <v>43368</v>
      </c>
      <c r="B709" s="334">
        <v>180175724</v>
      </c>
      <c r="C709" s="335">
        <v>8</v>
      </c>
      <c r="D709" s="336">
        <v>814975</v>
      </c>
      <c r="E709" s="337">
        <v>180145433</v>
      </c>
      <c r="F709" s="335">
        <v>4</v>
      </c>
      <c r="G709" s="336">
        <v>359450</v>
      </c>
      <c r="H709" s="337"/>
      <c r="I709" s="338"/>
      <c r="J709" s="363"/>
      <c r="K709" s="328"/>
      <c r="L709" s="328"/>
      <c r="M709" s="328"/>
      <c r="N709" s="328"/>
      <c r="O709" s="366"/>
      <c r="P709" s="366"/>
    </row>
    <row r="710" spans="1:16" x14ac:dyDescent="0.25">
      <c r="A710" s="333">
        <v>43368</v>
      </c>
      <c r="B710" s="334">
        <v>180175762</v>
      </c>
      <c r="C710" s="335">
        <v>3</v>
      </c>
      <c r="D710" s="336">
        <v>342913</v>
      </c>
      <c r="E710" s="337"/>
      <c r="F710" s="335"/>
      <c r="G710" s="336"/>
      <c r="H710" s="337"/>
      <c r="I710" s="338">
        <v>798438</v>
      </c>
      <c r="J710" s="363" t="s">
        <v>17</v>
      </c>
      <c r="K710" s="328"/>
      <c r="L710" s="328"/>
      <c r="M710" s="328"/>
      <c r="N710" s="328"/>
      <c r="O710" s="366"/>
      <c r="P710" s="366"/>
    </row>
    <row r="711" spans="1:16" x14ac:dyDescent="0.25">
      <c r="A711" s="333">
        <v>43369</v>
      </c>
      <c r="B711" s="334">
        <v>180175813</v>
      </c>
      <c r="C711" s="335">
        <v>5</v>
      </c>
      <c r="D711" s="336">
        <v>518525</v>
      </c>
      <c r="E711" s="337">
        <v>180045452</v>
      </c>
      <c r="F711" s="335">
        <v>2</v>
      </c>
      <c r="G711" s="336">
        <v>149713</v>
      </c>
      <c r="H711" s="337"/>
      <c r="I711" s="338"/>
      <c r="J711" s="363"/>
      <c r="K711" s="328"/>
      <c r="L711" s="328"/>
      <c r="M711" s="328"/>
      <c r="N711" s="328"/>
      <c r="O711" s="366"/>
      <c r="P711" s="366"/>
    </row>
    <row r="712" spans="1:16" x14ac:dyDescent="0.25">
      <c r="A712" s="333">
        <v>43369</v>
      </c>
      <c r="B712" s="334">
        <v>180175837</v>
      </c>
      <c r="C712" s="335">
        <v>3</v>
      </c>
      <c r="D712" s="336">
        <v>464888</v>
      </c>
      <c r="E712" s="337"/>
      <c r="F712" s="335"/>
      <c r="G712" s="336"/>
      <c r="H712" s="337"/>
      <c r="I712" s="338">
        <v>833700</v>
      </c>
      <c r="J712" s="363" t="s">
        <v>17</v>
      </c>
      <c r="K712" s="328"/>
      <c r="L712" s="328"/>
      <c r="M712" s="328"/>
      <c r="N712" s="328"/>
      <c r="O712" s="366"/>
      <c r="P712" s="366"/>
    </row>
    <row r="713" spans="1:16" x14ac:dyDescent="0.25">
      <c r="A713" s="333">
        <v>43370</v>
      </c>
      <c r="B713" s="334">
        <v>180175906</v>
      </c>
      <c r="C713" s="335">
        <v>3</v>
      </c>
      <c r="D713" s="336">
        <v>355163</v>
      </c>
      <c r="E713" s="337">
        <v>180045461</v>
      </c>
      <c r="F713" s="335">
        <v>3</v>
      </c>
      <c r="G713" s="336">
        <v>275975</v>
      </c>
      <c r="H713" s="337"/>
      <c r="I713" s="338"/>
      <c r="J713" s="363"/>
      <c r="K713" s="328"/>
      <c r="L713" s="328"/>
      <c r="M713" s="328"/>
      <c r="N713" s="328"/>
      <c r="O713" s="366"/>
      <c r="P713" s="366"/>
    </row>
    <row r="714" spans="1:16" x14ac:dyDescent="0.25">
      <c r="A714" s="333">
        <v>43370</v>
      </c>
      <c r="B714" s="334">
        <v>180175908</v>
      </c>
      <c r="C714" s="335">
        <v>6</v>
      </c>
      <c r="D714" s="336">
        <v>626588</v>
      </c>
      <c r="E714" s="337"/>
      <c r="F714" s="335"/>
      <c r="G714" s="336"/>
      <c r="H714" s="337"/>
      <c r="I714" s="338"/>
      <c r="J714" s="363"/>
      <c r="K714" s="328"/>
      <c r="L714" s="328"/>
      <c r="M714" s="328"/>
      <c r="N714" s="328"/>
      <c r="O714" s="366"/>
      <c r="P714" s="366"/>
    </row>
    <row r="715" spans="1:16" x14ac:dyDescent="0.25">
      <c r="A715" s="333">
        <v>43370</v>
      </c>
      <c r="B715" s="334">
        <v>180175926</v>
      </c>
      <c r="C715" s="335">
        <v>1</v>
      </c>
      <c r="D715" s="336">
        <v>42875</v>
      </c>
      <c r="E715" s="337"/>
      <c r="F715" s="335"/>
      <c r="G715" s="336"/>
      <c r="H715" s="337"/>
      <c r="I715" s="338">
        <v>748651</v>
      </c>
      <c r="J715" s="363" t="s">
        <v>17</v>
      </c>
      <c r="K715" s="328"/>
      <c r="L715" s="328"/>
      <c r="M715" s="328"/>
      <c r="N715" s="328"/>
      <c r="O715" s="366"/>
      <c r="P715" s="366"/>
    </row>
    <row r="716" spans="1:16" x14ac:dyDescent="0.25">
      <c r="A716" s="333">
        <v>43371</v>
      </c>
      <c r="B716" s="334">
        <v>180175941</v>
      </c>
      <c r="C716" s="335">
        <v>1</v>
      </c>
      <c r="D716" s="336">
        <v>113050</v>
      </c>
      <c r="E716" s="337">
        <v>180045476</v>
      </c>
      <c r="F716" s="335">
        <v>2</v>
      </c>
      <c r="G716" s="336">
        <v>193025</v>
      </c>
      <c r="H716" s="337"/>
      <c r="I716" s="338"/>
      <c r="J716" s="363"/>
      <c r="K716" s="328"/>
      <c r="L716" s="328"/>
      <c r="M716" s="328"/>
      <c r="N716" s="328"/>
      <c r="O716" s="366"/>
      <c r="P716" s="366"/>
    </row>
    <row r="717" spans="1:16" x14ac:dyDescent="0.25">
      <c r="A717" s="333">
        <v>43371</v>
      </c>
      <c r="B717" s="334">
        <v>180175961</v>
      </c>
      <c r="C717" s="335">
        <v>7</v>
      </c>
      <c r="D717" s="336">
        <v>751713</v>
      </c>
      <c r="E717" s="337"/>
      <c r="F717" s="335"/>
      <c r="G717" s="336"/>
      <c r="H717" s="337"/>
      <c r="I717" s="338"/>
      <c r="J717" s="363"/>
      <c r="K717" s="328"/>
      <c r="L717" s="328"/>
      <c r="M717" s="328"/>
      <c r="N717" s="328"/>
      <c r="O717" s="366"/>
      <c r="P717" s="366"/>
    </row>
    <row r="718" spans="1:16" x14ac:dyDescent="0.25">
      <c r="A718" s="333">
        <v>43371</v>
      </c>
      <c r="B718" s="334">
        <v>180175987</v>
      </c>
      <c r="C718" s="335">
        <v>5</v>
      </c>
      <c r="D718" s="336">
        <v>555713</v>
      </c>
      <c r="E718" s="337"/>
      <c r="F718" s="335"/>
      <c r="G718" s="336"/>
      <c r="H718" s="337"/>
      <c r="I718" s="338">
        <v>1227451</v>
      </c>
      <c r="J718" s="363" t="s">
        <v>17</v>
      </c>
      <c r="K718" s="328"/>
      <c r="L718" s="328"/>
      <c r="M718" s="328"/>
      <c r="N718" s="328"/>
      <c r="O718" s="366"/>
      <c r="P718" s="366"/>
    </row>
    <row r="719" spans="1:16" x14ac:dyDescent="0.25">
      <c r="A719" s="333">
        <v>43372</v>
      </c>
      <c r="B719" s="334">
        <v>180176071</v>
      </c>
      <c r="C719" s="335">
        <v>8</v>
      </c>
      <c r="D719" s="336">
        <v>835800</v>
      </c>
      <c r="E719" s="337">
        <v>180045485</v>
      </c>
      <c r="F719" s="335">
        <v>3</v>
      </c>
      <c r="G719" s="336">
        <v>356563</v>
      </c>
      <c r="H719" s="337"/>
      <c r="I719" s="338">
        <v>479237</v>
      </c>
      <c r="J719" s="363" t="s">
        <v>17</v>
      </c>
      <c r="K719" s="328"/>
      <c r="L719" s="328"/>
      <c r="M719" s="328"/>
      <c r="N719" s="328"/>
      <c r="O719" s="366"/>
      <c r="P719" s="366"/>
    </row>
    <row r="720" spans="1:16" x14ac:dyDescent="0.25">
      <c r="A720" s="333">
        <v>43374</v>
      </c>
      <c r="B720" s="334">
        <v>180176197</v>
      </c>
      <c r="C720" s="335">
        <v>5</v>
      </c>
      <c r="D720" s="336">
        <v>525350</v>
      </c>
      <c r="E720" s="337">
        <v>180045518</v>
      </c>
      <c r="F720" s="335">
        <v>4</v>
      </c>
      <c r="G720" s="336">
        <v>445463</v>
      </c>
      <c r="H720" s="337"/>
      <c r="I720" s="338"/>
      <c r="J720" s="363"/>
      <c r="K720" s="328"/>
      <c r="L720" s="328"/>
      <c r="M720" s="328"/>
      <c r="N720" s="328"/>
      <c r="O720" s="366"/>
      <c r="P720" s="366"/>
    </row>
    <row r="721" spans="1:16" x14ac:dyDescent="0.25">
      <c r="A721" s="333">
        <v>43374</v>
      </c>
      <c r="B721" s="334">
        <v>180176241</v>
      </c>
      <c r="C721" s="335">
        <v>5</v>
      </c>
      <c r="D721" s="336">
        <v>528325</v>
      </c>
      <c r="E721" s="337"/>
      <c r="F721" s="335"/>
      <c r="G721" s="336"/>
      <c r="H721" s="337"/>
      <c r="I721" s="338"/>
      <c r="J721" s="363"/>
      <c r="K721" s="328"/>
      <c r="L721" s="328"/>
      <c r="M721" s="328"/>
      <c r="N721" s="328"/>
      <c r="O721" s="366"/>
      <c r="P721" s="366"/>
    </row>
    <row r="722" spans="1:16" x14ac:dyDescent="0.25">
      <c r="A722" s="333">
        <v>43374</v>
      </c>
      <c r="B722" s="334">
        <v>180176248</v>
      </c>
      <c r="C722" s="335">
        <v>4</v>
      </c>
      <c r="D722" s="336">
        <v>291463</v>
      </c>
      <c r="E722" s="337"/>
      <c r="F722" s="335"/>
      <c r="G722" s="336"/>
      <c r="H722" s="337"/>
      <c r="I722" s="338">
        <v>899675</v>
      </c>
      <c r="J722" s="363" t="s">
        <v>17</v>
      </c>
      <c r="K722" s="328"/>
      <c r="L722" s="328"/>
      <c r="M722" s="328"/>
      <c r="N722" s="328"/>
      <c r="O722" s="366"/>
      <c r="P722" s="366"/>
    </row>
    <row r="723" spans="1:16" x14ac:dyDescent="0.25">
      <c r="A723" s="333">
        <v>43375</v>
      </c>
      <c r="B723" s="334">
        <v>180176281</v>
      </c>
      <c r="C723" s="335">
        <v>1</v>
      </c>
      <c r="D723" s="336">
        <v>122150</v>
      </c>
      <c r="E723" s="337"/>
      <c r="F723" s="335"/>
      <c r="G723" s="336"/>
      <c r="H723" s="337"/>
      <c r="I723" s="338"/>
      <c r="J723" s="363"/>
      <c r="K723" s="328"/>
      <c r="L723" s="328"/>
      <c r="M723" s="328"/>
      <c r="N723" s="328"/>
      <c r="O723" s="366"/>
      <c r="P723" s="366"/>
    </row>
    <row r="724" spans="1:16" x14ac:dyDescent="0.25">
      <c r="A724" s="333">
        <v>43375</v>
      </c>
      <c r="B724" s="334">
        <v>180176307</v>
      </c>
      <c r="C724" s="335">
        <v>2</v>
      </c>
      <c r="D724" s="336">
        <v>198800</v>
      </c>
      <c r="E724" s="337"/>
      <c r="F724" s="335"/>
      <c r="G724" s="336"/>
      <c r="H724" s="337"/>
      <c r="I724" s="338"/>
      <c r="J724" s="363"/>
      <c r="K724" s="328"/>
      <c r="L724" s="328"/>
      <c r="M724" s="328"/>
      <c r="N724" s="328"/>
      <c r="O724" s="366"/>
      <c r="P724" s="366"/>
    </row>
    <row r="725" spans="1:16" x14ac:dyDescent="0.25">
      <c r="A725" s="333">
        <v>43375</v>
      </c>
      <c r="B725" s="334">
        <v>180176342</v>
      </c>
      <c r="C725" s="335">
        <v>3</v>
      </c>
      <c r="D725" s="336">
        <v>258300</v>
      </c>
      <c r="E725" s="337"/>
      <c r="F725" s="335"/>
      <c r="G725" s="336"/>
      <c r="H725" s="337"/>
      <c r="I725" s="338">
        <v>579250</v>
      </c>
      <c r="J725" s="363" t="s">
        <v>17</v>
      </c>
      <c r="K725" s="328"/>
      <c r="L725" s="328"/>
      <c r="M725" s="328"/>
      <c r="N725" s="328"/>
      <c r="O725" s="366"/>
      <c r="P725" s="366"/>
    </row>
    <row r="726" spans="1:16" x14ac:dyDescent="0.25">
      <c r="A726" s="333">
        <v>43376</v>
      </c>
      <c r="B726" s="334"/>
      <c r="C726" s="335"/>
      <c r="D726" s="336"/>
      <c r="E726" s="337">
        <v>180045548</v>
      </c>
      <c r="F726" s="335">
        <v>4</v>
      </c>
      <c r="G726" s="336">
        <v>320075</v>
      </c>
      <c r="H726" s="337"/>
      <c r="I726" s="338"/>
      <c r="J726" s="363"/>
      <c r="K726" s="328"/>
      <c r="L726" s="328"/>
      <c r="M726" s="328"/>
      <c r="N726" s="328"/>
      <c r="O726" s="366"/>
      <c r="P726" s="366"/>
    </row>
    <row r="727" spans="1:16" x14ac:dyDescent="0.25">
      <c r="A727" s="333">
        <v>43377</v>
      </c>
      <c r="B727" s="334">
        <v>180176445</v>
      </c>
      <c r="C727" s="335">
        <v>3</v>
      </c>
      <c r="D727" s="336">
        <v>334600</v>
      </c>
      <c r="E727" s="337">
        <v>180045557</v>
      </c>
      <c r="F727" s="335">
        <v>5</v>
      </c>
      <c r="G727" s="336">
        <v>479238</v>
      </c>
      <c r="H727" s="337"/>
      <c r="I727" s="338"/>
      <c r="J727" s="363"/>
      <c r="K727" s="328"/>
      <c r="L727" s="328"/>
      <c r="M727" s="328"/>
      <c r="N727" s="328"/>
      <c r="O727" s="366"/>
      <c r="P727" s="366"/>
    </row>
    <row r="728" spans="1:16" x14ac:dyDescent="0.25">
      <c r="A728" s="333">
        <v>43377</v>
      </c>
      <c r="B728" s="334">
        <v>180176507</v>
      </c>
      <c r="C728" s="335">
        <v>5</v>
      </c>
      <c r="D728" s="336">
        <v>444413</v>
      </c>
      <c r="E728" s="337"/>
      <c r="F728" s="335"/>
      <c r="G728" s="336"/>
      <c r="H728" s="337"/>
      <c r="I728" s="338"/>
      <c r="J728" s="363"/>
      <c r="K728" s="328"/>
      <c r="L728" s="328"/>
      <c r="M728" s="328"/>
      <c r="N728" s="328"/>
      <c r="O728" s="366"/>
      <c r="P728" s="366"/>
    </row>
    <row r="729" spans="1:16" x14ac:dyDescent="0.25">
      <c r="A729" s="333">
        <v>43378</v>
      </c>
      <c r="B729" s="334">
        <v>180176532</v>
      </c>
      <c r="C729" s="335">
        <v>1</v>
      </c>
      <c r="D729" s="336">
        <v>107188</v>
      </c>
      <c r="E729" s="337">
        <v>180045575</v>
      </c>
      <c r="F729" s="335">
        <v>1</v>
      </c>
      <c r="G729" s="336">
        <v>59588</v>
      </c>
      <c r="H729" s="337"/>
      <c r="I729" s="338">
        <v>27300</v>
      </c>
      <c r="J729" s="363" t="s">
        <v>17</v>
      </c>
      <c r="K729" s="328"/>
      <c r="L729" s="328"/>
      <c r="M729" s="328"/>
      <c r="N729" s="328"/>
      <c r="O729" s="366"/>
      <c r="P729" s="366"/>
    </row>
    <row r="730" spans="1:16" x14ac:dyDescent="0.25">
      <c r="A730" s="339">
        <v>43379</v>
      </c>
      <c r="B730" s="340"/>
      <c r="C730" s="341"/>
      <c r="D730" s="342"/>
      <c r="E730" s="343">
        <v>180045593</v>
      </c>
      <c r="F730" s="341">
        <v>5</v>
      </c>
      <c r="G730" s="342">
        <v>499363</v>
      </c>
      <c r="H730" s="343"/>
      <c r="I730" s="344"/>
      <c r="J730" s="364"/>
      <c r="K730" s="328"/>
      <c r="L730" s="328"/>
      <c r="M730" s="328"/>
      <c r="N730" s="328"/>
      <c r="O730" s="366"/>
      <c r="P730" s="366"/>
    </row>
    <row r="731" spans="1:16" x14ac:dyDescent="0.25">
      <c r="A731" s="339">
        <v>43381</v>
      </c>
      <c r="B731" s="340">
        <v>180176809</v>
      </c>
      <c r="C731" s="341">
        <v>1</v>
      </c>
      <c r="D731" s="342">
        <v>118338</v>
      </c>
      <c r="E731" s="343">
        <v>180045625</v>
      </c>
      <c r="F731" s="341">
        <v>5</v>
      </c>
      <c r="G731" s="342">
        <v>490438</v>
      </c>
      <c r="H731" s="343"/>
      <c r="I731" s="344"/>
      <c r="J731" s="364"/>
      <c r="K731" s="328"/>
      <c r="L731" s="328"/>
      <c r="M731" s="328"/>
      <c r="N731" s="328"/>
      <c r="O731" s="366"/>
      <c r="P731" s="366"/>
    </row>
    <row r="732" spans="1:16" x14ac:dyDescent="0.25">
      <c r="A732" s="339">
        <v>43382</v>
      </c>
      <c r="B732" s="340">
        <v>180176896</v>
      </c>
      <c r="C732" s="341">
        <v>1</v>
      </c>
      <c r="D732" s="342">
        <v>87150</v>
      </c>
      <c r="E732" s="343">
        <v>180045642</v>
      </c>
      <c r="F732" s="341">
        <v>2</v>
      </c>
      <c r="G732" s="342">
        <v>171938</v>
      </c>
      <c r="H732" s="343"/>
      <c r="I732" s="344"/>
      <c r="J732" s="364"/>
      <c r="K732" s="328"/>
      <c r="L732" s="328"/>
      <c r="M732" s="328"/>
      <c r="N732" s="328"/>
      <c r="O732" s="366"/>
      <c r="P732" s="366"/>
    </row>
    <row r="733" spans="1:16" x14ac:dyDescent="0.25">
      <c r="A733" s="339"/>
      <c r="B733" s="340"/>
      <c r="C733" s="341"/>
      <c r="D733" s="342"/>
      <c r="E733" s="343"/>
      <c r="F733" s="341"/>
      <c r="G733" s="342"/>
      <c r="H733" s="343"/>
      <c r="I733" s="344"/>
      <c r="J733" s="364"/>
      <c r="K733" s="328"/>
      <c r="L733" s="328"/>
      <c r="M733" s="328"/>
      <c r="N733" s="328"/>
      <c r="O733" s="366"/>
      <c r="P733" s="366"/>
    </row>
    <row r="734" spans="1:16" x14ac:dyDescent="0.25">
      <c r="A734" s="339"/>
      <c r="B734" s="340"/>
      <c r="C734" s="341"/>
      <c r="D734" s="342"/>
      <c r="E734" s="343"/>
      <c r="F734" s="341"/>
      <c r="G734" s="342"/>
      <c r="H734" s="343"/>
      <c r="I734" s="344"/>
      <c r="J734" s="364"/>
      <c r="K734" s="328"/>
      <c r="L734" s="328"/>
      <c r="M734" s="328"/>
      <c r="N734" s="328"/>
      <c r="O734" s="366"/>
      <c r="P734" s="366"/>
    </row>
    <row r="735" spans="1:16" x14ac:dyDescent="0.25">
      <c r="A735" s="339"/>
      <c r="B735" s="340"/>
      <c r="C735" s="341"/>
      <c r="D735" s="342"/>
      <c r="E735" s="343"/>
      <c r="F735" s="341"/>
      <c r="G735" s="342"/>
      <c r="H735" s="343"/>
      <c r="I735" s="344"/>
      <c r="J735" s="364"/>
      <c r="K735" s="328"/>
      <c r="L735" s="328"/>
      <c r="M735" s="328"/>
      <c r="N735" s="328"/>
      <c r="O735" s="366"/>
      <c r="P735" s="366"/>
    </row>
    <row r="736" spans="1:16" x14ac:dyDescent="0.25">
      <c r="A736" s="339"/>
      <c r="B736" s="340"/>
      <c r="C736" s="341"/>
      <c r="D736" s="342"/>
      <c r="E736" s="343"/>
      <c r="F736" s="341"/>
      <c r="G736" s="342"/>
      <c r="H736" s="343"/>
      <c r="I736" s="344"/>
      <c r="J736" s="364"/>
      <c r="K736" s="328"/>
      <c r="L736" s="328"/>
      <c r="M736" s="328"/>
      <c r="N736" s="328"/>
      <c r="O736" s="366"/>
      <c r="P736" s="366"/>
    </row>
    <row r="737" spans="1:16" x14ac:dyDescent="0.25">
      <c r="A737" s="339"/>
      <c r="B737" s="340"/>
      <c r="C737" s="341"/>
      <c r="D737" s="342"/>
      <c r="E737" s="343"/>
      <c r="F737" s="341"/>
      <c r="G737" s="342"/>
      <c r="H737" s="343"/>
      <c r="I737" s="344"/>
      <c r="J737" s="364"/>
      <c r="K737" s="328"/>
      <c r="L737" s="328"/>
      <c r="M737" s="328"/>
      <c r="N737" s="328"/>
      <c r="O737" s="366"/>
      <c r="P737" s="366"/>
    </row>
    <row r="738" spans="1:16" x14ac:dyDescent="0.25">
      <c r="A738" s="339"/>
      <c r="B738" s="340"/>
      <c r="C738" s="341"/>
      <c r="D738" s="342"/>
      <c r="E738" s="343"/>
      <c r="F738" s="341"/>
      <c r="G738" s="342"/>
      <c r="H738" s="343"/>
      <c r="I738" s="344"/>
      <c r="J738" s="364"/>
      <c r="K738" s="328"/>
      <c r="L738" s="328"/>
      <c r="M738" s="328"/>
      <c r="N738" s="328"/>
      <c r="O738" s="366"/>
      <c r="P738" s="366"/>
    </row>
    <row r="739" spans="1:16" x14ac:dyDescent="0.25">
      <c r="A739" s="345"/>
      <c r="B739" s="346"/>
      <c r="C739" s="347"/>
      <c r="D739" s="342"/>
      <c r="E739" s="348"/>
      <c r="F739" s="347"/>
      <c r="G739" s="349"/>
      <c r="H739" s="348"/>
      <c r="I739" s="350"/>
      <c r="J739" s="349"/>
      <c r="K739" s="328"/>
      <c r="L739" s="328"/>
      <c r="M739" s="328"/>
      <c r="N739" s="328"/>
      <c r="O739" s="366"/>
      <c r="P739" s="366"/>
    </row>
    <row r="740" spans="1:16" x14ac:dyDescent="0.25">
      <c r="A740" s="345"/>
      <c r="B740" s="351" t="s">
        <v>11</v>
      </c>
      <c r="C740" s="352">
        <f>SUM(C7:C739)</f>
        <v>4971</v>
      </c>
      <c r="D740" s="353">
        <f>SUM(D7:D739)</f>
        <v>492605624</v>
      </c>
      <c r="E740" s="351" t="s">
        <v>11</v>
      </c>
      <c r="F740" s="352">
        <f>SUM(F7:F739)</f>
        <v>1305</v>
      </c>
      <c r="G740" s="353">
        <f>SUM(G7:G739)</f>
        <v>133357575</v>
      </c>
      <c r="H740" s="353">
        <f>SUM(H7:H739)</f>
        <v>0</v>
      </c>
      <c r="I740" s="352">
        <f>SUM(I7:I739)</f>
        <v>360204296</v>
      </c>
      <c r="J740" s="354"/>
      <c r="K740" s="328"/>
      <c r="L740" s="328"/>
      <c r="M740" s="328"/>
      <c r="N740" s="328"/>
      <c r="O740" s="366"/>
      <c r="P740" s="366"/>
    </row>
    <row r="741" spans="1:16" x14ac:dyDescent="0.25">
      <c r="A741" s="345"/>
      <c r="B741" s="351"/>
      <c r="C741" s="352"/>
      <c r="D741" s="353"/>
      <c r="E741" s="351"/>
      <c r="F741" s="352"/>
      <c r="G741" s="354"/>
      <c r="H741" s="346"/>
      <c r="I741" s="347"/>
      <c r="J741" s="354"/>
      <c r="K741" s="328"/>
      <c r="L741" s="328"/>
      <c r="M741" s="328"/>
      <c r="N741" s="328"/>
      <c r="O741" s="366"/>
      <c r="P741" s="366"/>
    </row>
    <row r="742" spans="1:16" x14ac:dyDescent="0.25">
      <c r="A742" s="345"/>
      <c r="B742" s="355"/>
      <c r="C742" s="347"/>
      <c r="D742" s="349"/>
      <c r="E742" s="351"/>
      <c r="F742" s="347"/>
      <c r="G742" s="436" t="s">
        <v>12</v>
      </c>
      <c r="H742" s="436"/>
      <c r="I742" s="350"/>
      <c r="J742" s="356">
        <f>SUM(D7:D739)</f>
        <v>492605624</v>
      </c>
      <c r="K742" s="328"/>
      <c r="L742" s="328"/>
      <c r="M742" s="328"/>
      <c r="N742" s="328"/>
      <c r="O742" s="366"/>
      <c r="P742" s="366"/>
    </row>
    <row r="743" spans="1:16" x14ac:dyDescent="0.25">
      <c r="A743" s="357"/>
      <c r="B743" s="346"/>
      <c r="C743" s="347"/>
      <c r="D743" s="349"/>
      <c r="E743" s="348"/>
      <c r="F743" s="347"/>
      <c r="G743" s="436" t="s">
        <v>13</v>
      </c>
      <c r="H743" s="436"/>
      <c r="I743" s="350"/>
      <c r="J743" s="356">
        <f>SUM(G7:G739)</f>
        <v>133357575</v>
      </c>
      <c r="K743" s="328"/>
      <c r="L743" s="328"/>
      <c r="M743" s="328"/>
      <c r="N743" s="328"/>
      <c r="O743" s="366"/>
      <c r="P743" s="366"/>
    </row>
    <row r="744" spans="1:16" x14ac:dyDescent="0.25">
      <c r="A744" s="345"/>
      <c r="B744" s="348"/>
      <c r="C744" s="347"/>
      <c r="D744" s="349"/>
      <c r="E744" s="348"/>
      <c r="F744" s="347"/>
      <c r="G744" s="436" t="s">
        <v>14</v>
      </c>
      <c r="H744" s="436"/>
      <c r="I744" s="358"/>
      <c r="J744" s="359">
        <f>J742-J743</f>
        <v>359248049</v>
      </c>
      <c r="K744" s="328"/>
      <c r="L744" s="328"/>
      <c r="M744" s="328"/>
      <c r="N744" s="328"/>
      <c r="O744" s="366"/>
      <c r="P744" s="366"/>
    </row>
    <row r="745" spans="1:16" x14ac:dyDescent="0.25">
      <c r="A745" s="360"/>
      <c r="B745" s="361"/>
      <c r="C745" s="347"/>
      <c r="D745" s="362"/>
      <c r="E745" s="348"/>
      <c r="F745" s="347"/>
      <c r="G745" s="436" t="s">
        <v>15</v>
      </c>
      <c r="H745" s="436"/>
      <c r="I745" s="350"/>
      <c r="J745" s="356">
        <f>SUM(H7:H739)</f>
        <v>0</v>
      </c>
      <c r="K745" s="328"/>
      <c r="L745" s="328"/>
      <c r="M745" s="328"/>
      <c r="N745" s="328"/>
      <c r="O745" s="366"/>
      <c r="P745" s="366"/>
    </row>
    <row r="746" spans="1:16" x14ac:dyDescent="0.25">
      <c r="A746" s="345"/>
      <c r="B746" s="361"/>
      <c r="C746" s="347"/>
      <c r="D746" s="362"/>
      <c r="E746" s="348"/>
      <c r="F746" s="347"/>
      <c r="G746" s="436" t="s">
        <v>16</v>
      </c>
      <c r="H746" s="436"/>
      <c r="I746" s="350"/>
      <c r="J746" s="356">
        <f>J744+J745</f>
        <v>359248049</v>
      </c>
      <c r="K746" s="328"/>
      <c r="L746" s="328"/>
      <c r="M746" s="328"/>
      <c r="N746" s="328"/>
      <c r="O746" s="366"/>
      <c r="P746" s="366"/>
    </row>
    <row r="747" spans="1:16" x14ac:dyDescent="0.25">
      <c r="A747" s="345"/>
      <c r="B747" s="361"/>
      <c r="C747" s="347"/>
      <c r="D747" s="362"/>
      <c r="E747" s="348"/>
      <c r="F747" s="347"/>
      <c r="G747" s="436" t="s">
        <v>5</v>
      </c>
      <c r="H747" s="436"/>
      <c r="I747" s="350"/>
      <c r="J747" s="356">
        <f>SUM(I7:I739)</f>
        <v>360204296</v>
      </c>
      <c r="K747" s="328"/>
      <c r="L747" s="328"/>
      <c r="M747" s="328"/>
      <c r="N747" s="328"/>
      <c r="O747" s="366"/>
      <c r="P747" s="366"/>
    </row>
    <row r="748" spans="1:16" x14ac:dyDescent="0.25">
      <c r="A748" s="345"/>
      <c r="B748" s="361"/>
      <c r="C748" s="347"/>
      <c r="D748" s="362"/>
      <c r="E748" s="348"/>
      <c r="F748" s="347"/>
      <c r="G748" s="436" t="s">
        <v>32</v>
      </c>
      <c r="H748" s="436"/>
      <c r="I748" s="347" t="str">
        <f>IF(J748&gt;0,"SALDO",IF(J748&lt;0,"PIUTANG",IF(J748=0,"LUNAS")))</f>
        <v>SALDO</v>
      </c>
      <c r="J748" s="356">
        <f>J747-J746</f>
        <v>956247</v>
      </c>
      <c r="K748" s="328"/>
      <c r="L748" s="328"/>
      <c r="M748" s="328"/>
      <c r="N748" s="328"/>
      <c r="O748" s="366"/>
      <c r="P748" s="366"/>
    </row>
    <row r="749" spans="1:16" x14ac:dyDescent="0.25">
      <c r="A749" s="345"/>
      <c r="K749" s="328"/>
      <c r="L749" s="328"/>
      <c r="M749" s="328"/>
      <c r="N749" s="328"/>
      <c r="O749" s="366"/>
      <c r="P749" s="366"/>
    </row>
  </sheetData>
  <mergeCells count="15">
    <mergeCell ref="G748:H748"/>
    <mergeCell ref="G742:H742"/>
    <mergeCell ref="G743:H743"/>
    <mergeCell ref="G744:H744"/>
    <mergeCell ref="G745:H745"/>
    <mergeCell ref="G746:H746"/>
    <mergeCell ref="G747:H74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147</v>
      </c>
      <c r="D1" s="218"/>
      <c r="E1" s="218"/>
      <c r="F1" s="404" t="s">
        <v>22</v>
      </c>
      <c r="G1" s="404"/>
      <c r="H1" s="40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404" t="s">
        <v>21</v>
      </c>
      <c r="G2" s="404"/>
      <c r="H2" s="40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6" t="s">
        <v>2</v>
      </c>
      <c r="B6" s="407" t="s">
        <v>3</v>
      </c>
      <c r="C6" s="407"/>
      <c r="D6" s="407"/>
      <c r="E6" s="407"/>
      <c r="F6" s="407"/>
      <c r="G6" s="407"/>
      <c r="H6" s="407" t="s">
        <v>4</v>
      </c>
      <c r="I6" s="466" t="s">
        <v>5</v>
      </c>
      <c r="J6" s="409" t="s">
        <v>6</v>
      </c>
      <c r="L6" s="219"/>
      <c r="M6" s="219"/>
      <c r="N6" s="219"/>
      <c r="O6" s="219"/>
      <c r="P6" s="219"/>
      <c r="Q6" s="219"/>
    </row>
    <row r="7" spans="1:17" x14ac:dyDescent="0.25">
      <c r="A7" s="40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7"/>
      <c r="I7" s="466"/>
      <c r="J7" s="40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0" t="s">
        <v>12</v>
      </c>
      <c r="H32" s="41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0" t="s">
        <v>13</v>
      </c>
      <c r="H33" s="41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0" t="s">
        <v>14</v>
      </c>
      <c r="H34" s="41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0" t="s">
        <v>15</v>
      </c>
      <c r="H35" s="41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0" t="s">
        <v>16</v>
      </c>
      <c r="H36" s="41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0" t="s">
        <v>5</v>
      </c>
      <c r="H37" s="41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0" t="s">
        <v>32</v>
      </c>
      <c r="H38" s="41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404" t="s">
        <v>22</v>
      </c>
      <c r="G1" s="404"/>
      <c r="H1" s="40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04" t="s">
        <v>21</v>
      </c>
      <c r="G2" s="404"/>
      <c r="H2" s="404"/>
      <c r="I2" s="21">
        <f>J72*-1</f>
        <v>0</v>
      </c>
    </row>
    <row r="4" spans="1:10" ht="19.5" x14ac:dyDescent="0.25">
      <c r="A4" s="405"/>
      <c r="B4" s="405"/>
      <c r="C4" s="405"/>
      <c r="D4" s="405"/>
      <c r="E4" s="405"/>
      <c r="F4" s="405"/>
      <c r="G4" s="405"/>
      <c r="H4" s="405"/>
      <c r="I4" s="405"/>
      <c r="J4" s="405"/>
    </row>
    <row r="5" spans="1:10" x14ac:dyDescent="0.25">
      <c r="A5" s="406" t="s">
        <v>2</v>
      </c>
      <c r="B5" s="407" t="s">
        <v>3</v>
      </c>
      <c r="C5" s="407"/>
      <c r="D5" s="407"/>
      <c r="E5" s="407"/>
      <c r="F5" s="407"/>
      <c r="G5" s="407"/>
      <c r="H5" s="474" t="s">
        <v>4</v>
      </c>
      <c r="I5" s="471" t="s">
        <v>5</v>
      </c>
      <c r="J5" s="472" t="s">
        <v>6</v>
      </c>
    </row>
    <row r="6" spans="1:10" x14ac:dyDescent="0.25">
      <c r="A6" s="40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5"/>
      <c r="I6" s="471"/>
      <c r="J6" s="47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3" t="s">
        <v>12</v>
      </c>
      <c r="H66" s="47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3" t="s">
        <v>13</v>
      </c>
      <c r="H67" s="47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3" t="s">
        <v>14</v>
      </c>
      <c r="H68" s="47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3" t="s">
        <v>15</v>
      </c>
      <c r="H69" s="47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3" t="s">
        <v>16</v>
      </c>
      <c r="H70" s="47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3" t="s">
        <v>5</v>
      </c>
      <c r="H71" s="47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3" t="s">
        <v>32</v>
      </c>
      <c r="H72" s="47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404" t="s">
        <v>22</v>
      </c>
      <c r="G1" s="404"/>
      <c r="H1" s="404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38">
        <f>J40*-1</f>
        <v>0</v>
      </c>
      <c r="J2" s="20"/>
    </row>
    <row r="4" spans="1:15" ht="19.5" x14ac:dyDescent="0.25">
      <c r="A4" s="438"/>
      <c r="B4" s="438"/>
      <c r="C4" s="438"/>
      <c r="D4" s="438"/>
      <c r="E4" s="438"/>
      <c r="F4" s="438"/>
      <c r="G4" s="438"/>
      <c r="H4" s="438"/>
      <c r="I4" s="438"/>
      <c r="J4" s="439"/>
    </row>
    <row r="5" spans="1:15" x14ac:dyDescent="0.25">
      <c r="A5" s="440" t="s">
        <v>2</v>
      </c>
      <c r="B5" s="442" t="s">
        <v>3</v>
      </c>
      <c r="C5" s="443"/>
      <c r="D5" s="443"/>
      <c r="E5" s="443"/>
      <c r="F5" s="443"/>
      <c r="G5" s="444"/>
      <c r="H5" s="445" t="s">
        <v>4</v>
      </c>
      <c r="I5" s="447" t="s">
        <v>5</v>
      </c>
      <c r="J5" s="419" t="s">
        <v>6</v>
      </c>
    </row>
    <row r="6" spans="1:15" x14ac:dyDescent="0.25">
      <c r="A6" s="44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6"/>
      <c r="I6" s="448"/>
      <c r="J6" s="42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0" t="s">
        <v>12</v>
      </c>
      <c r="H34" s="41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0" t="s">
        <v>13</v>
      </c>
      <c r="H35" s="41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0" t="s">
        <v>14</v>
      </c>
      <c r="H36" s="41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0" t="s">
        <v>15</v>
      </c>
      <c r="H37" s="41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0" t="s">
        <v>16</v>
      </c>
      <c r="H38" s="41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0" t="s">
        <v>5</v>
      </c>
      <c r="H39" s="41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0" t="s">
        <v>32</v>
      </c>
      <c r="H40" s="41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404" t="s">
        <v>22</v>
      </c>
      <c r="G1" s="404"/>
      <c r="H1" s="40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04" t="s">
        <v>21</v>
      </c>
      <c r="G2" s="404"/>
      <c r="H2" s="404"/>
      <c r="I2" s="21">
        <f>J71*-1</f>
        <v>12110891</v>
      </c>
    </row>
    <row r="4" spans="1:10" ht="19.5" x14ac:dyDescent="0.25">
      <c r="A4" s="405"/>
      <c r="B4" s="405"/>
      <c r="C4" s="405"/>
      <c r="D4" s="405"/>
      <c r="E4" s="405"/>
      <c r="F4" s="405"/>
      <c r="G4" s="405"/>
      <c r="H4" s="405"/>
      <c r="I4" s="405"/>
      <c r="J4" s="405"/>
    </row>
    <row r="5" spans="1:10" x14ac:dyDescent="0.25">
      <c r="A5" s="406" t="s">
        <v>2</v>
      </c>
      <c r="B5" s="407" t="s">
        <v>3</v>
      </c>
      <c r="C5" s="407"/>
      <c r="D5" s="407"/>
      <c r="E5" s="407"/>
      <c r="F5" s="407"/>
      <c r="G5" s="407"/>
      <c r="H5" s="474" t="s">
        <v>4</v>
      </c>
      <c r="I5" s="471" t="s">
        <v>5</v>
      </c>
      <c r="J5" s="472" t="s">
        <v>6</v>
      </c>
    </row>
    <row r="6" spans="1:10" x14ac:dyDescent="0.25">
      <c r="A6" s="40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5"/>
      <c r="I6" s="471"/>
      <c r="J6" s="47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3" t="s">
        <v>12</v>
      </c>
      <c r="H65" s="47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3" t="s">
        <v>13</v>
      </c>
      <c r="H66" s="47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3" t="s">
        <v>14</v>
      </c>
      <c r="H67" s="47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3" t="s">
        <v>15</v>
      </c>
      <c r="H68" s="47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3" t="s">
        <v>16</v>
      </c>
      <c r="H69" s="47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3" t="s">
        <v>5</v>
      </c>
      <c r="H70" s="47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3" t="s">
        <v>32</v>
      </c>
      <c r="H71" s="47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6"/>
  <sheetViews>
    <sheetView zoomScaleNormal="100" workbookViewId="0">
      <pane ySplit="6" topLeftCell="A63" activePane="bottomLeft" state="frozen"/>
      <selection pane="bottomLeft" activeCell="L70" sqref="L70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21" t="s">
        <v>22</v>
      </c>
      <c r="G1" s="421"/>
      <c r="H1" s="421"/>
      <c r="I1" s="326" t="s">
        <v>27</v>
      </c>
      <c r="J1" s="324"/>
      <c r="L1" s="327">
        <f>SUM(D629:D629)</f>
        <v>0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1" t="s">
        <v>21</v>
      </c>
      <c r="G2" s="421"/>
      <c r="H2" s="421"/>
      <c r="I2" s="326">
        <f>J655*-1</f>
        <v>-600</v>
      </c>
      <c r="J2" s="324"/>
      <c r="L2" s="327">
        <f>SUM(G629:G629)</f>
        <v>0</v>
      </c>
      <c r="O2" s="233" t="s">
        <v>198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22"/>
      <c r="B4" s="423"/>
      <c r="C4" s="423"/>
      <c r="D4" s="423"/>
      <c r="E4" s="423"/>
      <c r="F4" s="423"/>
      <c r="G4" s="423"/>
      <c r="H4" s="423"/>
      <c r="I4" s="423"/>
      <c r="J4" s="424"/>
    </row>
    <row r="5" spans="1:16" x14ac:dyDescent="0.25">
      <c r="A5" s="425" t="s">
        <v>2</v>
      </c>
      <c r="B5" s="427" t="s">
        <v>3</v>
      </c>
      <c r="C5" s="428"/>
      <c r="D5" s="428"/>
      <c r="E5" s="428"/>
      <c r="F5" s="428"/>
      <c r="G5" s="429"/>
      <c r="H5" s="430" t="s">
        <v>4</v>
      </c>
      <c r="I5" s="432" t="s">
        <v>5</v>
      </c>
      <c r="J5" s="434" t="s">
        <v>6</v>
      </c>
    </row>
    <row r="6" spans="1:16" x14ac:dyDescent="0.25">
      <c r="A6" s="42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1"/>
      <c r="I6" s="433"/>
      <c r="J6" s="435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204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205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206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207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208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209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210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211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212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213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215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3">
        <v>43362</v>
      </c>
      <c r="B58" s="334">
        <v>18000066</v>
      </c>
      <c r="C58" s="335">
        <v>5</v>
      </c>
      <c r="D58" s="336">
        <v>296415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43362</v>
      </c>
      <c r="B59" s="334">
        <v>18000067</v>
      </c>
      <c r="C59" s="335">
        <v>2</v>
      </c>
      <c r="D59" s="336">
        <v>109530</v>
      </c>
      <c r="E59" s="337"/>
      <c r="F59" s="335"/>
      <c r="G59" s="336"/>
      <c r="H59" s="337"/>
      <c r="I59" s="338">
        <v>405945</v>
      </c>
      <c r="J59" s="363" t="s">
        <v>17</v>
      </c>
      <c r="K59" s="328"/>
      <c r="L59" s="328"/>
      <c r="M59" s="328"/>
      <c r="N59" s="328"/>
      <c r="O59" s="366"/>
      <c r="P59" s="366"/>
    </row>
    <row r="60" spans="1:16" x14ac:dyDescent="0.25">
      <c r="A60" s="333">
        <v>43364</v>
      </c>
      <c r="B60" s="334">
        <v>18000070</v>
      </c>
      <c r="C60" s="335">
        <v>1</v>
      </c>
      <c r="D60" s="336">
        <v>59265</v>
      </c>
      <c r="E60" s="337"/>
      <c r="F60" s="335"/>
      <c r="G60" s="336"/>
      <c r="H60" s="337"/>
      <c r="I60" s="338">
        <v>59265</v>
      </c>
      <c r="J60" s="363" t="s">
        <v>17</v>
      </c>
      <c r="K60" s="328"/>
      <c r="L60" s="328"/>
      <c r="M60" s="328"/>
      <c r="N60" s="328"/>
      <c r="O60" s="366"/>
      <c r="P60" s="366"/>
    </row>
    <row r="61" spans="1:16" x14ac:dyDescent="0.25">
      <c r="A61" s="333">
        <v>43365</v>
      </c>
      <c r="B61" s="334">
        <v>18000072</v>
      </c>
      <c r="C61" s="335">
        <v>1</v>
      </c>
      <c r="D61" s="336">
        <v>46035</v>
      </c>
      <c r="E61" s="337"/>
      <c r="F61" s="335"/>
      <c r="G61" s="336"/>
      <c r="H61" s="337"/>
      <c r="I61" s="338"/>
      <c r="J61" s="336"/>
      <c r="K61" s="328"/>
      <c r="L61" s="328"/>
      <c r="M61" s="328"/>
      <c r="N61" s="328"/>
      <c r="O61" s="366"/>
      <c r="P61" s="366"/>
    </row>
    <row r="62" spans="1:16" x14ac:dyDescent="0.25">
      <c r="A62" s="333">
        <v>43365</v>
      </c>
      <c r="B62" s="334">
        <v>18000073</v>
      </c>
      <c r="C62" s="335">
        <v>1</v>
      </c>
      <c r="D62" s="336">
        <v>71100</v>
      </c>
      <c r="E62" s="337"/>
      <c r="F62" s="335"/>
      <c r="G62" s="336"/>
      <c r="H62" s="337"/>
      <c r="I62" s="338">
        <v>117135</v>
      </c>
      <c r="J62" s="363" t="s">
        <v>219</v>
      </c>
      <c r="K62" s="328"/>
      <c r="L62" s="328"/>
      <c r="M62" s="328"/>
      <c r="N62" s="328"/>
      <c r="O62" s="366"/>
      <c r="P62" s="366"/>
    </row>
    <row r="63" spans="1:16" x14ac:dyDescent="0.25">
      <c r="A63" s="333">
        <v>43367</v>
      </c>
      <c r="B63" s="334">
        <v>18000075</v>
      </c>
      <c r="C63" s="335">
        <v>5</v>
      </c>
      <c r="D63" s="336">
        <v>373680</v>
      </c>
      <c r="E63" s="381" t="s">
        <v>218</v>
      </c>
      <c r="F63" s="335">
        <v>1</v>
      </c>
      <c r="G63" s="336">
        <v>87300</v>
      </c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43367</v>
      </c>
      <c r="B64" s="334">
        <v>18000076</v>
      </c>
      <c r="C64" s="335">
        <v>1</v>
      </c>
      <c r="D64" s="336">
        <v>44955</v>
      </c>
      <c r="E64" s="337"/>
      <c r="F64" s="335"/>
      <c r="G64" s="336"/>
      <c r="H64" s="337"/>
      <c r="I64" s="338">
        <v>331335</v>
      </c>
      <c r="J64" s="363" t="s">
        <v>17</v>
      </c>
      <c r="K64" s="328"/>
      <c r="L64" s="328"/>
      <c r="M64" s="328"/>
      <c r="N64" s="328"/>
      <c r="O64" s="366"/>
      <c r="P64" s="366"/>
    </row>
    <row r="65" spans="1:16" x14ac:dyDescent="0.25">
      <c r="A65" s="333">
        <v>43368</v>
      </c>
      <c r="B65" s="334">
        <v>18000078</v>
      </c>
      <c r="C65" s="335">
        <v>1</v>
      </c>
      <c r="D65" s="336">
        <v>69300</v>
      </c>
      <c r="E65" s="381" t="s">
        <v>220</v>
      </c>
      <c r="F65" s="335">
        <v>1</v>
      </c>
      <c r="G65" s="336">
        <v>121005</v>
      </c>
      <c r="H65" s="337"/>
      <c r="I65" s="338"/>
      <c r="J65" s="363"/>
      <c r="K65" s="328"/>
      <c r="L65" s="328"/>
      <c r="M65" s="328"/>
      <c r="N65" s="328"/>
      <c r="O65" s="366"/>
      <c r="P65" s="366"/>
    </row>
    <row r="66" spans="1:16" x14ac:dyDescent="0.25">
      <c r="A66" s="333">
        <v>43370</v>
      </c>
      <c r="B66" s="334">
        <v>18000080</v>
      </c>
      <c r="C66" s="335">
        <v>1</v>
      </c>
      <c r="D66" s="336">
        <v>69975</v>
      </c>
      <c r="E66" s="381"/>
      <c r="F66" s="335"/>
      <c r="G66" s="336"/>
      <c r="H66" s="337"/>
      <c r="I66" s="338">
        <v>18270</v>
      </c>
      <c r="J66" s="363" t="s">
        <v>17</v>
      </c>
      <c r="K66" s="328"/>
      <c r="L66" s="365">
        <f>D65+D66-G65</f>
        <v>18270</v>
      </c>
      <c r="M66" s="328"/>
      <c r="N66" s="328"/>
      <c r="O66" s="366"/>
      <c r="P66" s="366"/>
    </row>
    <row r="67" spans="1:16" x14ac:dyDescent="0.25">
      <c r="A67" s="398">
        <v>43371</v>
      </c>
      <c r="B67" s="399">
        <v>18000080</v>
      </c>
      <c r="C67" s="400">
        <v>2</v>
      </c>
      <c r="D67" s="401">
        <v>168435</v>
      </c>
      <c r="E67" s="402"/>
      <c r="F67" s="400"/>
      <c r="G67" s="401"/>
      <c r="H67" s="402"/>
      <c r="I67" s="403"/>
      <c r="J67" s="401"/>
      <c r="K67" s="328"/>
      <c r="L67" s="328"/>
      <c r="M67" s="328"/>
      <c r="N67" s="328"/>
      <c r="O67" s="366"/>
      <c r="P67" s="366"/>
    </row>
    <row r="68" spans="1:16" x14ac:dyDescent="0.25">
      <c r="A68" s="398">
        <v>43371</v>
      </c>
      <c r="B68" s="399">
        <v>18000081</v>
      </c>
      <c r="C68" s="400">
        <v>2</v>
      </c>
      <c r="D68" s="401">
        <v>149535</v>
      </c>
      <c r="E68" s="402"/>
      <c r="F68" s="400"/>
      <c r="G68" s="401"/>
      <c r="H68" s="402"/>
      <c r="I68" s="403">
        <v>317970</v>
      </c>
      <c r="J68" s="401" t="s">
        <v>17</v>
      </c>
      <c r="K68" s="328"/>
      <c r="L68" s="328"/>
      <c r="M68" s="328"/>
      <c r="N68" s="328"/>
      <c r="O68" s="366"/>
      <c r="P68" s="366"/>
    </row>
    <row r="69" spans="1:16" x14ac:dyDescent="0.25">
      <c r="A69" s="333">
        <v>43372</v>
      </c>
      <c r="B69" s="334">
        <v>18000085</v>
      </c>
      <c r="C69" s="335">
        <v>3</v>
      </c>
      <c r="D69" s="336">
        <v>192510</v>
      </c>
      <c r="E69" s="381" t="s">
        <v>221</v>
      </c>
      <c r="F69" s="335">
        <v>1</v>
      </c>
      <c r="G69" s="336">
        <v>112680</v>
      </c>
      <c r="H69" s="337"/>
      <c r="I69" s="338">
        <v>80430</v>
      </c>
      <c r="J69" s="363" t="s">
        <v>17</v>
      </c>
      <c r="K69" s="328"/>
      <c r="L69" s="365"/>
      <c r="M69" s="328"/>
      <c r="N69" s="328"/>
      <c r="O69" s="366"/>
      <c r="P69" s="366"/>
    </row>
    <row r="70" spans="1:16" x14ac:dyDescent="0.25">
      <c r="A70" s="333">
        <v>43375</v>
      </c>
      <c r="B70" s="334">
        <v>18000090</v>
      </c>
      <c r="C70" s="335">
        <v>1</v>
      </c>
      <c r="D70" s="336">
        <v>69300</v>
      </c>
      <c r="E70" s="337"/>
      <c r="F70" s="335"/>
      <c r="G70" s="336"/>
      <c r="H70" s="337"/>
      <c r="I70" s="338">
        <v>385800</v>
      </c>
      <c r="J70" s="363" t="s">
        <v>17</v>
      </c>
      <c r="K70" s="328"/>
      <c r="L70" s="328"/>
      <c r="M70" s="328"/>
      <c r="N70" s="328"/>
      <c r="O70" s="366"/>
      <c r="P70" s="366"/>
    </row>
    <row r="71" spans="1:16" x14ac:dyDescent="0.25">
      <c r="A71" s="333">
        <v>43377</v>
      </c>
      <c r="B71" s="334">
        <v>18000093</v>
      </c>
      <c r="C71" s="335">
        <v>2</v>
      </c>
      <c r="D71" s="336">
        <v>151020</v>
      </c>
      <c r="E71" s="381" t="s">
        <v>222</v>
      </c>
      <c r="F71" s="335">
        <v>1</v>
      </c>
      <c r="G71" s="336">
        <v>51435</v>
      </c>
      <c r="H71" s="337"/>
      <c r="I71" s="338"/>
      <c r="J71" s="363"/>
      <c r="K71" s="328"/>
      <c r="L71" s="328"/>
      <c r="M71" s="328"/>
      <c r="N71" s="328"/>
      <c r="O71" s="366"/>
      <c r="P71" s="366"/>
    </row>
    <row r="72" spans="1:16" x14ac:dyDescent="0.25">
      <c r="A72" s="333">
        <v>43377</v>
      </c>
      <c r="B72" s="334">
        <v>18000096</v>
      </c>
      <c r="C72" s="335">
        <v>1</v>
      </c>
      <c r="D72" s="336">
        <v>33480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43377</v>
      </c>
      <c r="B73" s="334">
        <v>18000098</v>
      </c>
      <c r="C73" s="335">
        <v>10</v>
      </c>
      <c r="D73" s="336">
        <v>695550</v>
      </c>
      <c r="E73" s="337"/>
      <c r="F73" s="335"/>
      <c r="G73" s="336"/>
      <c r="H73" s="337"/>
      <c r="I73" s="338">
        <v>828615</v>
      </c>
      <c r="J73" s="363" t="s">
        <v>17</v>
      </c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64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64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64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42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64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42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42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65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28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28"/>
      <c r="M623" s="328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367"/>
      <c r="M624" s="367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2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219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66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6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65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42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68" t="s">
        <v>11</v>
      </c>
      <c r="C647" s="369">
        <f>SUM(C7:C646)</f>
        <v>158</v>
      </c>
      <c r="D647" s="370">
        <f>SUM(D7:D646)</f>
        <v>10055671</v>
      </c>
      <c r="E647" s="368" t="s">
        <v>11</v>
      </c>
      <c r="F647" s="369">
        <f>SUM(F7:F646)</f>
        <v>16</v>
      </c>
      <c r="G647" s="370">
        <f>SUM(G7:G646)</f>
        <v>1160820</v>
      </c>
      <c r="H647" s="370">
        <f>SUM(H7:H646)</f>
        <v>0</v>
      </c>
      <c r="I647" s="369">
        <f>SUM(I7:I646)</f>
        <v>8895451</v>
      </c>
      <c r="J647" s="371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68"/>
      <c r="C648" s="369"/>
      <c r="D648" s="370"/>
      <c r="E648" s="368"/>
      <c r="F648" s="369"/>
      <c r="G648" s="371"/>
      <c r="H648" s="340"/>
      <c r="I648" s="341"/>
      <c r="J648" s="371"/>
      <c r="K648" s="328"/>
      <c r="L648" s="328"/>
      <c r="M648" s="328"/>
      <c r="N648" s="328"/>
      <c r="O648" s="366"/>
      <c r="P648" s="366"/>
    </row>
    <row r="649" spans="1:16" x14ac:dyDescent="0.25">
      <c r="A649" s="339"/>
      <c r="B649" s="372"/>
      <c r="C649" s="341"/>
      <c r="D649" s="342"/>
      <c r="E649" s="368"/>
      <c r="F649" s="341"/>
      <c r="G649" s="437" t="s">
        <v>12</v>
      </c>
      <c r="H649" s="437"/>
      <c r="I649" s="344"/>
      <c r="J649" s="373">
        <f>SUM(D7:D646)</f>
        <v>10055671</v>
      </c>
      <c r="K649" s="328"/>
      <c r="L649" s="328"/>
      <c r="M649" s="328"/>
      <c r="N649" s="328"/>
      <c r="O649" s="366"/>
      <c r="P649" s="366"/>
    </row>
    <row r="650" spans="1:16" x14ac:dyDescent="0.25">
      <c r="A650" s="357"/>
      <c r="B650" s="346"/>
      <c r="C650" s="347"/>
      <c r="D650" s="349"/>
      <c r="E650" s="348"/>
      <c r="F650" s="347"/>
      <c r="G650" s="436" t="s">
        <v>13</v>
      </c>
      <c r="H650" s="436"/>
      <c r="I650" s="350"/>
      <c r="J650" s="356">
        <f>SUM(G7:G646)</f>
        <v>1160820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48"/>
      <c r="C651" s="347"/>
      <c r="D651" s="349"/>
      <c r="E651" s="348"/>
      <c r="F651" s="347"/>
      <c r="G651" s="436" t="s">
        <v>14</v>
      </c>
      <c r="H651" s="436"/>
      <c r="I651" s="358"/>
      <c r="J651" s="359">
        <f>J649-J650</f>
        <v>8894851</v>
      </c>
      <c r="K651" s="328"/>
      <c r="L651" s="328"/>
      <c r="M651" s="328"/>
      <c r="N651" s="328"/>
      <c r="O651" s="366"/>
      <c r="P651" s="366"/>
    </row>
    <row r="652" spans="1:16" x14ac:dyDescent="0.25">
      <c r="A652" s="360"/>
      <c r="B652" s="361"/>
      <c r="C652" s="347"/>
      <c r="D652" s="362"/>
      <c r="E652" s="348"/>
      <c r="F652" s="347"/>
      <c r="G652" s="436" t="s">
        <v>15</v>
      </c>
      <c r="H652" s="436"/>
      <c r="I652" s="350"/>
      <c r="J652" s="356">
        <f>SUM(H7:H646)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6" t="s">
        <v>16</v>
      </c>
      <c r="H653" s="436"/>
      <c r="I653" s="350"/>
      <c r="J653" s="356">
        <f>J651+J652</f>
        <v>8894851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36" t="s">
        <v>5</v>
      </c>
      <c r="H654" s="436"/>
      <c r="I654" s="350"/>
      <c r="J654" s="356">
        <f>SUM(I7:I646)</f>
        <v>8895451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B655" s="361"/>
      <c r="C655" s="347"/>
      <c r="D655" s="362"/>
      <c r="E655" s="348"/>
      <c r="F655" s="347"/>
      <c r="G655" s="436" t="s">
        <v>32</v>
      </c>
      <c r="H655" s="436"/>
      <c r="I655" s="347" t="str">
        <f>IF(J655&gt;0,"SALDO",IF(J655&lt;0,"PIUTANG",IF(J655=0,"LUNAS")))</f>
        <v>SALDO</v>
      </c>
      <c r="J655" s="356">
        <f>J654-J653</f>
        <v>600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K656" s="328"/>
      <c r="L656" s="328"/>
      <c r="M656" s="328"/>
      <c r="N656" s="328"/>
      <c r="O656" s="366"/>
      <c r="P656" s="366"/>
    </row>
  </sheetData>
  <mergeCells count="15">
    <mergeCell ref="G655:H655"/>
    <mergeCell ref="G649:H649"/>
    <mergeCell ref="G650:H650"/>
    <mergeCell ref="G651:H651"/>
    <mergeCell ref="G652:H652"/>
    <mergeCell ref="G653:H653"/>
    <mergeCell ref="G654:H654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93"/>
  <sheetViews>
    <sheetView zoomScale="85" zoomScaleNormal="85" workbookViewId="0">
      <pane ySplit="7" topLeftCell="A266" activePane="bottomLeft" state="frozen"/>
      <selection pane="bottomLeft" activeCell="M279" sqref="M27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187</v>
      </c>
      <c r="D1" s="218"/>
      <c r="E1" s="218"/>
      <c r="F1" s="404" t="s">
        <v>22</v>
      </c>
      <c r="G1" s="404"/>
      <c r="H1" s="404"/>
      <c r="I1" s="220"/>
      <c r="J1" s="218"/>
      <c r="M1" s="219">
        <f>SUM(D243:D253)</f>
        <v>5963915</v>
      </c>
      <c r="N1" s="219">
        <v>7053025</v>
      </c>
      <c r="O1" s="219">
        <f>N1-M1</f>
        <v>1089110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404" t="s">
        <v>21</v>
      </c>
      <c r="G2" s="404"/>
      <c r="H2" s="404"/>
      <c r="I2" s="220">
        <f>J287*-1</f>
        <v>5981403</v>
      </c>
      <c r="J2" s="218"/>
      <c r="M2" s="219">
        <f>SUM(G243:G253)</f>
        <v>0</v>
      </c>
      <c r="N2" s="219">
        <v>6175225</v>
      </c>
      <c r="O2" s="219">
        <f>N2-M2</f>
        <v>6175225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5963915</v>
      </c>
      <c r="N3" s="219">
        <f>N1-N2</f>
        <v>877800</v>
      </c>
    </row>
    <row r="5" spans="1:15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5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5" x14ac:dyDescent="0.25">
      <c r="A7" s="441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6"/>
      <c r="I7" s="448"/>
      <c r="J7" s="420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241">
        <v>43365</v>
      </c>
      <c r="B243" s="242">
        <v>180175493</v>
      </c>
      <c r="C243" s="247">
        <v>5</v>
      </c>
      <c r="D243" s="246">
        <v>322350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43365</v>
      </c>
      <c r="B244" s="242">
        <v>180175544</v>
      </c>
      <c r="C244" s="247">
        <v>2</v>
      </c>
      <c r="D244" s="246">
        <v>154175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43367</v>
      </c>
      <c r="B245" s="242">
        <v>180175637</v>
      </c>
      <c r="C245" s="247">
        <v>4</v>
      </c>
      <c r="D245" s="246">
        <v>369513</v>
      </c>
      <c r="E245" s="244"/>
      <c r="F245" s="242"/>
      <c r="G245" s="246"/>
      <c r="H245" s="245"/>
      <c r="I245" s="245"/>
      <c r="J245" s="246"/>
    </row>
    <row r="246" spans="1:10" x14ac:dyDescent="0.25">
      <c r="A246" s="241">
        <v>43367</v>
      </c>
      <c r="B246" s="242">
        <v>180175683</v>
      </c>
      <c r="C246" s="247"/>
      <c r="D246" s="246">
        <v>550463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43368</v>
      </c>
      <c r="B247" s="242">
        <v>180175723</v>
      </c>
      <c r="C247" s="247">
        <v>4</v>
      </c>
      <c r="D247" s="246">
        <v>320600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43368</v>
      </c>
      <c r="B248" s="242">
        <v>180175775</v>
      </c>
      <c r="C248" s="247">
        <v>3</v>
      </c>
      <c r="D248" s="246">
        <v>304938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43369</v>
      </c>
      <c r="B249" s="242">
        <v>180175803</v>
      </c>
      <c r="C249" s="247">
        <v>9</v>
      </c>
      <c r="D249" s="246">
        <v>933800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43369</v>
      </c>
      <c r="B250" s="242">
        <v>180175857</v>
      </c>
      <c r="C250" s="247">
        <v>1</v>
      </c>
      <c r="D250" s="246">
        <v>46463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43370</v>
      </c>
      <c r="B251" s="242">
        <v>180175885</v>
      </c>
      <c r="C251" s="247">
        <v>6</v>
      </c>
      <c r="D251" s="246">
        <v>677950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43370</v>
      </c>
      <c r="B252" s="242">
        <v>180175933</v>
      </c>
      <c r="C252" s="247">
        <v>5</v>
      </c>
      <c r="D252" s="246">
        <v>338275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43371</v>
      </c>
      <c r="B253" s="242">
        <v>180175979</v>
      </c>
      <c r="C253" s="247">
        <v>18</v>
      </c>
      <c r="D253" s="246">
        <v>1945388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43372</v>
      </c>
      <c r="B254" s="242">
        <v>180176028</v>
      </c>
      <c r="C254" s="247">
        <v>1</v>
      </c>
      <c r="D254" s="246">
        <v>104650</v>
      </c>
      <c r="E254" s="244"/>
      <c r="F254" s="242"/>
      <c r="G254" s="246"/>
      <c r="H254" s="245"/>
      <c r="I254" s="245">
        <v>6068568</v>
      </c>
      <c r="J254" s="246" t="s">
        <v>17</v>
      </c>
    </row>
    <row r="255" spans="1:10" x14ac:dyDescent="0.25">
      <c r="A255" s="241">
        <v>43372</v>
      </c>
      <c r="B255" s="242">
        <v>180176055</v>
      </c>
      <c r="C255" s="247">
        <v>2</v>
      </c>
      <c r="D255" s="246">
        <v>132563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43372</v>
      </c>
      <c r="B256" s="242">
        <v>180176101</v>
      </c>
      <c r="C256" s="247">
        <v>2</v>
      </c>
      <c r="D256" s="246">
        <v>298113</v>
      </c>
      <c r="E256" s="244"/>
      <c r="F256" s="242"/>
      <c r="G256" s="246"/>
      <c r="H256" s="245"/>
      <c r="I256" s="245"/>
      <c r="J256" s="246"/>
    </row>
    <row r="257" spans="1:10" x14ac:dyDescent="0.25">
      <c r="A257" s="241">
        <v>43374</v>
      </c>
      <c r="B257" s="242">
        <v>180176202</v>
      </c>
      <c r="C257" s="247">
        <v>24</v>
      </c>
      <c r="D257" s="246">
        <v>2417538</v>
      </c>
      <c r="E257" s="244"/>
      <c r="F257" s="242"/>
      <c r="G257" s="246"/>
      <c r="H257" s="245"/>
      <c r="I257" s="245"/>
      <c r="J257" s="246"/>
    </row>
    <row r="258" spans="1:10" x14ac:dyDescent="0.25">
      <c r="A258" s="241">
        <v>43374</v>
      </c>
      <c r="B258" s="242">
        <v>180176264</v>
      </c>
      <c r="C258" s="247">
        <v>7</v>
      </c>
      <c r="D258" s="246">
        <v>536288</v>
      </c>
      <c r="E258" s="244"/>
      <c r="F258" s="242"/>
      <c r="G258" s="246"/>
      <c r="H258" s="245"/>
      <c r="I258" s="245"/>
      <c r="J258" s="246"/>
    </row>
    <row r="259" spans="1:10" x14ac:dyDescent="0.25">
      <c r="A259" s="241">
        <v>43374</v>
      </c>
      <c r="B259" s="242">
        <v>180176275</v>
      </c>
      <c r="C259" s="247">
        <v>1</v>
      </c>
      <c r="D259" s="246">
        <v>46463</v>
      </c>
      <c r="E259" s="244"/>
      <c r="F259" s="242"/>
      <c r="G259" s="246"/>
      <c r="H259" s="245"/>
      <c r="I259" s="245"/>
      <c r="J259" s="246"/>
    </row>
    <row r="260" spans="1:10" x14ac:dyDescent="0.25">
      <c r="A260" s="241">
        <v>43375</v>
      </c>
      <c r="B260" s="242">
        <v>180176302</v>
      </c>
      <c r="C260" s="247">
        <v>4</v>
      </c>
      <c r="D260" s="246">
        <v>312900</v>
      </c>
      <c r="E260" s="244"/>
      <c r="F260" s="242"/>
      <c r="G260" s="246"/>
      <c r="H260" s="245"/>
      <c r="I260" s="245"/>
      <c r="J260" s="246"/>
    </row>
    <row r="261" spans="1:10" x14ac:dyDescent="0.25">
      <c r="A261" s="241">
        <v>43375</v>
      </c>
      <c r="B261" s="242">
        <v>180176353</v>
      </c>
      <c r="C261" s="247">
        <v>6</v>
      </c>
      <c r="D261" s="246">
        <v>445550</v>
      </c>
      <c r="E261" s="244"/>
      <c r="F261" s="242"/>
      <c r="G261" s="246"/>
      <c r="H261" s="245"/>
      <c r="I261" s="245"/>
      <c r="J261" s="246"/>
    </row>
    <row r="262" spans="1:10" x14ac:dyDescent="0.25">
      <c r="A262" s="241">
        <v>43376</v>
      </c>
      <c r="B262" s="242">
        <v>180176392</v>
      </c>
      <c r="C262" s="247">
        <v>6</v>
      </c>
      <c r="D262" s="246">
        <v>518350</v>
      </c>
      <c r="E262" s="244"/>
      <c r="F262" s="242"/>
      <c r="G262" s="246"/>
      <c r="H262" s="245"/>
      <c r="I262" s="245"/>
      <c r="J262" s="246"/>
    </row>
    <row r="263" spans="1:10" x14ac:dyDescent="0.25">
      <c r="A263" s="241">
        <v>43376</v>
      </c>
      <c r="B263" s="242">
        <v>180176433</v>
      </c>
      <c r="C263" s="247">
        <v>9</v>
      </c>
      <c r="D263" s="246">
        <v>903963</v>
      </c>
      <c r="E263" s="244"/>
      <c r="F263" s="242"/>
      <c r="G263" s="246"/>
      <c r="H263" s="245"/>
      <c r="I263" s="245"/>
      <c r="J263" s="246"/>
    </row>
    <row r="264" spans="1:10" x14ac:dyDescent="0.25">
      <c r="A264" s="241">
        <v>43377</v>
      </c>
      <c r="B264" s="242">
        <v>180176466</v>
      </c>
      <c r="C264" s="247">
        <v>2</v>
      </c>
      <c r="D264" s="246">
        <v>147788</v>
      </c>
      <c r="E264" s="244"/>
      <c r="F264" s="242"/>
      <c r="G264" s="246"/>
      <c r="H264" s="245"/>
      <c r="I264" s="245"/>
      <c r="J264" s="246"/>
    </row>
    <row r="265" spans="1:10" x14ac:dyDescent="0.25">
      <c r="A265" s="241">
        <v>43377</v>
      </c>
      <c r="B265" s="242">
        <v>180176518</v>
      </c>
      <c r="C265" s="247">
        <v>4</v>
      </c>
      <c r="D265" s="246">
        <v>340900</v>
      </c>
      <c r="E265" s="244"/>
      <c r="F265" s="242"/>
      <c r="G265" s="246"/>
      <c r="H265" s="245"/>
      <c r="I265" s="245"/>
      <c r="J265" s="246"/>
    </row>
    <row r="266" spans="1:10" x14ac:dyDescent="0.25">
      <c r="A266" s="241">
        <v>43378</v>
      </c>
      <c r="B266" s="242">
        <v>180176553</v>
      </c>
      <c r="C266" s="247">
        <v>12</v>
      </c>
      <c r="D266" s="246">
        <v>1137500</v>
      </c>
      <c r="E266" s="244"/>
      <c r="F266" s="242"/>
      <c r="G266" s="246"/>
      <c r="H266" s="245"/>
      <c r="I266" s="245"/>
      <c r="J266" s="246"/>
    </row>
    <row r="267" spans="1:10" x14ac:dyDescent="0.25">
      <c r="A267" s="241">
        <v>43378</v>
      </c>
      <c r="B267" s="242">
        <v>180176599</v>
      </c>
      <c r="C267" s="247">
        <v>3</v>
      </c>
      <c r="D267" s="246">
        <v>276588</v>
      </c>
      <c r="E267" s="244"/>
      <c r="F267" s="242"/>
      <c r="G267" s="246"/>
      <c r="H267" s="245"/>
      <c r="I267" s="245">
        <v>7514505</v>
      </c>
      <c r="J267" s="246" t="s">
        <v>17</v>
      </c>
    </row>
    <row r="268" spans="1:10" x14ac:dyDescent="0.25">
      <c r="A268" s="98">
        <v>43379</v>
      </c>
      <c r="B268" s="99">
        <v>180176631</v>
      </c>
      <c r="C268" s="100">
        <v>6</v>
      </c>
      <c r="D268" s="34">
        <v>614075</v>
      </c>
      <c r="E268" s="101"/>
      <c r="F268" s="99"/>
      <c r="G268" s="34"/>
      <c r="H268" s="102"/>
      <c r="I268" s="102"/>
      <c r="J268" s="34"/>
    </row>
    <row r="269" spans="1:10" x14ac:dyDescent="0.25">
      <c r="A269" s="98">
        <v>43379</v>
      </c>
      <c r="B269" s="99">
        <v>180176666</v>
      </c>
      <c r="C269" s="100">
        <v>2</v>
      </c>
      <c r="D269" s="34">
        <v>236950</v>
      </c>
      <c r="E269" s="101"/>
      <c r="F269" s="99"/>
      <c r="G269" s="34"/>
      <c r="H269" s="102"/>
      <c r="I269" s="102"/>
      <c r="J269" s="34"/>
    </row>
    <row r="270" spans="1:10" x14ac:dyDescent="0.25">
      <c r="A270" s="98">
        <v>43381</v>
      </c>
      <c r="B270" s="99">
        <v>180176780</v>
      </c>
      <c r="C270" s="100">
        <v>4</v>
      </c>
      <c r="D270" s="34">
        <v>485888</v>
      </c>
      <c r="E270" s="101"/>
      <c r="F270" s="99"/>
      <c r="G270" s="34"/>
      <c r="H270" s="102"/>
      <c r="I270" s="102"/>
      <c r="J270" s="34"/>
    </row>
    <row r="271" spans="1:10" x14ac:dyDescent="0.25">
      <c r="A271" s="98">
        <v>43381</v>
      </c>
      <c r="B271" s="99">
        <v>180176829</v>
      </c>
      <c r="C271" s="100">
        <v>7</v>
      </c>
      <c r="D271" s="34">
        <v>836063</v>
      </c>
      <c r="E271" s="101"/>
      <c r="F271" s="99"/>
      <c r="G271" s="34"/>
      <c r="H271" s="102"/>
      <c r="I271" s="102"/>
      <c r="J271" s="34"/>
    </row>
    <row r="272" spans="1:10" x14ac:dyDescent="0.25">
      <c r="A272" s="98">
        <v>43382</v>
      </c>
      <c r="B272" s="99">
        <v>180176866</v>
      </c>
      <c r="C272" s="100">
        <v>4</v>
      </c>
      <c r="D272" s="34">
        <v>348163</v>
      </c>
      <c r="E272" s="101"/>
      <c r="F272" s="99"/>
      <c r="G272" s="34"/>
      <c r="H272" s="102"/>
      <c r="I272" s="102"/>
      <c r="J272" s="34"/>
    </row>
    <row r="273" spans="1:10" x14ac:dyDescent="0.25">
      <c r="A273" s="98">
        <v>43382</v>
      </c>
      <c r="B273" s="99">
        <v>180176922</v>
      </c>
      <c r="C273" s="100">
        <v>5</v>
      </c>
      <c r="D273" s="34">
        <v>514150</v>
      </c>
      <c r="E273" s="101"/>
      <c r="F273" s="99"/>
      <c r="G273" s="34"/>
      <c r="H273" s="102"/>
      <c r="I273" s="102"/>
      <c r="J273" s="34"/>
    </row>
    <row r="274" spans="1:10" x14ac:dyDescent="0.25">
      <c r="A274" s="98">
        <v>43383</v>
      </c>
      <c r="B274" s="99">
        <v>180176959</v>
      </c>
      <c r="C274" s="100">
        <v>18</v>
      </c>
      <c r="D274" s="34">
        <v>1681313</v>
      </c>
      <c r="E274" s="101"/>
      <c r="F274" s="99"/>
      <c r="G274" s="34"/>
      <c r="H274" s="102"/>
      <c r="I274" s="102"/>
      <c r="J274" s="34"/>
    </row>
    <row r="275" spans="1:10" x14ac:dyDescent="0.25">
      <c r="A275" s="98">
        <v>43383</v>
      </c>
      <c r="B275" s="99">
        <v>180177007</v>
      </c>
      <c r="C275" s="100">
        <v>5</v>
      </c>
      <c r="D275" s="34">
        <v>634988</v>
      </c>
      <c r="E275" s="101"/>
      <c r="F275" s="99"/>
      <c r="G275" s="34"/>
      <c r="H275" s="102"/>
      <c r="I275" s="102"/>
      <c r="J275" s="34"/>
    </row>
    <row r="276" spans="1:10" x14ac:dyDescent="0.25">
      <c r="A276" s="98">
        <v>43384</v>
      </c>
      <c r="B276" s="99">
        <v>180177043</v>
      </c>
      <c r="C276" s="100">
        <v>6</v>
      </c>
      <c r="D276" s="34">
        <v>493150</v>
      </c>
      <c r="E276" s="101"/>
      <c r="F276" s="99"/>
      <c r="G276" s="34"/>
      <c r="H276" s="102"/>
      <c r="I276" s="102"/>
      <c r="J276" s="34"/>
    </row>
    <row r="277" spans="1:10" x14ac:dyDescent="0.25">
      <c r="A277" s="98">
        <v>43384</v>
      </c>
      <c r="B277" s="99">
        <v>180177080</v>
      </c>
      <c r="C277" s="100">
        <v>2</v>
      </c>
      <c r="D277" s="34">
        <v>136675</v>
      </c>
      <c r="E277" s="101"/>
      <c r="F277" s="99"/>
      <c r="G277" s="34"/>
      <c r="H277" s="102"/>
      <c r="I277" s="102"/>
      <c r="J277" s="34"/>
    </row>
    <row r="278" spans="1:10" x14ac:dyDescent="0.25">
      <c r="A278" s="235"/>
      <c r="B278" s="234"/>
      <c r="C278" s="240"/>
      <c r="D278" s="236"/>
      <c r="E278" s="237"/>
      <c r="F278" s="234"/>
      <c r="G278" s="236"/>
      <c r="H278" s="239"/>
      <c r="I278" s="239"/>
      <c r="J278" s="236"/>
    </row>
    <row r="279" spans="1:10" x14ac:dyDescent="0.25">
      <c r="A279" s="235"/>
      <c r="B279" s="223" t="s">
        <v>11</v>
      </c>
      <c r="C279" s="232">
        <f>SUM(C8:C278)</f>
        <v>1754</v>
      </c>
      <c r="D279" s="224"/>
      <c r="E279" s="223" t="s">
        <v>11</v>
      </c>
      <c r="F279" s="223">
        <f>SUM(F8:F278)</f>
        <v>222</v>
      </c>
      <c r="G279" s="224">
        <f>SUM(G8:G278)</f>
        <v>23954965</v>
      </c>
      <c r="H279" s="239"/>
      <c r="I279" s="239"/>
      <c r="J279" s="236"/>
    </row>
    <row r="280" spans="1:10" x14ac:dyDescent="0.25">
      <c r="A280" s="235"/>
      <c r="B280" s="223"/>
      <c r="C280" s="232"/>
      <c r="D280" s="224"/>
      <c r="E280" s="237"/>
      <c r="F280" s="234"/>
      <c r="G280" s="236"/>
      <c r="H280" s="239"/>
      <c r="I280" s="239"/>
      <c r="J280" s="236"/>
    </row>
    <row r="281" spans="1:10" x14ac:dyDescent="0.25">
      <c r="A281" s="225"/>
      <c r="B281" s="226"/>
      <c r="C281" s="240"/>
      <c r="D281" s="236"/>
      <c r="E281" s="223"/>
      <c r="F281" s="234"/>
      <c r="G281" s="410" t="s">
        <v>12</v>
      </c>
      <c r="H281" s="410"/>
      <c r="I281" s="239"/>
      <c r="J281" s="227">
        <f>SUM(D8:D278)</f>
        <v>169044213</v>
      </c>
    </row>
    <row r="282" spans="1:10" x14ac:dyDescent="0.25">
      <c r="A282" s="235"/>
      <c r="B282" s="234"/>
      <c r="C282" s="240"/>
      <c r="D282" s="236"/>
      <c r="E282" s="223"/>
      <c r="F282" s="234"/>
      <c r="G282" s="410" t="s">
        <v>13</v>
      </c>
      <c r="H282" s="410"/>
      <c r="I282" s="239"/>
      <c r="J282" s="227">
        <f>SUM(G8:G278)</f>
        <v>23954965</v>
      </c>
    </row>
    <row r="283" spans="1:10" x14ac:dyDescent="0.25">
      <c r="A283" s="228"/>
      <c r="B283" s="237"/>
      <c r="C283" s="240"/>
      <c r="D283" s="236"/>
      <c r="E283" s="237"/>
      <c r="F283" s="234"/>
      <c r="G283" s="410" t="s">
        <v>14</v>
      </c>
      <c r="H283" s="410"/>
      <c r="I283" s="41"/>
      <c r="J283" s="229">
        <f>J281-J282</f>
        <v>145089248</v>
      </c>
    </row>
    <row r="284" spans="1:10" x14ac:dyDescent="0.25">
      <c r="A284" s="235"/>
      <c r="B284" s="230"/>
      <c r="C284" s="240"/>
      <c r="D284" s="231"/>
      <c r="E284" s="237"/>
      <c r="F284" s="223"/>
      <c r="G284" s="410" t="s">
        <v>15</v>
      </c>
      <c r="H284" s="410"/>
      <c r="I284" s="239"/>
      <c r="J284" s="227">
        <f>SUM(H8:H280)</f>
        <v>375000</v>
      </c>
    </row>
    <row r="285" spans="1:10" x14ac:dyDescent="0.25">
      <c r="A285" s="235"/>
      <c r="B285" s="230"/>
      <c r="C285" s="240"/>
      <c r="D285" s="231"/>
      <c r="E285" s="237"/>
      <c r="F285" s="223"/>
      <c r="G285" s="410" t="s">
        <v>16</v>
      </c>
      <c r="H285" s="410"/>
      <c r="I285" s="239"/>
      <c r="J285" s="227">
        <f>J283+J284</f>
        <v>145464248</v>
      </c>
    </row>
    <row r="286" spans="1:10" x14ac:dyDescent="0.25">
      <c r="A286" s="235"/>
      <c r="B286" s="230"/>
      <c r="C286" s="240"/>
      <c r="D286" s="231"/>
      <c r="E286" s="237"/>
      <c r="F286" s="234"/>
      <c r="G286" s="410" t="s">
        <v>5</v>
      </c>
      <c r="H286" s="410"/>
      <c r="I286" s="239"/>
      <c r="J286" s="227">
        <f>SUM(I8:I280)</f>
        <v>139482845</v>
      </c>
    </row>
    <row r="287" spans="1:10" x14ac:dyDescent="0.25">
      <c r="A287" s="235"/>
      <c r="B287" s="230"/>
      <c r="C287" s="240"/>
      <c r="D287" s="231"/>
      <c r="E287" s="237"/>
      <c r="F287" s="234"/>
      <c r="G287" s="410" t="s">
        <v>32</v>
      </c>
      <c r="H287" s="410"/>
      <c r="I287" s="240" t="str">
        <f>IF(J287&gt;0,"SALDO",IF(J287&lt;0,"PIUTANG",IF(J287=0,"LUNAS")))</f>
        <v>PIUTANG</v>
      </c>
      <c r="J287" s="227">
        <f>J286-J285</f>
        <v>-5981403</v>
      </c>
    </row>
    <row r="288" spans="1:10" x14ac:dyDescent="0.25">
      <c r="F288" s="219"/>
      <c r="G288" s="219"/>
      <c r="J288" s="219"/>
    </row>
    <row r="289" spans="3:16" x14ac:dyDescent="0.25">
      <c r="C289" s="219"/>
      <c r="D289" s="219"/>
      <c r="F289" s="219"/>
      <c r="G289" s="219"/>
      <c r="J289" s="219"/>
      <c r="L289" s="233"/>
      <c r="M289" s="233"/>
      <c r="N289" s="233"/>
      <c r="O289" s="233"/>
      <c r="P289" s="233"/>
    </row>
    <row r="290" spans="3:16" x14ac:dyDescent="0.25">
      <c r="C290" s="219"/>
      <c r="D290" s="219"/>
      <c r="F290" s="219"/>
      <c r="G290" s="219"/>
      <c r="J290" s="219"/>
      <c r="L290" s="233"/>
      <c r="M290" s="233"/>
      <c r="N290" s="233"/>
      <c r="O290" s="233"/>
      <c r="P290" s="233"/>
    </row>
    <row r="291" spans="3:16" x14ac:dyDescent="0.25">
      <c r="C291" s="219"/>
      <c r="D291" s="219"/>
      <c r="F291" s="219"/>
      <c r="G291" s="219"/>
      <c r="J291" s="219"/>
      <c r="L291" s="233"/>
      <c r="M291" s="233"/>
      <c r="N291" s="233"/>
      <c r="O291" s="233"/>
      <c r="P291" s="233"/>
    </row>
    <row r="292" spans="3:16" x14ac:dyDescent="0.25">
      <c r="C292" s="219"/>
      <c r="D292" s="219"/>
      <c r="F292" s="219"/>
      <c r="G292" s="219"/>
      <c r="J292" s="219"/>
      <c r="L292" s="233"/>
      <c r="M292" s="233"/>
      <c r="N292" s="233"/>
      <c r="O292" s="233"/>
      <c r="P292" s="233"/>
    </row>
    <row r="293" spans="3:16" x14ac:dyDescent="0.25">
      <c r="C293" s="219"/>
      <c r="D293" s="219"/>
      <c r="L293" s="233"/>
      <c r="M293" s="233"/>
      <c r="N293" s="233"/>
      <c r="O293" s="233"/>
      <c r="P29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87:H287"/>
    <mergeCell ref="G281:H281"/>
    <mergeCell ref="G282:H282"/>
    <mergeCell ref="G283:H283"/>
    <mergeCell ref="G284:H284"/>
    <mergeCell ref="G285:H285"/>
    <mergeCell ref="G286:H28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J241"/>
  <sheetViews>
    <sheetView workbookViewId="0">
      <pane ySplit="7" topLeftCell="A17" activePane="bottomLeft" state="frozen"/>
      <selection pane="bottomLeft" activeCell="D22" sqref="D2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404" t="s">
        <v>22</v>
      </c>
      <c r="G1" s="404"/>
      <c r="H1" s="404"/>
      <c r="I1" s="220"/>
      <c r="J1" s="218"/>
    </row>
    <row r="2" spans="1:10" x14ac:dyDescent="0.25">
      <c r="A2" s="218" t="s">
        <v>1</v>
      </c>
      <c r="B2" s="218"/>
      <c r="C2" s="221" t="s">
        <v>92</v>
      </c>
      <c r="D2" s="218"/>
      <c r="E2" s="218"/>
      <c r="F2" s="404" t="s">
        <v>21</v>
      </c>
      <c r="G2" s="404"/>
      <c r="H2" s="404"/>
      <c r="I2" s="220">
        <f>J235*-1</f>
        <v>247320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77" t="s">
        <v>117</v>
      </c>
      <c r="G3" s="377"/>
      <c r="H3" s="377" t="s">
        <v>131</v>
      </c>
      <c r="I3" s="278"/>
      <c r="J3" s="218"/>
    </row>
    <row r="5" spans="1:10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0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0" x14ac:dyDescent="0.25">
      <c r="A7" s="441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6"/>
      <c r="I7" s="448"/>
      <c r="J7" s="420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241">
        <v>43358</v>
      </c>
      <c r="B16" s="242">
        <v>18000061</v>
      </c>
      <c r="C16" s="247">
        <v>1</v>
      </c>
      <c r="D16" s="246">
        <v>64575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43360</v>
      </c>
      <c r="B17" s="242">
        <v>18000063</v>
      </c>
      <c r="C17" s="247">
        <v>1</v>
      </c>
      <c r="D17" s="246">
        <v>52155</v>
      </c>
      <c r="E17" s="244"/>
      <c r="F17" s="242"/>
      <c r="G17" s="246"/>
      <c r="H17" s="245"/>
      <c r="I17" s="245"/>
      <c r="J17" s="246"/>
    </row>
    <row r="18" spans="1:10" x14ac:dyDescent="0.25">
      <c r="A18" s="241">
        <v>39710</v>
      </c>
      <c r="B18" s="242">
        <v>18000065</v>
      </c>
      <c r="C18" s="247">
        <v>1</v>
      </c>
      <c r="D18" s="246">
        <v>72000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39710</v>
      </c>
      <c r="B19" s="242">
        <v>18000068</v>
      </c>
      <c r="C19" s="247">
        <v>1</v>
      </c>
      <c r="D19" s="246">
        <v>105750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43363</v>
      </c>
      <c r="B20" s="242">
        <v>18000069</v>
      </c>
      <c r="C20" s="247">
        <v>1</v>
      </c>
      <c r="D20" s="246">
        <v>55800</v>
      </c>
      <c r="E20" s="244" t="s">
        <v>216</v>
      </c>
      <c r="F20" s="242">
        <v>1</v>
      </c>
      <c r="G20" s="246">
        <v>112500</v>
      </c>
      <c r="H20" s="245"/>
      <c r="I20" s="245">
        <v>237780</v>
      </c>
      <c r="J20" s="246" t="s">
        <v>17</v>
      </c>
    </row>
    <row r="21" spans="1:10" x14ac:dyDescent="0.25">
      <c r="A21" s="241">
        <v>43368</v>
      </c>
      <c r="B21" s="242">
        <v>18000079</v>
      </c>
      <c r="C21" s="247">
        <v>1</v>
      </c>
      <c r="D21" s="246">
        <v>57870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43371</v>
      </c>
      <c r="B22" s="242">
        <v>18000083</v>
      </c>
      <c r="C22" s="247">
        <v>3</v>
      </c>
      <c r="D22" s="246">
        <v>175185</v>
      </c>
      <c r="E22" s="244"/>
      <c r="F22" s="242"/>
      <c r="G22" s="246"/>
      <c r="H22" s="245"/>
      <c r="I22" s="245">
        <v>233055</v>
      </c>
      <c r="J22" s="246" t="s">
        <v>17</v>
      </c>
    </row>
    <row r="23" spans="1:10" x14ac:dyDescent="0.25">
      <c r="A23" s="241">
        <v>43372</v>
      </c>
      <c r="B23" s="242">
        <v>18000084</v>
      </c>
      <c r="C23" s="247">
        <v>1</v>
      </c>
      <c r="D23" s="246">
        <v>54900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43374</v>
      </c>
      <c r="B24" s="242">
        <v>18000088</v>
      </c>
      <c r="C24" s="247">
        <v>1</v>
      </c>
      <c r="D24" s="246">
        <v>70425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43375</v>
      </c>
      <c r="B25" s="242">
        <v>18000089</v>
      </c>
      <c r="C25" s="247">
        <v>4</v>
      </c>
      <c r="D25" s="246">
        <v>204660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43377</v>
      </c>
      <c r="B26" s="242">
        <v>18000095</v>
      </c>
      <c r="C26" s="247">
        <v>1</v>
      </c>
      <c r="D26" s="246">
        <v>75420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43377</v>
      </c>
      <c r="B27" s="242">
        <v>18000097</v>
      </c>
      <c r="C27" s="247">
        <v>1</v>
      </c>
      <c r="D27" s="246">
        <v>49500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43378</v>
      </c>
      <c r="B28" s="242">
        <v>18000099</v>
      </c>
      <c r="C28" s="247">
        <v>3</v>
      </c>
      <c r="D28" s="246">
        <v>183825</v>
      </c>
      <c r="E28" s="244"/>
      <c r="F28" s="242"/>
      <c r="G28" s="246"/>
      <c r="H28" s="245"/>
      <c r="I28" s="245">
        <v>638730</v>
      </c>
      <c r="J28" s="246" t="s">
        <v>17</v>
      </c>
    </row>
    <row r="29" spans="1:10" x14ac:dyDescent="0.25">
      <c r="A29" s="98">
        <v>43379</v>
      </c>
      <c r="B29" s="99">
        <v>18000100</v>
      </c>
      <c r="C29" s="100">
        <v>3</v>
      </c>
      <c r="D29" s="34">
        <v>247320</v>
      </c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98"/>
      <c r="B225" s="99"/>
      <c r="C225" s="100"/>
      <c r="D225" s="34"/>
      <c r="E225" s="101"/>
      <c r="F225" s="99"/>
      <c r="G225" s="34"/>
      <c r="H225" s="102"/>
      <c r="I225" s="102"/>
      <c r="J225" s="34"/>
    </row>
    <row r="226" spans="1:10" x14ac:dyDescent="0.25">
      <c r="A226" s="235"/>
      <c r="B226" s="234"/>
      <c r="C226" s="240"/>
      <c r="D226" s="236"/>
      <c r="E226" s="237"/>
      <c r="F226" s="234"/>
      <c r="G226" s="236"/>
      <c r="H226" s="239"/>
      <c r="I226" s="239"/>
      <c r="J226" s="236"/>
    </row>
    <row r="227" spans="1:10" x14ac:dyDescent="0.25">
      <c r="A227" s="235"/>
      <c r="B227" s="223" t="s">
        <v>11</v>
      </c>
      <c r="C227" s="232">
        <f>SUM(C8:C226)</f>
        <v>31</v>
      </c>
      <c r="D227" s="224"/>
      <c r="E227" s="223" t="s">
        <v>11</v>
      </c>
      <c r="F227" s="223">
        <f>SUM(F8:F226)</f>
        <v>1</v>
      </c>
      <c r="G227" s="224">
        <f>SUM(G8:G226)</f>
        <v>112500</v>
      </c>
      <c r="H227" s="239"/>
      <c r="I227" s="239"/>
      <c r="J227" s="236"/>
    </row>
    <row r="228" spans="1:10" x14ac:dyDescent="0.25">
      <c r="A228" s="235"/>
      <c r="B228" s="223"/>
      <c r="C228" s="232"/>
      <c r="D228" s="224"/>
      <c r="E228" s="237"/>
      <c r="F228" s="234"/>
      <c r="G228" s="236"/>
      <c r="H228" s="239"/>
      <c r="I228" s="239"/>
      <c r="J228" s="236"/>
    </row>
    <row r="229" spans="1:10" x14ac:dyDescent="0.25">
      <c r="A229" s="225"/>
      <c r="B229" s="226"/>
      <c r="C229" s="240"/>
      <c r="D229" s="236"/>
      <c r="E229" s="223"/>
      <c r="F229" s="234"/>
      <c r="G229" s="410" t="s">
        <v>12</v>
      </c>
      <c r="H229" s="410"/>
      <c r="I229" s="239"/>
      <c r="J229" s="227">
        <f>SUM(D8:D226)</f>
        <v>2072340</v>
      </c>
    </row>
    <row r="230" spans="1:10" x14ac:dyDescent="0.25">
      <c r="A230" s="235"/>
      <c r="B230" s="234"/>
      <c r="C230" s="240"/>
      <c r="D230" s="236"/>
      <c r="E230" s="223"/>
      <c r="F230" s="234"/>
      <c r="G230" s="410" t="s">
        <v>13</v>
      </c>
      <c r="H230" s="410"/>
      <c r="I230" s="239"/>
      <c r="J230" s="227">
        <f>SUM(G8:G226)</f>
        <v>112500</v>
      </c>
    </row>
    <row r="231" spans="1:10" x14ac:dyDescent="0.25">
      <c r="A231" s="228"/>
      <c r="B231" s="237"/>
      <c r="C231" s="240"/>
      <c r="D231" s="236"/>
      <c r="E231" s="237"/>
      <c r="F231" s="234"/>
      <c r="G231" s="410" t="s">
        <v>14</v>
      </c>
      <c r="H231" s="410"/>
      <c r="I231" s="41"/>
      <c r="J231" s="229">
        <f>J229-J230</f>
        <v>1959840</v>
      </c>
    </row>
    <row r="232" spans="1:10" x14ac:dyDescent="0.25">
      <c r="A232" s="235"/>
      <c r="B232" s="230"/>
      <c r="C232" s="240"/>
      <c r="D232" s="231"/>
      <c r="E232" s="237"/>
      <c r="F232" s="223"/>
      <c r="G232" s="410" t="s">
        <v>15</v>
      </c>
      <c r="H232" s="410"/>
      <c r="I232" s="239"/>
      <c r="J232" s="227">
        <f>SUM(H8:H228)</f>
        <v>0</v>
      </c>
    </row>
    <row r="233" spans="1:10" x14ac:dyDescent="0.25">
      <c r="A233" s="235"/>
      <c r="B233" s="230"/>
      <c r="C233" s="240"/>
      <c r="D233" s="231"/>
      <c r="E233" s="237"/>
      <c r="F233" s="223"/>
      <c r="G233" s="410" t="s">
        <v>16</v>
      </c>
      <c r="H233" s="410"/>
      <c r="I233" s="239"/>
      <c r="J233" s="227">
        <f>J231+J232</f>
        <v>1959840</v>
      </c>
    </row>
    <row r="234" spans="1:10" x14ac:dyDescent="0.25">
      <c r="A234" s="235"/>
      <c r="B234" s="230"/>
      <c r="C234" s="240"/>
      <c r="D234" s="231"/>
      <c r="E234" s="237"/>
      <c r="F234" s="234"/>
      <c r="G234" s="410" t="s">
        <v>5</v>
      </c>
      <c r="H234" s="410"/>
      <c r="I234" s="239"/>
      <c r="J234" s="227">
        <f>SUM(I8:I228)</f>
        <v>1712520</v>
      </c>
    </row>
    <row r="235" spans="1:10" x14ac:dyDescent="0.25">
      <c r="A235" s="235"/>
      <c r="B235" s="230"/>
      <c r="C235" s="240"/>
      <c r="D235" s="231"/>
      <c r="E235" s="237"/>
      <c r="F235" s="234"/>
      <c r="G235" s="410" t="s">
        <v>32</v>
      </c>
      <c r="H235" s="410"/>
      <c r="I235" s="240" t="str">
        <f>IF(J235&gt;0,"SALDO",IF(J235&lt;0,"PIUTANG",IF(J235=0,"LUNAS")))</f>
        <v>PIUTANG</v>
      </c>
      <c r="J235" s="227">
        <f>J234-J233</f>
        <v>-247320</v>
      </c>
    </row>
    <row r="236" spans="1:10" x14ac:dyDescent="0.25"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  <c r="F240" s="219"/>
      <c r="G240" s="219"/>
      <c r="J240" s="219"/>
    </row>
    <row r="241" spans="3:4" x14ac:dyDescent="0.25">
      <c r="C241" s="219"/>
      <c r="D241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5:H235"/>
    <mergeCell ref="G229:H229"/>
    <mergeCell ref="G230:H230"/>
    <mergeCell ref="G231:H231"/>
    <mergeCell ref="G232:H232"/>
    <mergeCell ref="G233:H233"/>
    <mergeCell ref="G234:H23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83"/>
  <sheetViews>
    <sheetView workbookViewId="0">
      <pane ySplit="7" topLeftCell="A63" activePane="bottomLeft" state="frozen"/>
      <selection pane="bottomLeft" activeCell="B69" sqref="B6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201</v>
      </c>
      <c r="D1" s="218"/>
      <c r="E1" s="218"/>
      <c r="F1" s="404" t="s">
        <v>22</v>
      </c>
      <c r="G1" s="404"/>
      <c r="H1" s="404"/>
      <c r="I1" s="220" t="s">
        <v>189</v>
      </c>
      <c r="J1" s="218"/>
      <c r="L1" s="238">
        <f>SUM(D63:D69)</f>
        <v>3469903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04" t="s">
        <v>21</v>
      </c>
      <c r="G2" s="404"/>
      <c r="H2" s="404"/>
      <c r="I2" s="220">
        <f>J83*-1</f>
        <v>0</v>
      </c>
      <c r="J2" s="218"/>
      <c r="L2" s="238">
        <f>SUM(G63:G69)</f>
        <v>382813</v>
      </c>
      <c r="M2" s="238"/>
    </row>
    <row r="3" spans="1:13" x14ac:dyDescent="0.25">
      <c r="A3" s="218" t="s">
        <v>115</v>
      </c>
      <c r="B3" s="218"/>
      <c r="C3" s="28" t="s">
        <v>202</v>
      </c>
      <c r="D3" s="218"/>
      <c r="E3" s="218"/>
      <c r="F3" s="374"/>
      <c r="G3" s="374"/>
      <c r="H3" s="374"/>
      <c r="I3" s="220"/>
      <c r="J3" s="218"/>
      <c r="L3" s="238">
        <f>L1-L2</f>
        <v>3087090</v>
      </c>
      <c r="M3" s="238"/>
    </row>
    <row r="4" spans="1:13" x14ac:dyDescent="0.25">
      <c r="L4" s="238"/>
    </row>
    <row r="5" spans="1:13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  <c r="L5" s="238"/>
    </row>
    <row r="6" spans="1:13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15" t="s">
        <v>4</v>
      </c>
      <c r="I6" s="447" t="s">
        <v>5</v>
      </c>
      <c r="J6" s="419" t="s">
        <v>6</v>
      </c>
    </row>
    <row r="7" spans="1:13" x14ac:dyDescent="0.25">
      <c r="A7" s="441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6"/>
      <c r="I7" s="448"/>
      <c r="J7" s="420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241">
        <v>43365</v>
      </c>
      <c r="B54" s="242">
        <v>180175477</v>
      </c>
      <c r="C54" s="129">
        <v>2</v>
      </c>
      <c r="D54" s="246">
        <v>204138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43365</v>
      </c>
      <c r="B55" s="242">
        <v>180175511</v>
      </c>
      <c r="C55" s="129">
        <v>2</v>
      </c>
      <c r="D55" s="246">
        <v>268888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43367</v>
      </c>
      <c r="B56" s="242">
        <v>180175623</v>
      </c>
      <c r="C56" s="129">
        <v>4</v>
      </c>
      <c r="D56" s="246">
        <v>407750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43368</v>
      </c>
      <c r="B57" s="242">
        <v>180175704</v>
      </c>
      <c r="C57" s="129">
        <v>1</v>
      </c>
      <c r="D57" s="246">
        <v>127050</v>
      </c>
      <c r="E57" s="244">
        <v>180045443</v>
      </c>
      <c r="F57" s="242">
        <v>1</v>
      </c>
      <c r="G57" s="246">
        <v>127050</v>
      </c>
      <c r="H57" s="244"/>
      <c r="I57" s="245">
        <v>880776</v>
      </c>
      <c r="J57" s="246" t="s">
        <v>17</v>
      </c>
      <c r="L57" s="238"/>
    </row>
    <row r="58" spans="1:12" x14ac:dyDescent="0.25">
      <c r="A58" s="241">
        <v>43369</v>
      </c>
      <c r="B58" s="242">
        <v>180175796</v>
      </c>
      <c r="C58" s="129">
        <v>8</v>
      </c>
      <c r="D58" s="246">
        <v>817863</v>
      </c>
      <c r="E58" s="244"/>
      <c r="F58" s="242"/>
      <c r="G58" s="246"/>
      <c r="H58" s="244"/>
      <c r="I58" s="245"/>
      <c r="J58" s="246"/>
      <c r="L58" s="238"/>
    </row>
    <row r="59" spans="1:12" x14ac:dyDescent="0.25">
      <c r="A59" s="241">
        <v>43369</v>
      </c>
      <c r="B59" s="242">
        <v>180175841</v>
      </c>
      <c r="C59" s="129">
        <v>30</v>
      </c>
      <c r="D59" s="246">
        <v>2401788</v>
      </c>
      <c r="E59" s="244"/>
      <c r="F59" s="242"/>
      <c r="G59" s="246"/>
      <c r="H59" s="244"/>
      <c r="I59" s="245"/>
      <c r="J59" s="246"/>
      <c r="L59" s="238"/>
    </row>
    <row r="60" spans="1:12" x14ac:dyDescent="0.25">
      <c r="A60" s="241">
        <v>43370</v>
      </c>
      <c r="B60" s="242">
        <v>180175871</v>
      </c>
      <c r="C60" s="129">
        <v>1</v>
      </c>
      <c r="D60" s="246">
        <v>141838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43370</v>
      </c>
      <c r="B61" s="242">
        <v>180175891</v>
      </c>
      <c r="C61" s="129">
        <v>1</v>
      </c>
      <c r="D61" s="246">
        <v>120575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43371</v>
      </c>
      <c r="B62" s="242">
        <v>180175947</v>
      </c>
      <c r="C62" s="129">
        <v>4</v>
      </c>
      <c r="D62" s="246">
        <v>377038</v>
      </c>
      <c r="E62" s="244">
        <v>180045477</v>
      </c>
      <c r="F62" s="242">
        <v>2</v>
      </c>
      <c r="G62" s="246">
        <v>155225</v>
      </c>
      <c r="H62" s="244"/>
      <c r="I62" s="245">
        <v>3703877</v>
      </c>
      <c r="J62" s="246" t="s">
        <v>17</v>
      </c>
      <c r="L62" s="238"/>
    </row>
    <row r="63" spans="1:12" x14ac:dyDescent="0.25">
      <c r="A63" s="241">
        <v>43372</v>
      </c>
      <c r="B63" s="242">
        <v>180176035</v>
      </c>
      <c r="C63" s="129">
        <v>3</v>
      </c>
      <c r="D63" s="246">
        <v>381588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43372</v>
      </c>
      <c r="B64" s="242">
        <v>180176068</v>
      </c>
      <c r="C64" s="129">
        <v>4</v>
      </c>
      <c r="D64" s="246">
        <v>549763</v>
      </c>
      <c r="E64" s="244"/>
      <c r="F64" s="242"/>
      <c r="G64" s="246"/>
      <c r="H64" s="244"/>
      <c r="I64" s="245"/>
      <c r="J64" s="246"/>
      <c r="L64" s="238"/>
    </row>
    <row r="65" spans="1:12" x14ac:dyDescent="0.25">
      <c r="A65" s="241">
        <v>43374</v>
      </c>
      <c r="B65" s="242">
        <v>180176193</v>
      </c>
      <c r="C65" s="129">
        <v>3</v>
      </c>
      <c r="D65" s="246">
        <v>344138</v>
      </c>
      <c r="E65" s="244"/>
      <c r="F65" s="242"/>
      <c r="G65" s="246"/>
      <c r="H65" s="244"/>
      <c r="I65" s="245"/>
      <c r="J65" s="246"/>
      <c r="L65" s="238"/>
    </row>
    <row r="66" spans="1:12" x14ac:dyDescent="0.25">
      <c r="A66" s="241">
        <v>43375</v>
      </c>
      <c r="B66" s="242">
        <v>180176036</v>
      </c>
      <c r="C66" s="129">
        <v>5</v>
      </c>
      <c r="D66" s="246">
        <v>567788</v>
      </c>
      <c r="E66" s="244"/>
      <c r="F66" s="242"/>
      <c r="G66" s="246"/>
      <c r="H66" s="244"/>
      <c r="I66" s="245"/>
      <c r="J66" s="246"/>
      <c r="L66" s="238"/>
    </row>
    <row r="67" spans="1:12" x14ac:dyDescent="0.25">
      <c r="A67" s="241">
        <v>43377</v>
      </c>
      <c r="B67" s="242">
        <v>180176483</v>
      </c>
      <c r="C67" s="129">
        <v>9</v>
      </c>
      <c r="D67" s="246">
        <v>1022350</v>
      </c>
      <c r="E67" s="244"/>
      <c r="F67" s="242"/>
      <c r="G67" s="246"/>
      <c r="H67" s="244"/>
      <c r="I67" s="245"/>
      <c r="J67" s="246"/>
      <c r="L67" s="238"/>
    </row>
    <row r="68" spans="1:12" x14ac:dyDescent="0.25">
      <c r="A68" s="241">
        <v>43378</v>
      </c>
      <c r="B68" s="242">
        <v>180176580</v>
      </c>
      <c r="C68" s="129">
        <v>4</v>
      </c>
      <c r="D68" s="246">
        <v>445463</v>
      </c>
      <c r="E68" s="244"/>
      <c r="F68" s="242"/>
      <c r="G68" s="246"/>
      <c r="H68" s="244"/>
      <c r="I68" s="245"/>
      <c r="J68" s="246"/>
      <c r="L68" s="238"/>
    </row>
    <row r="69" spans="1:12" x14ac:dyDescent="0.25">
      <c r="A69" s="241">
        <v>43379</v>
      </c>
      <c r="B69" s="242">
        <v>180176638</v>
      </c>
      <c r="C69" s="129">
        <v>2</v>
      </c>
      <c r="D69" s="246">
        <v>158813</v>
      </c>
      <c r="E69" s="244">
        <v>180045594</v>
      </c>
      <c r="F69" s="242">
        <v>4</v>
      </c>
      <c r="G69" s="246">
        <v>382813</v>
      </c>
      <c r="H69" s="244"/>
      <c r="I69" s="245">
        <v>3087090</v>
      </c>
      <c r="J69" s="246" t="s">
        <v>17</v>
      </c>
      <c r="L69" s="238"/>
    </row>
    <row r="70" spans="1:12" x14ac:dyDescent="0.25">
      <c r="A70" s="98"/>
      <c r="B70" s="99"/>
      <c r="C70" s="253"/>
      <c r="D70" s="34"/>
      <c r="E70" s="101"/>
      <c r="F70" s="99"/>
      <c r="G70" s="34"/>
      <c r="H70" s="101"/>
      <c r="I70" s="102"/>
      <c r="J70" s="34"/>
      <c r="L70" s="238"/>
    </row>
    <row r="71" spans="1:12" x14ac:dyDescent="0.25">
      <c r="A71" s="98"/>
      <c r="B71" s="99"/>
      <c r="C71" s="253"/>
      <c r="D71" s="34"/>
      <c r="E71" s="101"/>
      <c r="F71" s="99"/>
      <c r="G71" s="34"/>
      <c r="H71" s="101"/>
      <c r="I71" s="102"/>
      <c r="J71" s="34"/>
      <c r="L71" s="238"/>
    </row>
    <row r="72" spans="1:12" x14ac:dyDescent="0.25">
      <c r="A72" s="98"/>
      <c r="B72" s="99"/>
      <c r="C72" s="253"/>
      <c r="D72" s="34"/>
      <c r="E72" s="101"/>
      <c r="F72" s="99"/>
      <c r="G72" s="34"/>
      <c r="H72" s="101"/>
      <c r="I72" s="102"/>
      <c r="J72" s="34"/>
      <c r="L72" s="238"/>
    </row>
    <row r="73" spans="1:12" x14ac:dyDescent="0.25">
      <c r="A73" s="98"/>
      <c r="B73" s="99"/>
      <c r="C73" s="253"/>
      <c r="D73" s="34"/>
      <c r="E73" s="101"/>
      <c r="F73" s="99"/>
      <c r="G73" s="34"/>
      <c r="H73" s="101"/>
      <c r="I73" s="102"/>
      <c r="J73" s="34"/>
      <c r="L73" s="238"/>
    </row>
    <row r="74" spans="1:12" x14ac:dyDescent="0.25">
      <c r="A74" s="235"/>
      <c r="B74" s="234"/>
      <c r="C74" s="26"/>
      <c r="D74" s="236"/>
      <c r="E74" s="237"/>
      <c r="F74" s="234"/>
      <c r="G74" s="236"/>
      <c r="H74" s="237"/>
      <c r="I74" s="239"/>
      <c r="J74" s="236"/>
    </row>
    <row r="75" spans="1:12" x14ac:dyDescent="0.25">
      <c r="A75" s="235"/>
      <c r="B75" s="223" t="s">
        <v>11</v>
      </c>
      <c r="C75" s="27">
        <f>SUM(C8:C74)</f>
        <v>202</v>
      </c>
      <c r="D75" s="224"/>
      <c r="E75" s="223" t="s">
        <v>11</v>
      </c>
      <c r="F75" s="223">
        <f>SUM(F8:F74)</f>
        <v>9</v>
      </c>
      <c r="G75" s="5"/>
      <c r="H75" s="234"/>
      <c r="I75" s="240"/>
      <c r="J75" s="5"/>
    </row>
    <row r="76" spans="1:12" x14ac:dyDescent="0.25">
      <c r="A76" s="235"/>
      <c r="B76" s="223"/>
      <c r="C76" s="27"/>
      <c r="D76" s="224"/>
      <c r="E76" s="223"/>
      <c r="F76" s="223"/>
      <c r="G76" s="32"/>
      <c r="H76" s="33"/>
      <c r="I76" s="240"/>
      <c r="J76" s="5"/>
    </row>
    <row r="77" spans="1:12" x14ac:dyDescent="0.25">
      <c r="A77" s="225"/>
      <c r="B77" s="226"/>
      <c r="C77" s="26"/>
      <c r="D77" s="236"/>
      <c r="E77" s="223"/>
      <c r="F77" s="234"/>
      <c r="G77" s="410" t="s">
        <v>12</v>
      </c>
      <c r="H77" s="410"/>
      <c r="I77" s="239"/>
      <c r="J77" s="227">
        <f>SUM(D8:D74)</f>
        <v>21769054</v>
      </c>
    </row>
    <row r="78" spans="1:12" x14ac:dyDescent="0.25">
      <c r="A78" s="235"/>
      <c r="B78" s="234"/>
      <c r="C78" s="26"/>
      <c r="D78" s="236"/>
      <c r="E78" s="237"/>
      <c r="F78" s="234"/>
      <c r="G78" s="410" t="s">
        <v>13</v>
      </c>
      <c r="H78" s="410"/>
      <c r="I78" s="239"/>
      <c r="J78" s="227">
        <f>SUM(G8:G74)</f>
        <v>959351</v>
      </c>
    </row>
    <row r="79" spans="1:12" x14ac:dyDescent="0.25">
      <c r="A79" s="228"/>
      <c r="B79" s="237"/>
      <c r="C79" s="26"/>
      <c r="D79" s="236"/>
      <c r="E79" s="237"/>
      <c r="F79" s="234"/>
      <c r="G79" s="410" t="s">
        <v>14</v>
      </c>
      <c r="H79" s="410"/>
      <c r="I79" s="41"/>
      <c r="J79" s="229">
        <f>J77-J78</f>
        <v>20809703</v>
      </c>
    </row>
    <row r="80" spans="1:12" x14ac:dyDescent="0.25">
      <c r="A80" s="235"/>
      <c r="B80" s="230"/>
      <c r="C80" s="26"/>
      <c r="D80" s="231"/>
      <c r="E80" s="237"/>
      <c r="F80" s="234"/>
      <c r="G80" s="410" t="s">
        <v>15</v>
      </c>
      <c r="H80" s="410"/>
      <c r="I80" s="239"/>
      <c r="J80" s="227">
        <f>SUM(H8:H75)</f>
        <v>0</v>
      </c>
    </row>
    <row r="81" spans="1:10" x14ac:dyDescent="0.25">
      <c r="A81" s="235"/>
      <c r="B81" s="230"/>
      <c r="C81" s="26"/>
      <c r="D81" s="231"/>
      <c r="E81" s="237"/>
      <c r="F81" s="234"/>
      <c r="G81" s="410" t="s">
        <v>16</v>
      </c>
      <c r="H81" s="410"/>
      <c r="I81" s="239"/>
      <c r="J81" s="227">
        <f>J79+J80</f>
        <v>20809703</v>
      </c>
    </row>
    <row r="82" spans="1:10" x14ac:dyDescent="0.25">
      <c r="A82" s="235"/>
      <c r="B82" s="230"/>
      <c r="C82" s="26"/>
      <c r="D82" s="231"/>
      <c r="E82" s="237"/>
      <c r="F82" s="234"/>
      <c r="G82" s="410" t="s">
        <v>5</v>
      </c>
      <c r="H82" s="410"/>
      <c r="I82" s="239"/>
      <c r="J82" s="227">
        <f>SUM(I8:I75)</f>
        <v>20809703</v>
      </c>
    </row>
    <row r="83" spans="1:10" x14ac:dyDescent="0.25">
      <c r="A83" s="235"/>
      <c r="B83" s="230"/>
      <c r="C83" s="26"/>
      <c r="D83" s="231"/>
      <c r="E83" s="237"/>
      <c r="F83" s="234"/>
      <c r="G83" s="410" t="s">
        <v>32</v>
      </c>
      <c r="H83" s="410"/>
      <c r="I83" s="240" t="str">
        <f>IF(J83&gt;0,"SALDO",IF(J83&lt;0,"PIUTANG",IF(J83=0,"LUNAS")))</f>
        <v>LUNAS</v>
      </c>
      <c r="J83" s="227">
        <f>J82-J81</f>
        <v>0</v>
      </c>
    </row>
  </sheetData>
  <mergeCells count="15">
    <mergeCell ref="G83:H83"/>
    <mergeCell ref="G77:H77"/>
    <mergeCell ref="G78:H78"/>
    <mergeCell ref="G79:H79"/>
    <mergeCell ref="G80:H80"/>
    <mergeCell ref="G81:H81"/>
    <mergeCell ref="G82:H8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02"/>
  <sheetViews>
    <sheetView workbookViewId="0">
      <pane ySplit="7" topLeftCell="A177" activePane="bottomLeft" state="frozen"/>
      <selection pane="bottomLeft" activeCell="I182" sqref="I18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168</v>
      </c>
      <c r="D1" s="20"/>
      <c r="E1" s="20"/>
      <c r="F1" s="404" t="s">
        <v>22</v>
      </c>
      <c r="G1" s="404"/>
      <c r="H1" s="404"/>
      <c r="I1" s="38" t="s">
        <v>88</v>
      </c>
      <c r="J1" s="20"/>
      <c r="L1" s="37">
        <f>SUM(D161:D182)</f>
        <v>7170197</v>
      </c>
      <c r="M1" s="37">
        <v>7170188</v>
      </c>
      <c r="N1" s="37">
        <f>L1-M1</f>
        <v>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4" t="s">
        <v>21</v>
      </c>
      <c r="G2" s="404"/>
      <c r="H2" s="404"/>
      <c r="I2" s="220">
        <f>J196*-1</f>
        <v>0</v>
      </c>
      <c r="J2" s="20"/>
      <c r="L2" s="219">
        <f>SUM(H161:H182)</f>
        <v>451000</v>
      </c>
      <c r="M2" s="219">
        <v>380000</v>
      </c>
      <c r="N2" s="219">
        <f>L2-M2</f>
        <v>71000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7621197</v>
      </c>
    </row>
    <row r="5" spans="1:16" ht="19.5" x14ac:dyDescent="0.25">
      <c r="A5" s="438"/>
      <c r="B5" s="438"/>
      <c r="C5" s="438"/>
      <c r="D5" s="438"/>
      <c r="E5" s="438"/>
      <c r="F5" s="438"/>
      <c r="G5" s="438"/>
      <c r="H5" s="438"/>
      <c r="I5" s="438"/>
      <c r="J5" s="439"/>
    </row>
    <row r="6" spans="1:16" x14ac:dyDescent="0.25">
      <c r="A6" s="440" t="s">
        <v>2</v>
      </c>
      <c r="B6" s="442" t="s">
        <v>3</v>
      </c>
      <c r="C6" s="443"/>
      <c r="D6" s="443"/>
      <c r="E6" s="443"/>
      <c r="F6" s="443"/>
      <c r="G6" s="444"/>
      <c r="H6" s="445" t="s">
        <v>4</v>
      </c>
      <c r="I6" s="447" t="s">
        <v>5</v>
      </c>
      <c r="J6" s="419" t="s">
        <v>6</v>
      </c>
    </row>
    <row r="7" spans="1:16" x14ac:dyDescent="0.25">
      <c r="A7" s="44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6"/>
      <c r="I7" s="448"/>
      <c r="J7" s="42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217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35"/>
      <c r="B187" s="234"/>
      <c r="C187" s="240"/>
      <c r="D187" s="236"/>
      <c r="E187" s="237"/>
      <c r="F187" s="234"/>
      <c r="G187" s="236"/>
      <c r="H187" s="239"/>
      <c r="I187" s="239"/>
      <c r="J187" s="236"/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4"/>
      <c r="B188" s="8" t="s">
        <v>11</v>
      </c>
      <c r="C188" s="77">
        <f>SUM(C8:C187)</f>
        <v>716</v>
      </c>
      <c r="D188" s="9"/>
      <c r="E188" s="223" t="s">
        <v>11</v>
      </c>
      <c r="F188" s="223">
        <f>SUM(F8:F187)</f>
        <v>1</v>
      </c>
      <c r="G188" s="224">
        <f>SUM(G8:G187)</f>
        <v>98525</v>
      </c>
      <c r="H188" s="239"/>
      <c r="I188" s="239"/>
      <c r="J188" s="23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4"/>
      <c r="B189" s="8"/>
      <c r="C189" s="77"/>
      <c r="D189" s="9"/>
      <c r="E189" s="237"/>
      <c r="F189" s="234"/>
      <c r="G189" s="236"/>
      <c r="H189" s="239"/>
      <c r="I189" s="239"/>
      <c r="J189" s="23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10"/>
      <c r="B190" s="11"/>
      <c r="C190" s="40"/>
      <c r="D190" s="6"/>
      <c r="E190" s="8"/>
      <c r="F190" s="234"/>
      <c r="G190" s="410" t="s">
        <v>12</v>
      </c>
      <c r="H190" s="410"/>
      <c r="I190" s="39"/>
      <c r="J190" s="13">
        <f>SUM(D8:D187)</f>
        <v>63091427</v>
      </c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4"/>
      <c r="B191" s="3"/>
      <c r="C191" s="40"/>
      <c r="D191" s="6"/>
      <c r="E191" s="8"/>
      <c r="F191" s="234"/>
      <c r="G191" s="410" t="s">
        <v>13</v>
      </c>
      <c r="H191" s="410"/>
      <c r="I191" s="39"/>
      <c r="J191" s="13">
        <f>SUM(G8:G187)</f>
        <v>98525</v>
      </c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14"/>
      <c r="B192" s="7"/>
      <c r="C192" s="40"/>
      <c r="D192" s="6"/>
      <c r="E192" s="7"/>
      <c r="F192" s="234"/>
      <c r="G192" s="410" t="s">
        <v>14</v>
      </c>
      <c r="H192" s="410"/>
      <c r="I192" s="41"/>
      <c r="J192" s="15">
        <f>J190-J191</f>
        <v>62992902</v>
      </c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4"/>
      <c r="B193" s="16"/>
      <c r="C193" s="40"/>
      <c r="D193" s="17"/>
      <c r="E193" s="7"/>
      <c r="F193" s="8"/>
      <c r="G193" s="410" t="s">
        <v>15</v>
      </c>
      <c r="H193" s="410"/>
      <c r="I193" s="39"/>
      <c r="J193" s="13">
        <f>SUM(H8:H189)</f>
        <v>4049500</v>
      </c>
      <c r="K193" s="219"/>
      <c r="L193" s="219"/>
      <c r="M193" s="219"/>
      <c r="N193" s="219"/>
      <c r="O193" s="219"/>
      <c r="P193" s="219"/>
    </row>
    <row r="194" spans="1:16" x14ac:dyDescent="0.25">
      <c r="A194" s="4"/>
      <c r="B194" s="16"/>
      <c r="C194" s="40"/>
      <c r="D194" s="17"/>
      <c r="E194" s="7"/>
      <c r="F194" s="8"/>
      <c r="G194" s="410" t="s">
        <v>16</v>
      </c>
      <c r="H194" s="410"/>
      <c r="I194" s="39"/>
      <c r="J194" s="13">
        <f>J192+J193</f>
        <v>67042402</v>
      </c>
    </row>
    <row r="195" spans="1:16" x14ac:dyDescent="0.25">
      <c r="A195" s="4"/>
      <c r="B195" s="16"/>
      <c r="C195" s="40"/>
      <c r="D195" s="17"/>
      <c r="E195" s="7"/>
      <c r="F195" s="3"/>
      <c r="G195" s="410" t="s">
        <v>5</v>
      </c>
      <c r="H195" s="410"/>
      <c r="I195" s="39"/>
      <c r="J195" s="13">
        <f>SUM(I8:I189)</f>
        <v>67042402</v>
      </c>
    </row>
    <row r="196" spans="1:16" x14ac:dyDescent="0.25">
      <c r="A196" s="4"/>
      <c r="B196" s="16"/>
      <c r="C196" s="40"/>
      <c r="D196" s="17"/>
      <c r="E196" s="7"/>
      <c r="F196" s="3"/>
      <c r="G196" s="410" t="s">
        <v>32</v>
      </c>
      <c r="H196" s="410"/>
      <c r="I196" s="40" t="str">
        <f>IF(J196&gt;0,"SALDO",IF(J196&lt;0,"PIUTANG",IF(J196=0,"LUNAS")))</f>
        <v>LUNAS</v>
      </c>
      <c r="J196" s="13">
        <f>J195-J194</f>
        <v>0</v>
      </c>
    </row>
    <row r="197" spans="1:16" x14ac:dyDescent="0.25">
      <c r="F197" s="37"/>
      <c r="G197" s="37"/>
      <c r="J197" s="37"/>
    </row>
    <row r="198" spans="1:16" x14ac:dyDescent="0.25">
      <c r="C198" s="37"/>
      <c r="D198" s="37"/>
      <c r="F198" s="37"/>
      <c r="G198" s="37"/>
      <c r="J198" s="37"/>
      <c r="L198"/>
      <c r="M198"/>
      <c r="N198"/>
      <c r="O198"/>
      <c r="P198"/>
    </row>
    <row r="199" spans="1:16" x14ac:dyDescent="0.25">
      <c r="C199" s="37"/>
      <c r="D199" s="37"/>
      <c r="F199" s="37"/>
      <c r="G199" s="37"/>
      <c r="J199" s="37"/>
      <c r="L199"/>
      <c r="M199"/>
      <c r="N199"/>
      <c r="O199"/>
      <c r="P199"/>
    </row>
    <row r="200" spans="1:16" x14ac:dyDescent="0.25">
      <c r="C200" s="37"/>
      <c r="D200" s="37"/>
      <c r="F200" s="37"/>
      <c r="G200" s="37"/>
      <c r="J200" s="37"/>
      <c r="L200"/>
      <c r="M200"/>
      <c r="N200"/>
      <c r="O200"/>
      <c r="P200"/>
    </row>
    <row r="201" spans="1:16" x14ac:dyDescent="0.25">
      <c r="C201" s="37"/>
      <c r="D201" s="37"/>
      <c r="F201" s="37"/>
      <c r="G201" s="37"/>
      <c r="J201" s="37"/>
      <c r="L201"/>
      <c r="M201"/>
      <c r="N201"/>
      <c r="O201"/>
      <c r="P201"/>
    </row>
    <row r="202" spans="1:16" x14ac:dyDescent="0.25">
      <c r="C202" s="37"/>
      <c r="D202" s="37"/>
      <c r="L202"/>
      <c r="M202"/>
      <c r="N202"/>
      <c r="O202"/>
      <c r="P20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96:H196"/>
    <mergeCell ref="G190:H190"/>
    <mergeCell ref="G191:H191"/>
    <mergeCell ref="G192:H192"/>
    <mergeCell ref="G193:H193"/>
    <mergeCell ref="G194:H194"/>
    <mergeCell ref="G195:H19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Anip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Sale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Sheet3!Print_Area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2018-10-08T09:33:31Z</cp:lastPrinted>
  <dcterms:created xsi:type="dcterms:W3CDTF">2016-05-07T01:49:09Z</dcterms:created>
  <dcterms:modified xsi:type="dcterms:W3CDTF">2018-10-11T10:14:21Z</dcterms:modified>
</cp:coreProperties>
</file>